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094DD83D986E36AA6C20097822B32CC775FF6A6" xr6:coauthVersionLast="47" xr6:coauthVersionMax="47" xr10:uidLastSave="{7BB856F0-9EAB-4284-BAE2-377512C51D9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9" i="1"/>
  <c r="L18" i="1"/>
  <c r="L17" i="1"/>
  <c r="L16" i="1"/>
  <c r="L15" i="1"/>
  <c r="L14" i="1"/>
  <c r="L13" i="1"/>
  <c r="L12" i="1"/>
  <c r="L11" i="1"/>
  <c r="L10" i="1"/>
  <c r="L9" i="1"/>
  <c r="L8" i="1"/>
  <c r="L7" i="1"/>
  <c r="L6" i="1"/>
  <c r="L5" i="1"/>
  <c r="L4" i="1"/>
  <c r="L3" i="1"/>
  <c r="F108" i="3" s="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C74" i="3"/>
  <c r="F69" i="3"/>
  <c r="E77" i="3" s="1"/>
  <c r="E69" i="3"/>
  <c r="D69" i="3"/>
  <c r="C69" i="3"/>
  <c r="F68" i="3"/>
  <c r="E76" i="3" s="1"/>
  <c r="E68" i="3"/>
  <c r="D68" i="3"/>
  <c r="C68" i="3"/>
  <c r="E67" i="3"/>
  <c r="D67" i="3"/>
  <c r="C67" i="3"/>
  <c r="W119" i="3" s="1"/>
  <c r="F66" i="3"/>
  <c r="V148" i="3" s="1"/>
  <c r="E66" i="3"/>
  <c r="D66" i="3"/>
  <c r="C66" i="3"/>
  <c r="U119" i="3" s="1"/>
  <c r="E65" i="3"/>
  <c r="D65" i="3"/>
  <c r="C65" i="3"/>
  <c r="F65" i="3" s="1"/>
  <c r="E52" i="3"/>
  <c r="D52" i="3"/>
  <c r="C52" i="3"/>
  <c r="F52" i="3" s="1"/>
  <c r="E34" i="3"/>
  <c r="D34" i="3"/>
  <c r="F34" i="3" s="1"/>
  <c r="C34" i="3"/>
  <c r="E33" i="3"/>
  <c r="D33" i="3"/>
  <c r="C33" i="3"/>
  <c r="F33" i="3" s="1"/>
  <c r="E32" i="3"/>
  <c r="D32" i="3"/>
  <c r="C32" i="3"/>
  <c r="F32" i="3" s="1"/>
  <c r="E31" i="3"/>
  <c r="D31" i="3"/>
  <c r="C31" i="3"/>
  <c r="F31" i="3" s="1"/>
  <c r="E30" i="3"/>
  <c r="D30" i="3"/>
  <c r="C30" i="3"/>
  <c r="F30" i="3" s="1"/>
  <c r="E29" i="3"/>
  <c r="D29" i="3"/>
  <c r="C29" i="3"/>
  <c r="F29" i="3" s="1"/>
  <c r="F16" i="3"/>
  <c r="R148" i="3" s="1"/>
  <c r="E16" i="3"/>
  <c r="D16" i="3"/>
  <c r="C16" i="3"/>
  <c r="Q119" i="3" s="1"/>
  <c r="D9" i="3"/>
  <c r="C9" i="3"/>
  <c r="C8" i="3"/>
  <c r="D8" i="3" s="1"/>
  <c r="E39" i="3" l="1"/>
  <c r="D39" i="3"/>
  <c r="C39" i="3"/>
  <c r="G108" i="3"/>
  <c r="E96" i="3"/>
  <c r="D96" i="3"/>
  <c r="C96" i="3"/>
  <c r="D40" i="3"/>
  <c r="C40" i="3"/>
  <c r="E40" i="3"/>
  <c r="C42" i="3"/>
  <c r="E42" i="3"/>
  <c r="D42" i="3"/>
  <c r="E43" i="3"/>
  <c r="D43" i="3"/>
  <c r="C43" i="3"/>
  <c r="E94" i="3"/>
  <c r="D94" i="3"/>
  <c r="C94" i="3"/>
  <c r="E95" i="3"/>
  <c r="D95" i="3"/>
  <c r="C95" i="3"/>
  <c r="E41" i="3"/>
  <c r="D41" i="3"/>
  <c r="C41" i="3"/>
  <c r="E56" i="3"/>
  <c r="D56" i="3"/>
  <c r="C56" i="3"/>
  <c r="T148" i="3"/>
  <c r="T143" i="3"/>
  <c r="T138" i="3"/>
  <c r="T133" i="3"/>
  <c r="T128" i="3"/>
  <c r="T123" i="3"/>
  <c r="E73" i="3"/>
  <c r="D73" i="3"/>
  <c r="T147" i="3"/>
  <c r="T142" i="3"/>
  <c r="T137" i="3"/>
  <c r="T132" i="3"/>
  <c r="T127" i="3"/>
  <c r="T122" i="3"/>
  <c r="C73" i="3"/>
  <c r="T151" i="3"/>
  <c r="T146" i="3"/>
  <c r="T141" i="3"/>
  <c r="T136" i="3"/>
  <c r="T131" i="3"/>
  <c r="T126" i="3"/>
  <c r="T121" i="3"/>
  <c r="T150" i="3"/>
  <c r="T145" i="3"/>
  <c r="T140" i="3"/>
  <c r="T135" i="3"/>
  <c r="T130" i="3"/>
  <c r="T125" i="3"/>
  <c r="T149" i="3"/>
  <c r="T144" i="3"/>
  <c r="T139" i="3"/>
  <c r="T134" i="3"/>
  <c r="T129" i="3"/>
  <c r="T124" i="3"/>
  <c r="C38" i="3"/>
  <c r="E38" i="3"/>
  <c r="D38" i="3"/>
  <c r="E93" i="3"/>
  <c r="D93" i="3"/>
  <c r="C93" i="3"/>
  <c r="R124" i="3"/>
  <c r="R129" i="3"/>
  <c r="R134" i="3"/>
  <c r="R139" i="3"/>
  <c r="R144" i="3"/>
  <c r="R149" i="3"/>
  <c r="D20" i="3"/>
  <c r="C76" i="3"/>
  <c r="V124" i="3"/>
  <c r="V129" i="3"/>
  <c r="V134" i="3"/>
  <c r="V139" i="3"/>
  <c r="V144" i="3"/>
  <c r="V149" i="3"/>
  <c r="E20" i="3"/>
  <c r="D76" i="3"/>
  <c r="C20" i="3"/>
  <c r="F67" i="3"/>
  <c r="R125" i="3"/>
  <c r="R130" i="3"/>
  <c r="R135" i="3"/>
  <c r="R140" i="3"/>
  <c r="R145" i="3"/>
  <c r="R150" i="3"/>
  <c r="C77" i="3"/>
  <c r="S119" i="3"/>
  <c r="D77" i="3"/>
  <c r="V125" i="3"/>
  <c r="V130" i="3"/>
  <c r="V135" i="3"/>
  <c r="V140" i="3"/>
  <c r="V145" i="3"/>
  <c r="V150" i="3"/>
  <c r="R121" i="3"/>
  <c r="R126" i="3"/>
  <c r="R131" i="3"/>
  <c r="R136" i="3"/>
  <c r="R141" i="3"/>
  <c r="R146" i="3"/>
  <c r="R151" i="3"/>
  <c r="V121" i="3"/>
  <c r="V126" i="3"/>
  <c r="V131" i="3"/>
  <c r="V136" i="3"/>
  <c r="V141" i="3"/>
  <c r="V146" i="3"/>
  <c r="V151" i="3"/>
  <c r="C7" i="3"/>
  <c r="D7" i="3" s="1"/>
  <c r="R122" i="3"/>
  <c r="R127" i="3"/>
  <c r="R132" i="3"/>
  <c r="R137" i="3"/>
  <c r="R142" i="3"/>
  <c r="R147" i="3"/>
  <c r="V122" i="3"/>
  <c r="V127" i="3"/>
  <c r="V132" i="3"/>
  <c r="V137" i="3"/>
  <c r="V142" i="3"/>
  <c r="V147" i="3"/>
  <c r="R123" i="3"/>
  <c r="R128" i="3"/>
  <c r="R133" i="3"/>
  <c r="R138" i="3"/>
  <c r="R143" i="3"/>
  <c r="D74" i="3"/>
  <c r="E74" i="3"/>
  <c r="V123" i="3"/>
  <c r="V128" i="3"/>
  <c r="V133" i="3"/>
  <c r="V138" i="3"/>
  <c r="V143" i="3"/>
  <c r="X148" i="3" l="1"/>
  <c r="X143" i="3"/>
  <c r="X138" i="3"/>
  <c r="X133" i="3"/>
  <c r="X128" i="3"/>
  <c r="X123" i="3"/>
  <c r="C75" i="3"/>
  <c r="X147" i="3"/>
  <c r="X142" i="3"/>
  <c r="X137" i="3"/>
  <c r="X132" i="3"/>
  <c r="X127" i="3"/>
  <c r="X122" i="3"/>
  <c r="X151" i="3"/>
  <c r="X146" i="3"/>
  <c r="X141" i="3"/>
  <c r="X136" i="3"/>
  <c r="X131" i="3"/>
  <c r="X126" i="3"/>
  <c r="X121" i="3"/>
  <c r="X150" i="3"/>
  <c r="X145" i="3"/>
  <c r="X140" i="3"/>
  <c r="X135" i="3"/>
  <c r="X130" i="3"/>
  <c r="X125" i="3"/>
  <c r="D75" i="3"/>
  <c r="X149" i="3"/>
  <c r="X144" i="3"/>
  <c r="X139" i="3"/>
  <c r="X134" i="3"/>
  <c r="X129" i="3"/>
  <c r="X124" i="3"/>
  <c r="E75" i="3"/>
</calcChain>
</file>

<file path=xl/sharedStrings.xml><?xml version="1.0" encoding="utf-8"?>
<sst xmlns="http://schemas.openxmlformats.org/spreadsheetml/2006/main" count="705" uniqueCount="324">
  <si>
    <t>Id</t>
  </si>
  <si>
    <t>Title</t>
  </si>
  <si>
    <t>Severity</t>
  </si>
  <si>
    <t>MoSCoW</t>
  </si>
  <si>
    <t>OpsImpact</t>
  </si>
  <si>
    <t>Phase</t>
  </si>
  <si>
    <t>ImplStatus</t>
  </si>
  <si>
    <t>Notes</t>
  </si>
  <si>
    <t>Remediation</t>
  </si>
  <si>
    <t>Description</t>
  </si>
  <si>
    <t>Audit</t>
  </si>
  <si>
    <t>Status</t>
  </si>
  <si>
    <t>LogID</t>
  </si>
  <si>
    <t>V-17173</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</si>
  <si>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</si>
  <si>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</si>
  <si>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</si>
  <si>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</si>
  <si>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</si>
  <si>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</si>
  <si>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2010 (Machine) -&gt; Security Settings -&gt; IE Security “Disable user name and password” to “Enabled” and place a check in the ‘msaccess.exe’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</si>
  <si>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 site but actually opens a deceptive (spoofed) Web 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If user names and passwords in URLs are allowed, users could be diverted to dangerous Web pages, which could pose a security risk.</t>
    </r>
  </si>
  <si>
    <r>
      <rPr>
        <sz val="11"/>
        <color rgb="FF000000"/>
        <rFont val="Calibri"/>
      </rPr>
      <t>The policy value for Computer Configuration -&gt; Administrative Templates -&gt; Microsoft Office 2010 (Machine) -&gt; Security Settings -&gt; IE Security “Disable user name and password” must be “Enabled” and a check in the ‘msaccess.exe’ check box must be present.</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msaccess.exe is REG_DWORD = 1, this is not a finding.</t>
    </r>
  </si>
  <si>
    <t>V-17174</t>
  </si>
  <si>
    <r>
      <rPr>
        <sz val="11"/>
        <rFont val="Calibri"/>
      </rPr>
      <t>Enabling IE Bind to Object functionality must be present.</t>
    </r>
  </si>
  <si>
    <r>
      <rPr>
        <sz val="11"/>
        <color rgb="FF000000"/>
        <rFont val="Calibri"/>
      </rPr>
      <t>Set the policy value for Computer Configuration -&gt; Administrative Templates -&gt; Microsoft Office 2010 (Machine) -&gt; Security Settings -&gt; IE Security “Bind to Object” to “Enabled” and place a check in the ‘msaccess.exe’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</si>
  <si>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</si>
  <si>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The policy value for Computer Configuration -&gt; Administrative Templates -&gt; Microsoft Office 2010 (Machine) -&gt; Security Settings -&gt; IE Security “Bind to Object”   must be “Enabled” and a check in the ‘msaccess.exe’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msaccess.exe is REG_DWORD = 1, this is not a finding.</t>
    </r>
  </si>
  <si>
    <t>V-17175</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</si>
  <si>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</si>
  <si>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2010 (Machine) -&gt; Security Settings -&gt; IE Security “Saved from URL” to “Enabled” and place a check in the ‘msaccess.exe’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</si>
  <si>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</si>
  <si>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The policy value for Computer Configuration -&gt; Administrative Templates -&gt; Microsoft Office 2010 (Machine) -&gt; Security Settings -&gt; IE Security “Saved from URL” must be “Enabled” and a check in the ‘msaccess.exe’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msaccess.exe is REG_DWORD = 1, this is not a finding.</t>
    </r>
  </si>
  <si>
    <t>V-17183</t>
  </si>
  <si>
    <r>
      <rPr>
        <sz val="11"/>
        <rFont val="Calibri"/>
      </rPr>
      <t>Navigation to URL</t>
    </r>
    <r>
      <rPr>
        <sz val="11"/>
        <color rgb="FF000000"/>
        <rFont val="Calibri"/>
      </rPr>
      <t>'</t>
    </r>
    <r>
      <rPr>
        <sz val="11"/>
        <color rgb="FF000000"/>
        <rFont val="Calibri"/>
      </rPr>
      <t>s embedded in Office products must be blocked.</t>
    </r>
  </si>
  <si>
    <r>
      <rPr>
        <sz val="11"/>
        <color rgb="FF000000"/>
        <rFont val="Calibri"/>
      </rPr>
      <t>Set the policy value for Computer Configuration -&gt; Administrative Templates -&gt; Microsoft Office 2010 (Machine) -&gt; Security Settings -&gt; IE Security “Navigate URL” to “Enabled” and place a check in the ‘msaccess.exe’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</si>
  <si>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 in some cases.</t>
    </r>
  </si>
  <si>
    <r>
      <rPr>
        <sz val="11"/>
        <color rgb="FF000000"/>
        <rFont val="Calibri"/>
      </rPr>
      <t>The policy value for Computer Configuration -&gt; Administrative Templates -&gt; Microsoft Office 2010 (Machine) -&gt; Security Settings -&gt; IE Security “Navigate URL” must be “Enabled” and a check in the ‘msaccess.exe’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msaccess.exe is REG_DWORD = 1, this is not a finding.</t>
    </r>
  </si>
  <si>
    <t>V-17184</t>
  </si>
  <si>
    <r>
      <rPr>
        <sz val="11"/>
        <rFont val="Calibri"/>
      </rPr>
      <t>Links that invoke instances of IE from within an Office product must be blocked.</t>
    </r>
  </si>
  <si>
    <r>
      <rPr>
        <sz val="11"/>
        <color rgb="FF000000"/>
        <rFont val="Calibri"/>
      </rPr>
      <t>Set the policy value for Computer Configuration -&gt; Administrative Templates -&gt; Microsoft Office 2010 (Machine) -&gt; Security Settings -&gt; IE Security “Block popups” to “Enabled” and  select ‘msaccess.exe’.</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</si>
  <si>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</si>
  <si>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The policy value for Computer Configuration -&gt; Administrative Templates -&gt; Microsoft Office 2010 (Machine) -&gt; Security Settings -&gt; IE Security “Block popups” must be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msaccess.exe is REG_DWORD = 1, this is not a finding.</t>
    </r>
  </si>
  <si>
    <t>V-17187</t>
  </si>
  <si>
    <r>
      <rPr>
        <sz val="11"/>
        <rFont val="Calibri"/>
      </rPr>
      <t>Trust Bar Notifications for unsigned application add-ins must be blocked.</t>
    </r>
  </si>
  <si>
    <r>
      <rPr>
        <sz val="11"/>
        <color rgb="FF000000"/>
        <rFont val="Calibri"/>
      </rPr>
      <t>Set the policy value for User Configuration -&gt; Administrative Templates -&gt; Microsoft Access 2010 -&gt; Application Settings -&gt; Security -&gt; Trust Center “Disable Trust Bar Notification for unsigned application add-ins and block them” to “Enabled”.</t>
    </r>
  </si>
  <si>
    <r>
      <rPr>
        <sz val="11"/>
        <color rgb="FF000000"/>
        <rFont val="Calibri"/>
      </rPr>
      <t>If an application is configured to require all add-ins be signed by a trusted publisher, any unsigned add-ins the application loads will be disabled and the application will display the Trust Bar at the top of the active window. The Trust Bar contains a message informing users about the unsigned add-in.</t>
    </r>
  </si>
  <si>
    <r>
      <rPr>
        <sz val="11"/>
        <color rgb="FF000000"/>
        <rFont val="Calibri"/>
      </rPr>
      <t>The policy value for User Configuration -&gt; Administrative Templates -&gt; Microsoft Access 2010 -&gt; Application Settings -&gt; Security -&gt; Trust Center “Disable Trust Bar Notification for unsigned application add-ins and block them” must be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HKCU\Software\Policies\Microsoft\Office\14.0\access\security</t>
    </r>
    <r>
      <rPr>
        <sz val="11"/>
        <color rgb="FF000000"/>
        <rFont val="Calibri"/>
      </rPr>
      <t xml:space="preserve">
</t>
    </r>
    <r>
      <rPr>
        <sz val="11"/>
        <color rgb="FF000000"/>
        <rFont val="Calibri"/>
      </rPr>
      <t>Criteria: If the value NoTBPromptUnsignedAddin is REG_DWORD = 1, this is not a finding.</t>
    </r>
  </si>
  <si>
    <t>V-17545</t>
  </si>
  <si>
    <r>
      <rPr>
        <sz val="11"/>
        <rFont val="Calibri"/>
      </rPr>
      <t>Warning Bar settings for VBA macros must be configured.</t>
    </r>
  </si>
  <si>
    <r>
      <rPr>
        <sz val="11"/>
        <color rgb="FF000000"/>
        <rFont val="Calibri"/>
      </rPr>
      <t>Set the policy value for User Configuration -&gt; Administrative Templates -&gt; Microsoft Access 2010 -&gt; Application Settings -&gt; Security -&gt; Trust Center “VBA Macro Warning Settings” to “Enabled (Disabled all with notifications)”.</t>
    </r>
  </si>
  <si>
    <r>
      <rPr>
        <sz val="11"/>
        <color rgb="FF000000"/>
        <rFont val="Calibri"/>
      </rPr>
      <t>When users open files containing VBA Macros, applications open the files with the macros disabled and displays the Trust Bar with a warning that macros are present and have been disabled. Users may then enable these macros by clicking Options on the Trust Bar and selecting the option to enable them. Disabling or not configuring this setting may allow dangerous macros to become active on user computers or the network.</t>
    </r>
  </si>
  <si>
    <r>
      <rPr>
        <sz val="11"/>
        <color rgb="FF000000"/>
        <rFont val="Calibri"/>
      </rPr>
      <t>The policy value for User Configuration -&gt; Administrative Templates -&gt; Microsoft Access 2010-&gt; Application Settings -&gt; Security -&gt; Trust Center “VBA Macro Notification Settings” must be “Enabled (Disabled all with notifications)”.</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HKCU\Software\Policies\Microsoft\Office\14.0\access\security</t>
    </r>
    <r>
      <rPr>
        <sz val="11"/>
        <color rgb="FF000000"/>
        <rFont val="Calibri"/>
      </rPr>
      <t xml:space="preserve">
</t>
    </r>
    <r>
      <rPr>
        <sz val="11"/>
        <color rgb="FF000000"/>
        <rFont val="Calibri"/>
      </rPr>
      <t>Criteria: If the value VBAWarnings is REG_DWORD = 2, this is not a finding.</t>
    </r>
  </si>
  <si>
    <t>V-17584</t>
  </si>
  <si>
    <r>
      <rPr>
        <sz val="11"/>
        <rFont val="Calibri"/>
      </rPr>
      <t>The Default file format must be set.</t>
    </r>
  </si>
  <si>
    <r>
      <rPr>
        <sz val="11"/>
        <color rgb="FF000000"/>
        <rFont val="Calibri"/>
      </rPr>
      <t>Set the policy value for User Configuration -&gt; Administrative Templates -&gt; Microsoft Access 2010 -&gt; Miscellaneous “Default File Format” to “Enabled (Access 2007)”.</t>
    </r>
  </si>
  <si>
    <r>
      <rPr>
        <sz val="11"/>
        <color rgb="FF000000"/>
        <rFont val="Calibri"/>
      </rPr>
      <t>When users create new database files, Access saves them in the new Access format. Users can change this functionality by clicking the Office button, clicking Access Options, and then selecting a file format from the Default file format list.</t>
    </r>
    <r>
      <rPr>
        <sz val="11"/>
        <color rgb="FF000000"/>
        <rFont val="Calibri"/>
      </rPr>
      <t xml:space="preserve">
</t>
    </r>
    <r>
      <rPr>
        <sz val="11"/>
        <color rgb="FF000000"/>
        <rFont val="Calibri"/>
      </rPr>
      <t>If a new database is created in an inappropriate format, some users might be unable to open or use it.</t>
    </r>
  </si>
  <si>
    <r>
      <rPr>
        <sz val="11"/>
        <color rgb="FF000000"/>
        <rFont val="Calibri"/>
      </rPr>
      <t>The policy value for User Configuration -&gt; Administrative Templates -&gt; Microsoft Access 2010 -&gt; Miscellaneous “Default File Format” must be set to “Enabled (Access 2007)”.</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HKCU\Software\Policies\Microsoft\Office\14.0\access\settings</t>
    </r>
    <r>
      <rPr>
        <sz val="11"/>
        <color rgb="FF000000"/>
        <rFont val="Calibri"/>
      </rPr>
      <t xml:space="preserve">
</t>
    </r>
    <r>
      <rPr>
        <sz val="11"/>
        <color rgb="FF000000"/>
        <rFont val="Calibri"/>
      </rPr>
      <t>Criteria: If the value Default File Format is REG_DWORD =  0x0000000c (hex) or 12 (Decimal), this is not a finding.</t>
    </r>
  </si>
  <si>
    <t>V-17603</t>
  </si>
  <si>
    <r>
      <rPr>
        <sz val="11"/>
        <rFont val="Calibri"/>
      </rPr>
      <t>Prompts to convert older databases must be enforced.</t>
    </r>
  </si>
  <si>
    <r>
      <rPr>
        <sz val="11"/>
        <color rgb="FF000000"/>
        <rFont val="Calibri"/>
      </rPr>
      <t>Set the policy value for User Configuration -&gt; Administrative Templates -&gt; Microsoft Access 2010 -&gt; Miscellaneous “Do not prompt to convert older databases” to “Disabled”.</t>
    </r>
  </si>
  <si>
    <r>
      <rPr>
        <sz val="11"/>
        <color rgb="FF000000"/>
        <rFont val="Calibri"/>
      </rPr>
      <t>When users open databases that were created in the Access 97 file format, Access 2010 prompts them to convert the database to a newer file format.  Users can choose to convert the database or leave it in the older format.  Disabling this setting enforces Access 2010 to prompt the users, and is therefore unlikely to cause usability issues.</t>
    </r>
  </si>
  <si>
    <r>
      <rPr>
        <sz val="11"/>
        <color rgb="FF000000"/>
        <rFont val="Calibri"/>
      </rPr>
      <t>The policy value for User Configuration -&gt; Administrative Templates -&gt; Microsoft Access 2010 -&gt; Miscellaneous “Do not prompt to convert older databases” must be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HKCU\Software\Policies\Microsoft\Office\14.0\access\settings</t>
    </r>
    <r>
      <rPr>
        <sz val="11"/>
        <color rgb="FF000000"/>
        <rFont val="Calibri"/>
      </rPr>
      <t xml:space="preserve">
</t>
    </r>
    <r>
      <rPr>
        <sz val="11"/>
        <color rgb="FF000000"/>
        <rFont val="Calibri"/>
      </rPr>
      <t>Criteria: If the value NoConvertDialog is REG_DWORD = 0, this is not a finding.</t>
    </r>
  </si>
  <si>
    <t>V-17757</t>
  </si>
  <si>
    <r>
      <rPr>
        <sz val="11"/>
        <rFont val="Calibri"/>
      </rPr>
      <t>Database functionality configurations must be displayed to the user.</t>
    </r>
  </si>
  <si>
    <r>
      <rPr>
        <sz val="11"/>
        <color rgb="FF000000"/>
        <rFont val="Calibri"/>
      </rPr>
      <t>Set the policy value for User Configuration -&gt; Administrative Templates -&gt; Microsoft Access 2010 -&gt; Tools \ Security “Modal Trust Decision Only” to “Disabled”.</t>
    </r>
  </si>
  <si>
    <r>
      <rPr>
        <sz val="11"/>
        <color rgb="FF000000"/>
        <rFont val="Calibri"/>
      </rPr>
      <t>When users open an untrusted Access 2010 database that contains user-programmed executable components, Access opens the database with the components disabled and displays the Message Bar with a warning that database content has been disabled. Users can inspect the contents of the database, but cannot use any disabled functionality until they enable it by clicking Options on the Message Bar and selecting the appropriate action.</t>
    </r>
    <r>
      <rPr>
        <sz val="11"/>
        <color rgb="FF000000"/>
        <rFont val="Calibri"/>
      </rPr>
      <t xml:space="preserve">
</t>
    </r>
    <r>
      <rPr>
        <sz val="11"/>
        <color rgb="FF000000"/>
        <rFont val="Calibri"/>
      </rPr>
      <t>The default configuration can be changed so that users see a dialog box when they open an untrusted database with executable components. Users must then choose whether to enable or disable the components before working with the database. In these circumstances users frequently enable the components, even if they do not require them. Executable components can be used to launch an attack against a computer environment.</t>
    </r>
    <r>
      <rPr>
        <sz val="11"/>
        <color rgb="FF000000"/>
        <rFont val="Calibri"/>
      </rPr>
      <t xml:space="preserve">
</t>
    </r>
    <r>
      <rPr>
        <sz val="11"/>
        <color rgb="FF000000"/>
        <rFont val="Calibri"/>
      </rPr>
      <t>Disabling this setting enforces Access 2010 to display the action items, so is unlikely to cause usability issues.</t>
    </r>
  </si>
  <si>
    <r>
      <rPr>
        <sz val="11"/>
        <color rgb="FF000000"/>
        <rFont val="Calibri"/>
      </rPr>
      <t>The policy value for User Configuration -&gt; Administrative Templates -&gt; Microsoft Access 2010 -&gt; Tools \ Security “Modal Trust Decision Only” must be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HKCU\Software\Policies\Microsoft\Office\14.0\access\security</t>
    </r>
    <r>
      <rPr>
        <sz val="11"/>
        <color rgb="FF000000"/>
        <rFont val="Calibri"/>
      </rPr>
      <t xml:space="preserve">
</t>
    </r>
    <r>
      <rPr>
        <sz val="11"/>
        <color rgb="FF000000"/>
        <rFont val="Calibri"/>
      </rPr>
      <t>Criteria: If the value ModalTrustDecisionOnly is REG_DWORD = 0, this is not a finding.</t>
    </r>
  </si>
  <si>
    <t>V-17810</t>
  </si>
  <si>
    <r>
      <rPr>
        <sz val="11"/>
        <rFont val="Calibri"/>
      </rPr>
      <t>Configuration for enabling of hyperlinks must be enforced.</t>
    </r>
  </si>
  <si>
    <r>
      <rPr>
        <sz val="11"/>
        <color rgb="FF000000"/>
        <rFont val="Calibri"/>
      </rPr>
      <t>Set the policy value for User Configuration -&gt; Administrative Templates -&gt; Microsoft Access 2010 -&gt; Application Settings -&gt; Web Options... -&gt; General “Underline Hyperlinks” to “Enabled”.</t>
    </r>
  </si>
  <si>
    <r>
      <rPr>
        <sz val="11"/>
        <color rgb="FF000000"/>
        <rFont val="Calibri"/>
      </rPr>
      <t>Access underlines hyperlinks that appear in tables, queries, forms, and reports. If this configuration is changed, users might click on dangerous hyperlinks without realizing it, which could pose a security risk</t>
    </r>
  </si>
  <si>
    <r>
      <rPr>
        <sz val="11"/>
        <color rgb="FF000000"/>
        <rFont val="Calibri"/>
      </rPr>
      <t>The policy value for User Configuration -&gt; Administrative Templates -&gt; Microsoft Access 2010-&gt; Application Settings -&gt; Web Options... -&gt; General “Underline Hyperlinks” must be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HKCU\Software\Policies\Microsoft\Office\14.0\access\internet</t>
    </r>
    <r>
      <rPr>
        <sz val="11"/>
        <color rgb="FF000000"/>
        <rFont val="Calibri"/>
      </rPr>
      <t xml:space="preserve">
</t>
    </r>
    <r>
      <rPr>
        <sz val="11"/>
        <color rgb="FF000000"/>
        <rFont val="Calibri"/>
      </rPr>
      <t>Criteria: If the value DoNotUnderlineHyperlinks is REG_DWORD = 0, this is not a finding.</t>
    </r>
  </si>
  <si>
    <t>V-26584</t>
  </si>
  <si>
    <r>
      <rPr>
        <sz val="11"/>
        <rFont val="Calibri"/>
      </rPr>
      <t>Add-on Management functionality must be allowed.</t>
    </r>
  </si>
  <si>
    <r>
      <rPr>
        <sz val="11"/>
        <color rgb="FF000000"/>
        <rFont val="Calibri"/>
      </rPr>
      <t>Set the policy value for Computer Configuration -&gt; Administrative Templates -&gt; Microsoft Office 2010 (Machine) -&gt; Security Settings -&gt; IE Security “Add-on Management” to “Enabled” and ‘msaccess.exe’ is checked.</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</si>
  <si>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</si>
  <si>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The policy value for Computer Configuration -&gt; Administrative Templates -&gt; Microsoft Office 2010 (Machine) -&gt; Security Settings -&gt; IE Security “Add-on Management” must be set to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msaccess.exe is REG_DWORD = 1, this is not a finding.</t>
    </r>
  </si>
  <si>
    <t>V-26585</t>
  </si>
  <si>
    <r>
      <rPr>
        <sz val="11"/>
        <rFont val="Calibri"/>
      </rPr>
      <t>Protection from zone elevation must be enforced.</t>
    </r>
  </si>
  <si>
    <r>
      <rPr>
        <sz val="11"/>
        <color rgb="FF000000"/>
        <rFont val="Calibri"/>
      </rPr>
      <t>Set the policy value for Computer Configuration -&gt; Administrative Templates -&gt; Microsoft Office 2010 (Machine) -&gt; Security Settings -&gt; IE Security “Protection From Zone Elevation” to “Enabled” and 'msaccess.exe' is checked.</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</si>
  <si>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</si>
  <si>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The policy value for Computer Configuration -&gt; Administrative Templates -&gt; Microsoft Office 2010 (Machine) -&gt; Security Settings -&gt; IE Security “Protection From Zone Elevation” must be set to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msaccess.exe is REG_DWORD = 1, this is not a finding.</t>
    </r>
  </si>
  <si>
    <t>V-26586</t>
  </si>
  <si>
    <r>
      <rPr>
        <sz val="11"/>
        <rFont val="Calibri"/>
      </rPr>
      <t>ActiveX Installs must be configured for proper restriction.</t>
    </r>
  </si>
  <si>
    <r>
      <rPr>
        <sz val="11"/>
        <color rgb="FF000000"/>
        <rFont val="Calibri"/>
      </rPr>
      <t>Set the policy value for Computer Configuration -&gt; Administrative Templates -&gt; Microsoft Office 2010 (Machine) -&gt; Security Settings -&gt; IE Security “Restrict ActiveX Install” to “Enabled” and 'msaccess.exe' is checked.</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</si>
  <si>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</si>
  <si>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The policy value for Computer Configuration -&gt; Administrative Templates -&gt; Microsoft Office 2010 (Machine) -&gt; Security Settings -&gt; IE Security “Restrict ActiveX Install” must be set to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msaccess.exe is REG_DWORD = 1, this is not a finding.</t>
    </r>
  </si>
  <si>
    <t>V-26587</t>
  </si>
  <si>
    <r>
      <rPr>
        <sz val="11"/>
        <rFont val="Calibri"/>
      </rPr>
      <t>File Downloads must be configured for proper restrictions.</t>
    </r>
  </si>
  <si>
    <r>
      <rPr>
        <sz val="11"/>
        <color rgb="FF000000"/>
        <rFont val="Calibri"/>
      </rPr>
      <t>Set the policy value for Computer Configuration -&gt; Administrative Templates -&gt; Microsoft Office 2010 (Machine) -&gt; Security Settings -&gt; IE Security “Restrict File Download” to “Enabled” and 'msaccess.exe' is checked.</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</si>
  <si>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interacting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</si>
  <si>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The policy value for Computer Configuration -&gt; Administrative Templates -&gt; Microsoft Office 2010 (Machine) -&gt; Security Settings -&gt; IE Security “Restrict File Download” must be set to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msaccess.exe is REG_DWORD = 1, this is not a finding.</t>
    </r>
  </si>
  <si>
    <t>V-26588</t>
  </si>
  <si>
    <r>
      <rPr>
        <sz val="11"/>
        <rFont val="Calibri"/>
      </rPr>
      <t>Scripted Window Security must be enforced.</t>
    </r>
  </si>
  <si>
    <r>
      <rPr>
        <sz val="11"/>
        <color rgb="FF000000"/>
        <rFont val="Calibri"/>
      </rPr>
      <t>Set the policy value for Computer Configuration -&gt; Administrative Templates -&gt; Microsoft Office 2010 (Machine) -&gt; Security Settings -&gt; IE Security “Scripted Window Security Restrictions” to “Enabled” and 'msaccess.exe' is checked.</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</si>
  <si>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</si>
  <si>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The policy value for Computer Configuration -&gt; Administrative Templates -&gt; Microsoft Office 2010 (Machine) -&gt; Security Settings -&gt; IE Security “Scripted Window Security Restrictions” must be set to “Enabled” and 'msaccess.exe'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msaccess.exe is REG_DWORD = 1, this is not a finding.</t>
    </r>
  </si>
  <si>
    <t>V-26589</t>
  </si>
  <si>
    <r>
      <rPr>
        <sz val="11"/>
        <rFont val="Calibri"/>
      </rPr>
      <t>Application add-ins must be signed by Trusted Publisher.</t>
    </r>
  </si>
  <si>
    <r>
      <rPr>
        <sz val="11"/>
        <color rgb="FF000000"/>
        <rFont val="Calibri"/>
      </rPr>
      <t>Set the policy value for User Configuration -&gt; Administrative Templates -&gt; Microsoft Access 2010 -&gt; Application Settings -&gt; Security -&gt; Trust Center “Require that application add-ins are signed by Trusted Publisher” to “Enabled”.</t>
    </r>
  </si>
  <si>
    <r>
      <rPr>
        <sz val="11"/>
        <color rgb="FF000000"/>
        <rFont val="Calibri"/>
      </rPr>
      <t>Office 2010 applications do not check the digital signature on application add-ins before opening them.  Disabling or not configuring this setting may allow an application to load a dangerous add-in.  As a result, malicious code could become active on user computers or the network.</t>
    </r>
  </si>
  <si>
    <r>
      <rPr>
        <sz val="11"/>
        <color rgb="FF000000"/>
        <rFont val="Calibri"/>
      </rPr>
      <t>The policy value for User Configuration -&gt; Administrative Templates -&gt; Microsoft Access 2010 -&gt; Application Settings -&gt; Security -&gt; Trust Center “Require that application add-ins are signed by Trusted Publisher” must be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HKCU\Software\Policies\Microsoft\Office\14.0\access\security</t>
    </r>
    <r>
      <rPr>
        <sz val="11"/>
        <color rgb="FF000000"/>
        <rFont val="Calibri"/>
      </rPr>
      <t xml:space="preserve">
</t>
    </r>
    <r>
      <rPr>
        <sz val="11"/>
        <color rgb="FF000000"/>
        <rFont val="Calibri"/>
      </rPr>
      <t>Criteria: If the value RequireAddinSig is REG_DWORD = 1, this is not a finding.</t>
    </r>
  </si>
  <si>
    <t>V-26590</t>
  </si>
  <si>
    <r>
      <rPr>
        <sz val="11"/>
        <rFont val="Calibri"/>
      </rPr>
      <t>Data Execution Prevention must be enforced.</t>
    </r>
  </si>
  <si>
    <r>
      <rPr>
        <sz val="11"/>
        <color rgb="FF000000"/>
        <rFont val="Calibri"/>
      </rPr>
      <t>Set the policy value for User Configuration -&gt; Administrative Templates -&gt; Microsoft Access 2010 -&gt; Application Settings -&gt; Security -&gt; Trust Center “Turn off Data Execution Prevention” to “Disabled”.</t>
    </r>
  </si>
  <si>
    <r>
      <rPr>
        <sz val="11"/>
        <color rgb="FF000000"/>
        <rFont val="Calibri"/>
      </rPr>
      <t>Data Execution Prevention (DEP) is a set of hardware and software technologies performing additional checks on memory to help prevent malicious code from running on a system. The primary benefit of DEP is to help prevent code execution from data pages. Enabling this setting, turns off Data Execution Prevention. As a result, malicious code takes advantage of code injection or buffer overflow vulnerabilities possibly exploiting the computer.</t>
    </r>
  </si>
  <si>
    <r>
      <rPr>
        <sz val="11"/>
        <color rgb="FF000000"/>
        <rFont val="Calibri"/>
      </rPr>
      <t xml:space="preserve">The policy value for User Configuration -&gt; Administrative Templates -&gt; Microsoft Access 2010 -&gt; Application Settings -&gt; Security -&gt; Trust Center “Turn off Data Execution Prevention” must be set to “Disabled”.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HKCU\Software\Policies\Microsoft\Office\14.0\access\security </t>
    </r>
    <r>
      <rPr>
        <sz val="11"/>
        <color rgb="FF000000"/>
        <rFont val="Calibri"/>
      </rPr>
      <t xml:space="preserve">
</t>
    </r>
    <r>
      <rPr>
        <sz val="11"/>
        <color rgb="FF000000"/>
        <rFont val="Calibri"/>
      </rPr>
      <t>Criteria: If the value EnableDEP is REG_DWORD = 1,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</si>
  <si>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</si>
  <si>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</si>
  <si>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</si>
  <si>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</si>
  <si>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</si>
  <si>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</si>
  <si>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</si>
  <si>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</si>
  <si>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</si>
  <si>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</si>
  <si>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</si>
  <si>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</si>
  <si>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</si>
  <si>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</si>
  <si>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</si>
  <si>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</si>
  <si>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</si>
  <si>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</si>
  <si>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</si>
  <si>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</si>
  <si>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</si>
  <si>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</si>
  <si>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</si>
  <si>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</si>
  <si>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</si>
  <si>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</si>
  <si>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</si>
  <si>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</si>
  <si>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</si>
  <si>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Access 2010 V1R10</t>
  </si>
  <si>
    <t>Developed By:</t>
  </si>
  <si>
    <t>Defense Information Systems Agency (DISA) for the US DoD</t>
  </si>
  <si>
    <t>Release Information:</t>
  </si>
  <si>
    <r>
      <rPr>
        <b/>
        <sz val="11"/>
        <color rgb="FF000000"/>
        <rFont val="Calibri"/>
      </rPr>
      <t>Version:</t>
    </r>
    <r>
      <rPr>
        <sz val="11"/>
        <color rgb="FF000000"/>
        <rFont val="Calibri"/>
      </rPr>
      <t xml:space="preserve"> V1R10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18</t>
    </r>
  </si>
  <si>
    <t>Download Url:</t>
  </si>
  <si>
    <t>https://www.cyber.mil/stigs</t>
  </si>
  <si>
    <t>Guide Overview:</t>
  </si>
  <si>
    <r>
      <rPr>
        <sz val="11"/>
        <color rgb="FF000000"/>
        <rFont val="Calibri"/>
      </rPr>
      <t>This Microsoft Office Access 2010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t>
    </r>
    <r>
      <rPr>
        <sz val="11"/>
        <color rgb="FF000000"/>
        <rFont val="Calibri"/>
      </rPr>
      <t xml:space="preserve">
</t>
    </r>
    <r>
      <rPr>
        <sz val="11"/>
        <color rgb="FF000000"/>
        <rFont val="Calibri"/>
      </rPr>
      <t>The requirements and recommendations set forth in this document will assist Information Assurance Officers (ISSOs) and Information Assurance Managers (ISSMs) in protecting desktop applications in DoD locations hereafter referred to as sites. The responsible Configuration Control Board (CCB) will approve revisions to site systems that could have a security impact. Therefore, before implementing desktop application security measures, the ISSO will submit a change notice to the CCB for review and approval.</t>
    </r>
    <r>
      <rPr>
        <sz val="11"/>
        <color rgb="FF000000"/>
        <rFont val="Calibri"/>
      </rPr>
      <t xml:space="preserve">
</t>
    </r>
    <r>
      <rPr>
        <sz val="11"/>
        <color rgb="FF000000"/>
        <rFont val="Calibri"/>
      </rPr>
      <t>Although there are a few different operating system platforms for desktop environments, the security requirements detailed in this document target to applications installed on Microsoft Windows 7 platforms only.</t>
    </r>
    <r>
      <rPr>
        <sz val="11"/>
        <color rgb="FF000000"/>
        <rFont val="Calibri"/>
      </rPr>
      <t xml:space="preserve">
</t>
    </r>
    <r>
      <rPr>
        <sz val="11"/>
        <color rgb="FF000000"/>
        <rFont val="Calibri"/>
      </rPr>
      <t>This STIG contains security technical implementation guidance for Microsoft Office Access 2010 only.</t>
    </r>
    <r>
      <rPr>
        <sz val="11"/>
        <color rgb="FF000000"/>
        <rFont val="Calibri"/>
      </rPr>
      <t xml:space="preserve">
</t>
    </r>
    <r>
      <rPr>
        <sz val="11"/>
        <color rgb="FF000000"/>
        <rFont val="Calibri"/>
      </rPr>
      <t>There are multiple STIG packages for Microsoft Office 2010; each contains technology-specific guidelines for the respective package that are to be applied along with the Microsoft Office System guidelines. The individual packages are: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Access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Excel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InfoPath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Office System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OneNote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Outlook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PowerPoint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Project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Publisher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Word 2010</t>
    </r>
    <r>
      <rPr>
        <sz val="11"/>
        <color rgb="FF000000"/>
        <rFont val="Calibri"/>
      </rPr>
      <t xml:space="preserve">
</t>
    </r>
    <r>
      <rPr>
        <sz val="11"/>
        <color rgb="FF000000"/>
        <rFont val="Calibri"/>
      </rPr>
      <t>UNCLASSIFIED MS Access 2010 Overview, V1R10 DISA 27 April 2018 Developed by DISA for the DoD</t>
    </r>
    <r>
      <rPr>
        <sz val="11"/>
        <color rgb="FF000000"/>
        <rFont val="Calibri"/>
      </rPr>
      <t xml:space="preserve">
</t>
    </r>
    <r>
      <rPr>
        <sz val="11"/>
        <color rgb="FF000000"/>
        <rFont val="Calibri"/>
      </rPr>
      <t>2 UNCLASSIFIED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</si>
  <si>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</si>
  <si>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</si>
  <si>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</si>
  <si>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</si>
  <si>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</si>
  <si>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</si>
  <si>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</si>
  <si>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</si>
  <si>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</si>
  <si>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</si>
  <si>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</si>
  <si>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</si>
  <si>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</si>
  <si>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</si>
  <si>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</si>
  <si>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</si>
  <si>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</si>
  <si>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</si>
  <si>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</si>
  <si>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</si>
  <si>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</si>
  <si>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</si>
  <si>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</si>
  <si>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</si>
  <si>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Access 2010 V1R10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</si>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</sst>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154-4681-89F1-E2899E0B736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154-4681-89F1-E2899E0B736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18</c:v>
                </c:pt>
              </c:numCache>
            </c:numRef>
          </c:val>
          <c:extLst>
            <c:ext xmlns:c16="http://schemas.microsoft.com/office/drawing/2014/chart" uri="{C3380CC4-5D6E-409C-BE32-E72D297353CC}">
              <c16:uniqueId val="{00000002-C154-4681-89F1-E2899E0B736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1B9-4831-AE5E-8934A04BFA2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1B9-4831-AE5E-8934A04BFA2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18</c:v>
                </c:pt>
              </c:numCache>
            </c:numRef>
          </c:val>
          <c:extLst>
            <c:ext xmlns:c16="http://schemas.microsoft.com/office/drawing/2014/chart" uri="{C3380CC4-5D6E-409C-BE32-E72D297353CC}">
              <c16:uniqueId val="{00000002-A1B9-4831-AE5E-8934A04BFA2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5E06-42D4-B84B-7CE4A4E1935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5E06-42D4-B84B-7CE4A4E1935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18</c:v>
                </c:pt>
              </c:numCache>
            </c:numRef>
          </c:val>
          <c:extLst>
            <c:ext xmlns:c16="http://schemas.microsoft.com/office/drawing/2014/chart" uri="{C3380CC4-5D6E-409C-BE32-E72D297353CC}">
              <c16:uniqueId val="{00000002-5E06-42D4-B84B-7CE4A4E1935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D9A-45C6-B4F6-F6D8D92189D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D9A-45C6-B4F6-F6D8D92189D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18</c:v>
                </c:pt>
              </c:numCache>
            </c:numRef>
          </c:val>
          <c:extLst>
            <c:ext xmlns:c16="http://schemas.microsoft.com/office/drawing/2014/chart" uri="{C3380CC4-5D6E-409C-BE32-E72D297353CC}">
              <c16:uniqueId val="{00000002-DD9A-45C6-B4F6-F6D8D92189D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2B1-4F0F-81C3-372D63DAC14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2B1-4F0F-81C3-372D63DAC14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18</c:v>
                </c:pt>
              </c:numCache>
            </c:numRef>
          </c:val>
          <c:extLst>
            <c:ext xmlns:c16="http://schemas.microsoft.com/office/drawing/2014/chart" uri="{C3380CC4-5D6E-409C-BE32-E72D297353CC}">
              <c16:uniqueId val="{00000002-F2B1-4F0F-81C3-372D63DAC14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067-4953-B893-7C1DA89A2FFE}"/>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067-4953-B893-7C1DA89A2FFE}"/>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067-4953-B893-7C1DA89A2FFE}"/>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067-4953-B893-7C1DA89A2FF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7F3-41E1-AC06-A5A0FC8E38F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2olg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04povb">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nwzlw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iwqf0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dkbsk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iiri5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0mi0h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9">
  <autoFilter ref="A1:M1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109</v>
      </c>
    </row>
    <row r="3" spans="2:3" ht="15" customHeight="1" x14ac:dyDescent="0.35"/>
    <row r="4" spans="2:3" ht="58" x14ac:dyDescent="0.35">
      <c r="B4" s="18" t="s">
        <v>110</v>
      </c>
      <c r="C4" s="19" t="s">
        <v>111</v>
      </c>
    </row>
    <row r="5" spans="2:3" x14ac:dyDescent="0.35">
      <c r="C5" s="19" t="s">
        <v>112</v>
      </c>
    </row>
    <row r="6" spans="2:3" x14ac:dyDescent="0.35">
      <c r="C6" s="16" t="s">
        <v>113</v>
      </c>
    </row>
    <row r="7" spans="2:3" ht="10" customHeight="1" x14ac:dyDescent="0.35"/>
    <row r="8" spans="2:3" ht="232" x14ac:dyDescent="0.35">
      <c r="B8" s="20" t="s">
        <v>114</v>
      </c>
      <c r="C8" s="19" t="s">
        <v>115</v>
      </c>
    </row>
    <row r="9" spans="2:3" ht="10" customHeight="1" x14ac:dyDescent="0.35"/>
    <row r="10" spans="2:3" ht="35" customHeight="1" x14ac:dyDescent="0.35">
      <c r="B10" s="20" t="s">
        <v>116</v>
      </c>
      <c r="C10" s="19" t="s">
        <v>117</v>
      </c>
    </row>
    <row r="11" spans="2:3" ht="75" customHeight="1" x14ac:dyDescent="0.35">
      <c r="B11" s="16" t="s">
        <v>19</v>
      </c>
      <c r="C11" s="19" t="s">
        <v>118</v>
      </c>
    </row>
    <row r="12" spans="2:3" ht="47" customHeight="1" x14ac:dyDescent="0.35">
      <c r="B12" s="16" t="s">
        <v>19</v>
      </c>
      <c r="C12" s="19" t="s">
        <v>119</v>
      </c>
    </row>
    <row r="13" spans="2:3" ht="35" customHeight="1" x14ac:dyDescent="0.35">
      <c r="B13" s="16" t="s">
        <v>19</v>
      </c>
      <c r="C13" s="19" t="s">
        <v>120</v>
      </c>
    </row>
    <row r="14" spans="2:3" ht="32" customHeight="1" x14ac:dyDescent="0.35">
      <c r="B14" s="16" t="s">
        <v>19</v>
      </c>
      <c r="C14" s="19" t="s">
        <v>121</v>
      </c>
    </row>
    <row r="15" spans="2:3" ht="30" customHeight="1" x14ac:dyDescent="0.35">
      <c r="B15" s="16" t="s">
        <v>19</v>
      </c>
      <c r="C15" s="19" t="s">
        <v>122</v>
      </c>
    </row>
    <row r="16" spans="2:3" ht="10" customHeight="1" x14ac:dyDescent="0.35"/>
    <row r="17" spans="1:3" ht="145" customHeight="1" x14ac:dyDescent="0.35">
      <c r="B17" s="20" t="s">
        <v>123</v>
      </c>
      <c r="C17" s="19" t="s">
        <v>124</v>
      </c>
    </row>
    <row r="18" spans="1:3" ht="10" customHeight="1" x14ac:dyDescent="0.35"/>
    <row r="19" spans="1:3" ht="3" customHeight="1" x14ac:dyDescent="0.35">
      <c r="B19" s="21"/>
      <c r="C19" s="21"/>
    </row>
    <row r="20" spans="1:3" ht="12" customHeight="1" x14ac:dyDescent="0.35"/>
    <row r="21" spans="1:3" ht="35" customHeight="1" x14ac:dyDescent="0.35">
      <c r="A21" s="23"/>
      <c r="B21" s="24" t="s">
        <v>125</v>
      </c>
      <c r="C21" s="25" t="s">
        <v>126</v>
      </c>
    </row>
    <row r="22" spans="1:3" ht="18" customHeight="1" x14ac:dyDescent="0.35">
      <c r="A22" s="23"/>
      <c r="B22" s="23" t="s">
        <v>19</v>
      </c>
      <c r="C22" s="25" t="s">
        <v>127</v>
      </c>
    </row>
    <row r="23" spans="1:3" ht="18" customHeight="1" x14ac:dyDescent="0.35">
      <c r="A23" s="23"/>
      <c r="B23" s="23" t="s">
        <v>19</v>
      </c>
      <c r="C23" s="25" t="s">
        <v>128</v>
      </c>
    </row>
    <row r="24" spans="1:3" ht="18" customHeight="1" x14ac:dyDescent="0.35">
      <c r="A24" s="23"/>
      <c r="B24" s="23" t="s">
        <v>19</v>
      </c>
      <c r="C24" s="25" t="s">
        <v>129</v>
      </c>
    </row>
    <row r="25" spans="1:3" ht="18" customHeight="1" x14ac:dyDescent="0.35">
      <c r="A25" s="23"/>
      <c r="B25" s="23" t="s">
        <v>19</v>
      </c>
      <c r="C25" s="25" t="s">
        <v>130</v>
      </c>
    </row>
    <row r="26" spans="1:3" ht="18" customHeight="1" x14ac:dyDescent="0.35">
      <c r="A26" s="23"/>
      <c r="B26" s="23" t="s">
        <v>19</v>
      </c>
      <c r="C26" s="25" t="s">
        <v>131</v>
      </c>
    </row>
    <row r="27" spans="1:3" ht="18" customHeight="1" x14ac:dyDescent="0.35">
      <c r="A27" s="23"/>
      <c r="B27" s="23" t="s">
        <v>19</v>
      </c>
      <c r="C27" s="25" t="s">
        <v>132</v>
      </c>
    </row>
    <row r="28" spans="1:3" ht="18" customHeight="1" x14ac:dyDescent="0.35">
      <c r="A28" s="23"/>
      <c r="B28" s="23" t="s">
        <v>19</v>
      </c>
      <c r="C28" s="25" t="s">
        <v>133</v>
      </c>
    </row>
    <row r="29" spans="1:3" ht="18" customHeight="1" x14ac:dyDescent="0.35">
      <c r="A29" s="23"/>
      <c r="B29" s="23" t="s">
        <v>19</v>
      </c>
      <c r="C29" s="25" t="s">
        <v>134</v>
      </c>
    </row>
    <row r="30" spans="1:3" ht="44" customHeight="1" x14ac:dyDescent="0.35">
      <c r="A30" s="23"/>
      <c r="B30" s="23" t="s">
        <v>19</v>
      </c>
      <c r="C30" s="26" t="s">
        <v>135</v>
      </c>
    </row>
    <row r="31" spans="1:3" ht="10" customHeight="1" x14ac:dyDescent="0.35"/>
    <row r="32" spans="1:3" ht="3" customHeight="1" x14ac:dyDescent="0.35">
      <c r="B32" s="21"/>
      <c r="C32" s="21"/>
    </row>
    <row r="33" spans="2:3" ht="12" customHeight="1" x14ac:dyDescent="0.35"/>
    <row r="34" spans="2:3" ht="24" customHeight="1" x14ac:dyDescent="0.35">
      <c r="B34" s="27" t="s">
        <v>136</v>
      </c>
      <c r="C34" s="28" t="s">
        <v>137</v>
      </c>
    </row>
    <row r="35" spans="2:3" ht="18.5" x14ac:dyDescent="0.35">
      <c r="B35" s="27" t="s">
        <v>138</v>
      </c>
      <c r="C35" s="29" t="s">
        <v>139</v>
      </c>
    </row>
    <row r="36" spans="2:3" ht="27" customHeight="1" x14ac:dyDescent="0.35">
      <c r="B36" s="30" t="s">
        <v>140</v>
      </c>
      <c r="C36" s="22" t="s">
        <v>141</v>
      </c>
    </row>
    <row r="37" spans="2:3" x14ac:dyDescent="0.35">
      <c r="B37" s="27" t="s">
        <v>142</v>
      </c>
      <c r="C37" s="31" t="s">
        <v>143</v>
      </c>
    </row>
    <row r="38" spans="2:3" ht="10" customHeight="1" x14ac:dyDescent="0.35"/>
    <row r="39" spans="2:3" ht="220" customHeight="1" x14ac:dyDescent="0.35">
      <c r="B39" s="27" t="s">
        <v>144</v>
      </c>
      <c r="C39" s="32" t="s">
        <v>145</v>
      </c>
    </row>
    <row r="40" spans="2:3" ht="10" customHeight="1" x14ac:dyDescent="0.35"/>
    <row r="41" spans="2:3" ht="43.5" x14ac:dyDescent="0.35">
      <c r="B41" s="27" t="s">
        <v>146</v>
      </c>
      <c r="C41" s="19" t="s">
        <v>147</v>
      </c>
    </row>
    <row r="42" spans="2:3" ht="10" customHeight="1" x14ac:dyDescent="0.35"/>
    <row r="43" spans="2:3" ht="15.5" x14ac:dyDescent="0.35">
      <c r="C43" s="33" t="s">
        <v>148</v>
      </c>
    </row>
    <row r="44" spans="2:3" ht="29" x14ac:dyDescent="0.35">
      <c r="C44" s="19" t="s">
        <v>149</v>
      </c>
    </row>
    <row r="45" spans="2:3" ht="10" customHeight="1" x14ac:dyDescent="0.35"/>
    <row r="46" spans="2:3" ht="15.5" x14ac:dyDescent="0.35">
      <c r="C46" s="34" t="s">
        <v>15</v>
      </c>
    </row>
    <row r="47" spans="2:3" ht="29" x14ac:dyDescent="0.35">
      <c r="C47" s="19" t="s">
        <v>150</v>
      </c>
    </row>
    <row r="48" spans="2:3" ht="10" customHeight="1" x14ac:dyDescent="0.35"/>
    <row r="49" spans="2:3" ht="15.5" x14ac:dyDescent="0.35">
      <c r="C49" s="35" t="s">
        <v>151</v>
      </c>
    </row>
    <row r="50" spans="2:3" ht="29" x14ac:dyDescent="0.35">
      <c r="C50" s="19" t="s">
        <v>152</v>
      </c>
    </row>
    <row r="51" spans="2:3" ht="10" customHeight="1" x14ac:dyDescent="0.35"/>
    <row r="52" spans="2:3" ht="3" customHeight="1" x14ac:dyDescent="0.35">
      <c r="B52" s="21"/>
      <c r="C52" s="21"/>
    </row>
    <row r="53" spans="2:3" ht="12" customHeight="1" x14ac:dyDescent="0.35"/>
    <row r="54" spans="2:3" ht="130.5" x14ac:dyDescent="0.35">
      <c r="B54" s="18" t="s">
        <v>153</v>
      </c>
      <c r="C54" s="19" t="s">
        <v>154</v>
      </c>
    </row>
    <row r="55" spans="2:3" ht="6" customHeight="1" x14ac:dyDescent="0.35"/>
    <row r="56" spans="2:3" ht="217.5" x14ac:dyDescent="0.35">
      <c r="C56" s="19" t="s">
        <v>155</v>
      </c>
    </row>
    <row r="57" spans="2:3" ht="6" customHeight="1" x14ac:dyDescent="0.35"/>
    <row r="58" spans="2:3" ht="43.5" x14ac:dyDescent="0.35">
      <c r="C58" s="19" t="s">
        <v>156</v>
      </c>
    </row>
    <row r="59" spans="2:3" ht="10" customHeight="1" x14ac:dyDescent="0.35"/>
    <row r="60" spans="2:3" ht="3" customHeight="1" x14ac:dyDescent="0.35">
      <c r="B60" s="21"/>
      <c r="C60" s="21"/>
    </row>
    <row r="61" spans="2:3" ht="12" customHeight="1" x14ac:dyDescent="0.35"/>
    <row r="62" spans="2:3" ht="145" x14ac:dyDescent="0.35">
      <c r="B62" s="18" t="s">
        <v>157</v>
      </c>
      <c r="C62" s="19" t="s">
        <v>158</v>
      </c>
    </row>
    <row r="63" spans="2:3" ht="6" customHeight="1" x14ac:dyDescent="0.35"/>
    <row r="64" spans="2:3" ht="203" x14ac:dyDescent="0.35">
      <c r="C64" s="19" t="s">
        <v>159</v>
      </c>
    </row>
    <row r="65" spans="2:3" ht="6" customHeight="1" x14ac:dyDescent="0.35"/>
    <row r="66" spans="2:3" ht="43.5" x14ac:dyDescent="0.35">
      <c r="C66" s="19" t="s">
        <v>160</v>
      </c>
    </row>
    <row r="67" spans="2:3" ht="10" customHeight="1" x14ac:dyDescent="0.35"/>
    <row r="68" spans="2:3" ht="3" customHeight="1" x14ac:dyDescent="0.35">
      <c r="B68" s="21"/>
      <c r="C68" s="21"/>
    </row>
    <row r="69" spans="2:3" ht="12" customHeight="1" x14ac:dyDescent="0.35"/>
    <row r="70" spans="2:3" ht="101.5" x14ac:dyDescent="0.35">
      <c r="B70" s="18" t="s">
        <v>161</v>
      </c>
      <c r="C70" s="19" t="s">
        <v>162</v>
      </c>
    </row>
    <row r="71" spans="2:3" ht="6" customHeight="1" x14ac:dyDescent="0.35"/>
    <row r="72" spans="2:3" ht="145" x14ac:dyDescent="0.35">
      <c r="C72" s="19" t="s">
        <v>163</v>
      </c>
    </row>
    <row r="73" spans="2:3" ht="6" customHeight="1" x14ac:dyDescent="0.35"/>
    <row r="74" spans="2:3" ht="43.5" x14ac:dyDescent="0.35">
      <c r="C74" s="19" t="s">
        <v>164</v>
      </c>
    </row>
    <row r="78" spans="2:3" ht="32" customHeight="1" x14ac:dyDescent="0.35">
      <c r="B78" s="78" t="s">
        <v>108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165</v>
      </c>
      <c r="C2" s="80"/>
      <c r="D2" s="80"/>
      <c r="E2" s="80"/>
      <c r="F2" s="80"/>
      <c r="G2" s="80"/>
      <c r="H2" s="80"/>
      <c r="I2" s="80"/>
    </row>
    <row r="4" spans="2:15" ht="18.5" x14ac:dyDescent="0.45">
      <c r="B4" s="37" t="s">
        <v>166</v>
      </c>
    </row>
    <row r="5" spans="2:15" x14ac:dyDescent="0.35">
      <c r="B5" s="39" t="s">
        <v>19</v>
      </c>
      <c r="C5" s="39" t="s">
        <v>167</v>
      </c>
      <c r="D5" s="39" t="s">
        <v>168</v>
      </c>
      <c r="F5" s="81" t="s">
        <v>169</v>
      </c>
      <c r="G5" s="81"/>
      <c r="H5" s="81"/>
      <c r="I5" s="82" t="s">
        <v>170</v>
      </c>
      <c r="J5" s="82"/>
      <c r="K5" s="82"/>
      <c r="L5" s="82"/>
      <c r="M5" s="82"/>
      <c r="N5" s="82"/>
      <c r="O5" s="82"/>
    </row>
    <row r="6" spans="2:15" x14ac:dyDescent="0.35">
      <c r="B6" s="45" t="s">
        <v>171</v>
      </c>
      <c r="C6" s="46">
        <v>18</v>
      </c>
      <c r="D6" s="47" t="s">
        <v>19</v>
      </c>
      <c r="F6" s="81" t="s">
        <v>172</v>
      </c>
      <c r="G6" s="81"/>
      <c r="H6" s="81"/>
      <c r="I6" s="83" t="s">
        <v>173</v>
      </c>
      <c r="J6" s="83"/>
      <c r="K6" s="83"/>
      <c r="L6" s="83"/>
      <c r="M6" s="83"/>
      <c r="N6" s="83"/>
      <c r="O6" s="83"/>
    </row>
    <row r="7" spans="2:15" x14ac:dyDescent="0.35">
      <c r="B7" s="48" t="s">
        <v>174</v>
      </c>
      <c r="C7" s="49">
        <f>C6-C8-C9</f>
        <v>18</v>
      </c>
      <c r="D7" s="50">
        <f>IF(C6&gt;0,C7/C6,0)</f>
        <v>1</v>
      </c>
      <c r="F7" s="81" t="s">
        <v>175</v>
      </c>
      <c r="G7" s="81"/>
      <c r="H7" s="81"/>
      <c r="I7" s="83" t="s">
        <v>173</v>
      </c>
      <c r="J7" s="83"/>
      <c r="K7" s="83"/>
      <c r="L7" s="83"/>
      <c r="M7" s="83"/>
      <c r="N7" s="83"/>
      <c r="O7" s="83"/>
    </row>
    <row r="8" spans="2:15" x14ac:dyDescent="0.35">
      <c r="B8" s="41" t="s">
        <v>176</v>
      </c>
      <c r="C8" s="42">
        <f>COUNTIF('Recommendations'!G:G,"Risk Accepted")</f>
        <v>0</v>
      </c>
      <c r="D8" s="43">
        <f>IF(C6&gt;0,C8/C6,0)</f>
        <v>0</v>
      </c>
      <c r="F8" s="81" t="s">
        <v>177</v>
      </c>
      <c r="G8" s="81"/>
      <c r="H8" s="81"/>
      <c r="I8" s="83" t="s">
        <v>173</v>
      </c>
      <c r="J8" s="83"/>
      <c r="K8" s="83"/>
      <c r="L8" s="83"/>
      <c r="M8" s="83"/>
      <c r="N8" s="83"/>
      <c r="O8" s="83"/>
    </row>
    <row r="9" spans="2:15" x14ac:dyDescent="0.35">
      <c r="B9" s="41" t="s">
        <v>178</v>
      </c>
      <c r="C9" s="42">
        <f>COUNTIF('Recommendations'!G:G,"N/A")</f>
        <v>0</v>
      </c>
      <c r="D9" s="43">
        <f>IF(C6&gt;0,C9/C6,0)</f>
        <v>0</v>
      </c>
      <c r="F9" s="81" t="s">
        <v>179</v>
      </c>
      <c r="G9" s="81"/>
      <c r="H9" s="81"/>
      <c r="I9" s="83" t="s">
        <v>173</v>
      </c>
      <c r="J9" s="83"/>
      <c r="K9" s="83"/>
      <c r="L9" s="83"/>
      <c r="M9" s="83"/>
      <c r="N9" s="83"/>
      <c r="O9" s="83"/>
    </row>
    <row r="12" spans="2:15" ht="18.5" x14ac:dyDescent="0.45">
      <c r="B12" s="37" t="s">
        <v>180</v>
      </c>
    </row>
    <row r="14" spans="2:15" x14ac:dyDescent="0.35">
      <c r="B14" s="51" t="s">
        <v>181</v>
      </c>
    </row>
    <row r="15" spans="2:15" x14ac:dyDescent="0.35">
      <c r="B15" s="39" t="s">
        <v>19</v>
      </c>
      <c r="C15" s="39" t="s">
        <v>182</v>
      </c>
      <c r="D15" s="39" t="s">
        <v>183</v>
      </c>
      <c r="E15" s="39" t="s">
        <v>184</v>
      </c>
      <c r="F15" s="39" t="s">
        <v>185</v>
      </c>
    </row>
    <row r="16" spans="2:15" x14ac:dyDescent="0.35">
      <c r="B16" s="41" t="s">
        <v>186</v>
      </c>
      <c r="C16" s="42">
        <f>COUNTIF('Recommendations'!L:L,"Resolved")</f>
        <v>0</v>
      </c>
      <c r="D16" s="42">
        <f>COUNTIF('Recommendations'!L:L,"Testing")</f>
        <v>0</v>
      </c>
      <c r="E16" s="42">
        <f>COUNTIF('Recommendations'!L:L,"Outstanding")</f>
        <v>18</v>
      </c>
      <c r="F16" s="42">
        <f>SUM(C16:E16)</f>
        <v>18</v>
      </c>
    </row>
    <row r="18" spans="2:6" x14ac:dyDescent="0.35">
      <c r="B18" s="51" t="s">
        <v>187</v>
      </c>
    </row>
    <row r="19" spans="2:6" x14ac:dyDescent="0.35">
      <c r="B19" s="52" t="s">
        <v>19</v>
      </c>
      <c r="C19" s="52" t="s">
        <v>182</v>
      </c>
      <c r="D19" s="52" t="s">
        <v>183</v>
      </c>
      <c r="E19" s="52" t="s">
        <v>184</v>
      </c>
      <c r="F19" s="52" t="s">
        <v>19</v>
      </c>
    </row>
    <row r="20" spans="2:6" x14ac:dyDescent="0.35">
      <c r="B20" s="41" t="s">
        <v>186</v>
      </c>
      <c r="C20" s="43">
        <f>IF(F16&gt;0, C16/F16, 0)</f>
        <v>0</v>
      </c>
      <c r="D20" s="43">
        <f>IF(F16&gt;0, D16/F16, 0)</f>
        <v>0</v>
      </c>
      <c r="E20" s="43">
        <f>IF(F16&gt;0, E16/F16, 0)</f>
        <v>1</v>
      </c>
      <c r="F20" s="44" t="s">
        <v>19</v>
      </c>
    </row>
    <row r="25" spans="2:6" ht="18.5" x14ac:dyDescent="0.45">
      <c r="B25" s="37" t="s">
        <v>188</v>
      </c>
    </row>
    <row r="27" spans="2:6" x14ac:dyDescent="0.35">
      <c r="B27" s="51" t="s">
        <v>181</v>
      </c>
    </row>
    <row r="28" spans="2:6" x14ac:dyDescent="0.35">
      <c r="B28" s="39" t="s">
        <v>5</v>
      </c>
      <c r="C28" s="39" t="s">
        <v>182</v>
      </c>
      <c r="D28" s="39" t="s">
        <v>183</v>
      </c>
      <c r="E28" s="39" t="s">
        <v>184</v>
      </c>
      <c r="F28" s="39" t="s">
        <v>185</v>
      </c>
    </row>
    <row r="29" spans="2:6" x14ac:dyDescent="0.35">
      <c r="B29" s="41" t="s">
        <v>189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190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191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192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193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18</v>
      </c>
      <c r="F34" s="42">
        <f t="shared" si="0"/>
        <v>18</v>
      </c>
    </row>
    <row r="36" spans="2:6" x14ac:dyDescent="0.35">
      <c r="B36" s="51" t="s">
        <v>187</v>
      </c>
    </row>
    <row r="37" spans="2:6" x14ac:dyDescent="0.35">
      <c r="B37" s="52" t="s">
        <v>5</v>
      </c>
      <c r="C37" s="52" t="s">
        <v>182</v>
      </c>
      <c r="D37" s="52" t="s">
        <v>183</v>
      </c>
      <c r="E37" s="52" t="s">
        <v>184</v>
      </c>
      <c r="F37" s="52" t="s">
        <v>19</v>
      </c>
    </row>
    <row r="38" spans="2:6" x14ac:dyDescent="0.35">
      <c r="B38" s="41" t="s">
        <v>189</v>
      </c>
      <c r="C38" s="43">
        <f t="shared" ref="C38:C43" si="1">IF(F29&gt;0, C29/F29, 0)</f>
        <v>0</v>
      </c>
      <c r="D38" s="43">
        <f t="shared" ref="D38:D43" si="2">IF(F29&gt;0, D29/F29, 0)</f>
        <v>0</v>
      </c>
      <c r="E38" s="43">
        <f t="shared" ref="E38:E43" si="3">IF(F29&gt;0, E29/F29, 0)</f>
        <v>0</v>
      </c>
      <c r="F38" s="44" t="s">
        <v>19</v>
      </c>
    </row>
    <row r="39" spans="2:6" x14ac:dyDescent="0.35">
      <c r="B39" s="41" t="s">
        <v>190</v>
      </c>
      <c r="C39" s="43">
        <f t="shared" si="1"/>
        <v>0</v>
      </c>
      <c r="D39" s="43">
        <f t="shared" si="2"/>
        <v>0</v>
      </c>
      <c r="E39" s="43">
        <f t="shared" si="3"/>
        <v>0</v>
      </c>
      <c r="F39" s="44" t="s">
        <v>19</v>
      </c>
    </row>
    <row r="40" spans="2:6" x14ac:dyDescent="0.35">
      <c r="B40" s="41" t="s">
        <v>191</v>
      </c>
      <c r="C40" s="43">
        <f t="shared" si="1"/>
        <v>0</v>
      </c>
      <c r="D40" s="43">
        <f t="shared" si="2"/>
        <v>0</v>
      </c>
      <c r="E40" s="43">
        <f t="shared" si="3"/>
        <v>0</v>
      </c>
      <c r="F40" s="44" t="s">
        <v>19</v>
      </c>
    </row>
    <row r="41" spans="2:6" x14ac:dyDescent="0.35">
      <c r="B41" s="41" t="s">
        <v>192</v>
      </c>
      <c r="C41" s="43">
        <f t="shared" si="1"/>
        <v>0</v>
      </c>
      <c r="D41" s="43">
        <f t="shared" si="2"/>
        <v>0</v>
      </c>
      <c r="E41" s="43">
        <f t="shared" si="3"/>
        <v>0</v>
      </c>
      <c r="F41" s="44" t="s">
        <v>19</v>
      </c>
    </row>
    <row r="42" spans="2:6" x14ac:dyDescent="0.35">
      <c r="B42" s="41" t="s">
        <v>193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194</v>
      </c>
    </row>
    <row r="50" spans="2:6" x14ac:dyDescent="0.35">
      <c r="B50" s="51" t="s">
        <v>181</v>
      </c>
    </row>
    <row r="51" spans="2:6" x14ac:dyDescent="0.35">
      <c r="B51" s="39" t="s">
        <v>2</v>
      </c>
      <c r="C51" s="39" t="s">
        <v>182</v>
      </c>
      <c r="D51" s="39" t="s">
        <v>183</v>
      </c>
      <c r="E51" s="39" t="s">
        <v>184</v>
      </c>
      <c r="F51" s="39" t="s">
        <v>185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18</v>
      </c>
      <c r="F52" s="42">
        <f>SUM(C52:E52)</f>
        <v>18</v>
      </c>
    </row>
    <row r="54" spans="2:6" x14ac:dyDescent="0.35">
      <c r="B54" s="51" t="s">
        <v>187</v>
      </c>
    </row>
    <row r="55" spans="2:6" x14ac:dyDescent="0.35">
      <c r="B55" s="52" t="s">
        <v>2</v>
      </c>
      <c r="C55" s="52" t="s">
        <v>182</v>
      </c>
      <c r="D55" s="52" t="s">
        <v>183</v>
      </c>
      <c r="E55" s="52" t="s">
        <v>184</v>
      </c>
      <c r="F55" s="52" t="s">
        <v>19</v>
      </c>
    </row>
    <row r="56" spans="2:6" x14ac:dyDescent="0.35">
      <c r="B56" s="41" t="s">
        <v>15</v>
      </c>
      <c r="C56" s="43">
        <f>IF(F52&gt;0, C52/F52, 0)</f>
        <v>0</v>
      </c>
      <c r="D56" s="43">
        <f>IF(F52&gt;0, D52/F52, 0)</f>
        <v>0</v>
      </c>
      <c r="E56" s="43">
        <f>IF(F52&gt;0, E52/F52, 0)</f>
        <v>1</v>
      </c>
      <c r="F56" s="44" t="s">
        <v>19</v>
      </c>
    </row>
    <row r="61" spans="2:6" ht="18.5" x14ac:dyDescent="0.45">
      <c r="B61" s="37" t="s">
        <v>195</v>
      </c>
    </row>
    <row r="63" spans="2:6" x14ac:dyDescent="0.35">
      <c r="B63" s="51" t="s">
        <v>181</v>
      </c>
    </row>
    <row r="64" spans="2:6" x14ac:dyDescent="0.35">
      <c r="B64" s="39" t="s">
        <v>3</v>
      </c>
      <c r="C64" s="39" t="s">
        <v>182</v>
      </c>
      <c r="D64" s="39" t="s">
        <v>183</v>
      </c>
      <c r="E64" s="39" t="s">
        <v>184</v>
      </c>
      <c r="F64" s="39" t="s">
        <v>185</v>
      </c>
    </row>
    <row r="65" spans="2:6" x14ac:dyDescent="0.35">
      <c r="B65" s="41" t="s">
        <v>196</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197</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198</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199</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18</v>
      </c>
      <c r="F69" s="42">
        <f>SUM(C69:E69)</f>
        <v>18</v>
      </c>
    </row>
    <row r="71" spans="2:6" x14ac:dyDescent="0.35">
      <c r="B71" s="51" t="s">
        <v>187</v>
      </c>
    </row>
    <row r="72" spans="2:6" x14ac:dyDescent="0.35">
      <c r="B72" s="52" t="s">
        <v>3</v>
      </c>
      <c r="C72" s="52" t="s">
        <v>182</v>
      </c>
      <c r="D72" s="52" t="s">
        <v>183</v>
      </c>
      <c r="E72" s="52" t="s">
        <v>184</v>
      </c>
      <c r="F72" s="52" t="s">
        <v>19</v>
      </c>
    </row>
    <row r="73" spans="2:6" x14ac:dyDescent="0.35">
      <c r="B73" s="41" t="s">
        <v>196</v>
      </c>
      <c r="C73" s="43">
        <f>IF(F65&gt;0, C65/F65, 0)</f>
        <v>0</v>
      </c>
      <c r="D73" s="43">
        <f>IF(F65&gt;0, D65/F65, 0)</f>
        <v>0</v>
      </c>
      <c r="E73" s="43">
        <f>IF(F65&gt;0, E65/F65, 0)</f>
        <v>0</v>
      </c>
      <c r="F73" s="44" t="s">
        <v>19</v>
      </c>
    </row>
    <row r="74" spans="2:6" x14ac:dyDescent="0.35">
      <c r="B74" s="41" t="s">
        <v>197</v>
      </c>
      <c r="C74" s="43">
        <f>IF(F66&gt;0, C66/F66, 0)</f>
        <v>0</v>
      </c>
      <c r="D74" s="43">
        <f>IF(F66&gt;0, D66/F66, 0)</f>
        <v>0</v>
      </c>
      <c r="E74" s="43">
        <f>IF(F66&gt;0, E66/F66, 0)</f>
        <v>0</v>
      </c>
      <c r="F74" s="44" t="s">
        <v>19</v>
      </c>
    </row>
    <row r="75" spans="2:6" x14ac:dyDescent="0.35">
      <c r="B75" s="41" t="s">
        <v>198</v>
      </c>
      <c r="C75" s="43">
        <f>IF(F67&gt;0, C67/F67, 0)</f>
        <v>0</v>
      </c>
      <c r="D75" s="43">
        <f>IF(F67&gt;0, D67/F67, 0)</f>
        <v>0</v>
      </c>
      <c r="E75" s="43">
        <f>IF(F67&gt;0, E67/F67, 0)</f>
        <v>0</v>
      </c>
      <c r="F75" s="44" t="s">
        <v>19</v>
      </c>
    </row>
    <row r="76" spans="2:6" x14ac:dyDescent="0.35">
      <c r="B76" s="41" t="s">
        <v>199</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200</v>
      </c>
    </row>
    <row r="84" spans="2:6" x14ac:dyDescent="0.35">
      <c r="B84" s="51" t="s">
        <v>181</v>
      </c>
    </row>
    <row r="85" spans="2:6" x14ac:dyDescent="0.35">
      <c r="B85" s="39" t="s">
        <v>201</v>
      </c>
      <c r="C85" s="39" t="s">
        <v>182</v>
      </c>
      <c r="D85" s="39" t="s">
        <v>183</v>
      </c>
      <c r="E85" s="39" t="s">
        <v>184</v>
      </c>
      <c r="F85" s="39" t="s">
        <v>185</v>
      </c>
    </row>
    <row r="86" spans="2:6" x14ac:dyDescent="0.35">
      <c r="B86" s="41" t="s">
        <v>202</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203</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204</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18</v>
      </c>
      <c r="F89" s="42">
        <f>SUM(C89:E89)</f>
        <v>18</v>
      </c>
    </row>
    <row r="91" spans="2:6" x14ac:dyDescent="0.35">
      <c r="B91" s="51" t="s">
        <v>187</v>
      </c>
    </row>
    <row r="92" spans="2:6" x14ac:dyDescent="0.35">
      <c r="B92" s="52" t="s">
        <v>201</v>
      </c>
      <c r="C92" s="52" t="s">
        <v>182</v>
      </c>
      <c r="D92" s="52" t="s">
        <v>183</v>
      </c>
      <c r="E92" s="52" t="s">
        <v>184</v>
      </c>
      <c r="F92" s="52" t="s">
        <v>19</v>
      </c>
    </row>
    <row r="93" spans="2:6" x14ac:dyDescent="0.35">
      <c r="B93" s="41" t="s">
        <v>202</v>
      </c>
      <c r="C93" s="43">
        <f>IF(F86&gt;0, C86/F86, 0)</f>
        <v>0</v>
      </c>
      <c r="D93" s="43">
        <f>IF(F86&gt;0, D86/F86, 0)</f>
        <v>0</v>
      </c>
      <c r="E93" s="43">
        <f>IF(F86&gt;0, E86/F86, 0)</f>
        <v>0</v>
      </c>
      <c r="F93" s="44" t="s">
        <v>19</v>
      </c>
    </row>
    <row r="94" spans="2:6" x14ac:dyDescent="0.35">
      <c r="B94" s="41" t="s">
        <v>203</v>
      </c>
      <c r="C94" s="43">
        <f>IF(F87&gt;0, C87/F87, 0)</f>
        <v>0</v>
      </c>
      <c r="D94" s="43">
        <f>IF(F87&gt;0, D87/F87, 0)</f>
        <v>0</v>
      </c>
      <c r="E94" s="43">
        <f>IF(F87&gt;0, E87/F87, 0)</f>
        <v>0</v>
      </c>
      <c r="F94" s="44" t="s">
        <v>19</v>
      </c>
    </row>
    <row r="95" spans="2:6" x14ac:dyDescent="0.35">
      <c r="B95" s="41" t="s">
        <v>204</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205</v>
      </c>
      <c r="J101" s="37" t="s">
        <v>206</v>
      </c>
    </row>
    <row r="102" spans="2:15" x14ac:dyDescent="0.35">
      <c r="B102" s="39" t="s">
        <v>5</v>
      </c>
      <c r="C102" s="84" t="s">
        <v>207</v>
      </c>
      <c r="D102" s="84"/>
      <c r="E102" s="39" t="s">
        <v>174</v>
      </c>
      <c r="F102" s="39" t="s">
        <v>182</v>
      </c>
      <c r="G102" s="84" t="s">
        <v>208</v>
      </c>
      <c r="H102" s="84"/>
      <c r="J102" s="39" t="s">
        <v>5</v>
      </c>
      <c r="K102" s="39" t="s">
        <v>196</v>
      </c>
      <c r="L102" s="39" t="s">
        <v>197</v>
      </c>
      <c r="M102" s="39" t="s">
        <v>198</v>
      </c>
      <c r="N102" s="39" t="s">
        <v>199</v>
      </c>
      <c r="O102" s="39" t="s">
        <v>16</v>
      </c>
    </row>
    <row r="103" spans="2:15" x14ac:dyDescent="0.35">
      <c r="B103" s="45" t="s">
        <v>189</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189</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190</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190</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191</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191</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192</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192</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193</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193</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18</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18</v>
      </c>
    </row>
    <row r="115" spans="2:24" ht="21" x14ac:dyDescent="0.5">
      <c r="B115" s="37" t="s">
        <v>209</v>
      </c>
      <c r="P115" s="54" t="s">
        <v>210</v>
      </c>
    </row>
    <row r="117" spans="2:24" ht="60" customHeight="1" x14ac:dyDescent="0.35">
      <c r="B117" s="87" t="s">
        <v>211</v>
      </c>
      <c r="C117" s="80"/>
      <c r="D117" s="80"/>
      <c r="E117" s="80"/>
      <c r="F117" s="80"/>
      <c r="P117" s="87" t="s">
        <v>212</v>
      </c>
      <c r="Q117" s="80"/>
      <c r="R117" s="80"/>
      <c r="S117" s="80"/>
      <c r="T117" s="80"/>
      <c r="U117" s="80"/>
      <c r="V117" s="80"/>
      <c r="W117" s="80"/>
    </row>
    <row r="119" spans="2:24" ht="30" customHeight="1" x14ac:dyDescent="0.35">
      <c r="P119" s="55" t="s">
        <v>213</v>
      </c>
      <c r="Q119" s="56">
        <f>C16</f>
        <v>0</v>
      </c>
      <c r="R119" s="57"/>
      <c r="S119" s="56">
        <f>C65</f>
        <v>0</v>
      </c>
      <c r="T119" s="57"/>
      <c r="U119" s="56">
        <f>C66</f>
        <v>0</v>
      </c>
      <c r="V119" s="57"/>
      <c r="W119" s="56">
        <f>C67</f>
        <v>0</v>
      </c>
      <c r="X119" s="57"/>
    </row>
    <row r="120" spans="2:24" ht="35" customHeight="1" x14ac:dyDescent="0.35">
      <c r="P120" s="58" t="s">
        <v>214</v>
      </c>
      <c r="Q120" s="58" t="s">
        <v>215</v>
      </c>
      <c r="R120" s="58" t="s">
        <v>216</v>
      </c>
      <c r="S120" s="58" t="s">
        <v>217</v>
      </c>
      <c r="T120" s="58" t="s">
        <v>218</v>
      </c>
      <c r="U120" s="58" t="s">
        <v>219</v>
      </c>
      <c r="V120" s="58" t="s">
        <v>220</v>
      </c>
      <c r="W120" s="58" t="s">
        <v>221</v>
      </c>
      <c r="X120" s="58" t="s">
        <v>222</v>
      </c>
    </row>
    <row r="121" spans="2:24" x14ac:dyDescent="0.35">
      <c r="O121" s="59" t="s">
        <v>223</v>
      </c>
      <c r="P121" s="60" t="s">
        <v>224</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225</v>
      </c>
      <c r="P156" s="54" t="s">
        <v>226</v>
      </c>
    </row>
    <row r="158" spans="2:24" ht="45" customHeight="1" x14ac:dyDescent="0.35">
      <c r="B158" s="87" t="s">
        <v>227</v>
      </c>
      <c r="C158" s="80"/>
      <c r="D158" s="80"/>
      <c r="E158" s="80"/>
      <c r="F158" s="80"/>
      <c r="P158" s="87" t="s">
        <v>228</v>
      </c>
      <c r="Q158" s="80"/>
      <c r="R158" s="80"/>
      <c r="S158" s="80"/>
      <c r="T158" s="80"/>
      <c r="U158" s="80"/>
    </row>
    <row r="159" spans="2:24" ht="35" customHeight="1" x14ac:dyDescent="0.35">
      <c r="P159" s="84" t="s">
        <v>229</v>
      </c>
      <c r="Q159" s="84"/>
      <c r="R159" s="84" t="s">
        <v>230</v>
      </c>
      <c r="S159" s="84"/>
      <c r="T159" s="84"/>
    </row>
    <row r="160" spans="2:24" ht="30" customHeight="1" x14ac:dyDescent="0.35">
      <c r="P160" s="88">
        <v>0</v>
      </c>
      <c r="Q160" s="89"/>
      <c r="R160" s="90" t="s">
        <v>231</v>
      </c>
      <c r="S160" s="91"/>
      <c r="T160" s="91"/>
    </row>
    <row r="163" spans="16:22" ht="25" customHeight="1" x14ac:dyDescent="0.35">
      <c r="P163" s="63" t="s">
        <v>214</v>
      </c>
      <c r="Q163" s="63" t="s">
        <v>232</v>
      </c>
      <c r="R163" s="63" t="s">
        <v>233</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108</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9"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10" t="s">
        <v>103</v>
      </c>
      <c r="B19" s="5" t="s">
        <v>104</v>
      </c>
      <c r="C19" s="6" t="s">
        <v>15</v>
      </c>
      <c r="D19" s="7" t="s">
        <v>16</v>
      </c>
      <c r="E19" s="7" t="s">
        <v>17</v>
      </c>
      <c r="F19" s="7" t="s">
        <v>18</v>
      </c>
      <c r="G19" s="7" t="s">
        <v>19</v>
      </c>
      <c r="H19" s="8" t="s">
        <v>19</v>
      </c>
      <c r="I19" s="5" t="s">
        <v>105</v>
      </c>
      <c r="J19" s="5" t="s">
        <v>106</v>
      </c>
      <c r="K19" s="5" t="s">
        <v>107</v>
      </c>
      <c r="L19" s="7" t="str">
        <f t="shared" si="0"/>
        <v>Outstanding</v>
      </c>
      <c r="M19" s="12" t="s">
        <v>19</v>
      </c>
    </row>
    <row r="23" spans="1:13" ht="32" customHeight="1" x14ac:dyDescent="0.35">
      <c r="A23" s="78" t="s">
        <v>108</v>
      </c>
      <c r="B23" s="78"/>
      <c r="C23" s="78"/>
      <c r="D23" s="78"/>
    </row>
  </sheetData>
  <mergeCells count="1">
    <mergeCell ref="A23:D23"/>
  </mergeCells>
  <conditionalFormatting sqref="C2:C19">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9" xr:uid="{00000000-0002-0000-0200-000000000000}">
      <formula1>"Must,Should,Could,Won't,Unassigned"</formula1>
    </dataValidation>
    <dataValidation type="list" showErrorMessage="1" errorTitle="Invalid Value" error="Please select a value from the list: Low, Medium, High, Unassessed." sqref="E2:E19" xr:uid="{00000000-0002-0000-0200-000001000000}">
      <formula1>"Low,Medium,High,Unassessed"</formula1>
    </dataValidation>
    <dataValidation type="list" showErrorMessage="1" errorTitle="Invalid Value" error="Please select a value from the list: Phase1, Phase2, Phase3, Phase4, Phase5, Pending." sqref="F2:F1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9" xr:uid="{00000000-0002-0000-0200-000003000000}">
      <formula1>"Implemented,Testing,Failed,Compensated,Risk Accepted,N/A"</formula1>
    </dataValidation>
  </dataValidations>
  <hyperlinks>
    <hyperlink ref="A2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234</v>
      </c>
      <c r="C2" s="95" t="s">
        <v>234</v>
      </c>
      <c r="D2" s="95" t="s">
        <v>234</v>
      </c>
      <c r="E2" s="95" t="s">
        <v>234</v>
      </c>
      <c r="F2" s="95" t="s">
        <v>234</v>
      </c>
      <c r="G2" s="95" t="s">
        <v>234</v>
      </c>
      <c r="H2" s="99" t="s">
        <v>235</v>
      </c>
      <c r="I2" s="99" t="s">
        <v>235</v>
      </c>
      <c r="J2" s="99" t="s">
        <v>235</v>
      </c>
      <c r="K2" s="99" t="s">
        <v>235</v>
      </c>
      <c r="L2" s="99" t="s">
        <v>235</v>
      </c>
      <c r="M2" s="98" t="s">
        <v>236</v>
      </c>
      <c r="N2" s="98" t="s">
        <v>236</v>
      </c>
      <c r="O2" s="100" t="s">
        <v>237</v>
      </c>
      <c r="P2" s="100" t="s">
        <v>237</v>
      </c>
      <c r="Q2" s="96" t="s">
        <v>11</v>
      </c>
      <c r="R2" s="96" t="s">
        <v>11</v>
      </c>
      <c r="S2" s="96" t="s">
        <v>11</v>
      </c>
      <c r="T2" s="97" t="s">
        <v>238</v>
      </c>
    </row>
    <row r="3" spans="2:20" ht="35" customHeight="1" x14ac:dyDescent="0.35">
      <c r="B3" s="68" t="s">
        <v>239</v>
      </c>
      <c r="C3" s="68" t="s">
        <v>240</v>
      </c>
      <c r="D3" s="68" t="s">
        <v>241</v>
      </c>
      <c r="E3" s="68" t="s">
        <v>242</v>
      </c>
      <c r="F3" s="68" t="s">
        <v>243</v>
      </c>
      <c r="G3" s="68" t="s">
        <v>9</v>
      </c>
      <c r="H3" s="69" t="s">
        <v>244</v>
      </c>
      <c r="I3" s="69" t="s">
        <v>245</v>
      </c>
      <c r="J3" s="69" t="s">
        <v>246</v>
      </c>
      <c r="K3" s="69" t="s">
        <v>247</v>
      </c>
      <c r="L3" s="69" t="s">
        <v>179</v>
      </c>
      <c r="M3" s="70" t="s">
        <v>248</v>
      </c>
      <c r="N3" s="70" t="s">
        <v>249</v>
      </c>
      <c r="O3" s="71" t="s">
        <v>250</v>
      </c>
      <c r="P3" s="71" t="s">
        <v>251</v>
      </c>
      <c r="Q3" s="72" t="s">
        <v>11</v>
      </c>
      <c r="R3" s="72" t="s">
        <v>252</v>
      </c>
      <c r="S3" s="72" t="s">
        <v>253</v>
      </c>
      <c r="T3" s="73" t="s">
        <v>254</v>
      </c>
    </row>
    <row r="4" spans="2:20" ht="60" customHeight="1" x14ac:dyDescent="0.35">
      <c r="B4" s="74" t="s">
        <v>255</v>
      </c>
      <c r="C4" s="74" t="s">
        <v>256</v>
      </c>
      <c r="D4" s="74" t="s">
        <v>257</v>
      </c>
      <c r="E4" s="74" t="s">
        <v>258</v>
      </c>
      <c r="F4" s="74" t="s">
        <v>259</v>
      </c>
      <c r="G4" s="74" t="s">
        <v>260</v>
      </c>
      <c r="H4" s="74" t="s">
        <v>261</v>
      </c>
      <c r="I4" s="74" t="s">
        <v>262</v>
      </c>
      <c r="J4" s="74" t="s">
        <v>263</v>
      </c>
      <c r="K4" s="74" t="s">
        <v>264</v>
      </c>
      <c r="L4" s="74" t="s">
        <v>265</v>
      </c>
      <c r="M4" s="74" t="s">
        <v>266</v>
      </c>
      <c r="N4" s="74" t="s">
        <v>267</v>
      </c>
      <c r="O4" s="74" t="s">
        <v>268</v>
      </c>
      <c r="P4" s="74" t="s">
        <v>269</v>
      </c>
      <c r="Q4" s="74" t="s">
        <v>270</v>
      </c>
      <c r="R4" s="74" t="s">
        <v>271</v>
      </c>
      <c r="S4" s="74" t="s">
        <v>272</v>
      </c>
      <c r="T4" s="74" t="s">
        <v>273</v>
      </c>
    </row>
    <row r="5" spans="2:20" ht="60" customHeight="1" x14ac:dyDescent="0.35">
      <c r="B5" s="36" t="s">
        <v>274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275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276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277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278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279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280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281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282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283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284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285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286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287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288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289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290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291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292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293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294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295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296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297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298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299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300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301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302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303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304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305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306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307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308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309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310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311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312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313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314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315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316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317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318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319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320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321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322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323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108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Access 2010 - SHGIR</dc:title>
  <dc:subject>Generated on: 2026-06-08 13:59:28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2026-06-08T12:59:34Z</dcterms:modified>
  <cp:category>DISA-STIG</cp:category>
  <cp:contentStatus>Draft</cp:contentStatus>
</cp:coreProperties>
</file>