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CF0922268832A0A4E4E179AA08D3B1FC5C035D0E" xr6:coauthVersionLast="47" xr6:coauthVersionMax="47" xr10:uidLastSave="{540E803C-A3E8-4A89-B042-2AF9A35364F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7" i="1"/>
  <c r="L26" i="1"/>
  <c r="L25" i="1"/>
  <c r="L24" i="1"/>
  <c r="L23" i="1"/>
  <c r="L22" i="1"/>
  <c r="L21" i="1"/>
  <c r="L20" i="1"/>
  <c r="L19" i="1"/>
  <c r="L18" i="1"/>
  <c r="L17" i="1"/>
  <c r="L16" i="1"/>
  <c r="L15" i="1"/>
  <c r="L14" i="1"/>
  <c r="F112" i="3" s="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D81" i="3" s="1"/>
  <c r="E73" i="3"/>
  <c r="D73" i="3"/>
  <c r="C73" i="3"/>
  <c r="E72" i="3"/>
  <c r="F72" i="3" s="1"/>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C33" i="3"/>
  <c r="F33" i="3" s="1"/>
  <c r="E32" i="3"/>
  <c r="D32" i="3"/>
  <c r="C32" i="3"/>
  <c r="F32" i="3" s="1"/>
  <c r="E31" i="3"/>
  <c r="D31" i="3"/>
  <c r="C31" i="3"/>
  <c r="F31" i="3" s="1"/>
  <c r="E30" i="3"/>
  <c r="D30" i="3"/>
  <c r="C30" i="3"/>
  <c r="F30" i="3" s="1"/>
  <c r="E29" i="3"/>
  <c r="D29" i="3"/>
  <c r="F29" i="3" s="1"/>
  <c r="C29" i="3"/>
  <c r="C20" i="3"/>
  <c r="F16" i="3"/>
  <c r="R154" i="3" s="1"/>
  <c r="E16" i="3"/>
  <c r="D16" i="3"/>
  <c r="C16" i="3"/>
  <c r="Q123" i="3" s="1"/>
  <c r="C9" i="3"/>
  <c r="D9" i="3" s="1"/>
  <c r="C8" i="3"/>
  <c r="D8" i="3" s="1"/>
  <c r="C7" i="3"/>
  <c r="D7" i="3" s="1"/>
  <c r="D38" i="3" l="1"/>
  <c r="C38" i="3"/>
  <c r="E38" i="3"/>
  <c r="D42" i="3"/>
  <c r="C42" i="3"/>
  <c r="E42" i="3"/>
  <c r="E80" i="3"/>
  <c r="D80" i="3"/>
  <c r="C80" i="3"/>
  <c r="C59" i="3"/>
  <c r="E59" i="3"/>
  <c r="D59" i="3"/>
  <c r="E97" i="3"/>
  <c r="D97" i="3"/>
  <c r="C97" i="3"/>
  <c r="E98" i="3"/>
  <c r="D98" i="3"/>
  <c r="C98" i="3"/>
  <c r="E41" i="3"/>
  <c r="D41" i="3"/>
  <c r="C41" i="3"/>
  <c r="G112" i="3"/>
  <c r="E100" i="3"/>
  <c r="D100" i="3"/>
  <c r="C100" i="3"/>
  <c r="E43" i="3"/>
  <c r="D43" i="3"/>
  <c r="C43" i="3"/>
  <c r="E58" i="3"/>
  <c r="D58" i="3"/>
  <c r="C58" i="3"/>
  <c r="E39" i="3"/>
  <c r="D39" i="3"/>
  <c r="C39" i="3"/>
  <c r="E60" i="3"/>
  <c r="D60" i="3"/>
  <c r="C60" i="3"/>
  <c r="E40" i="3"/>
  <c r="C40" i="3"/>
  <c r="D40" i="3"/>
  <c r="E99" i="3"/>
  <c r="D99" i="3"/>
  <c r="C99" i="3"/>
  <c r="E81" i="3"/>
  <c r="D20" i="3"/>
  <c r="R125" i="3"/>
  <c r="R130" i="3"/>
  <c r="R135" i="3"/>
  <c r="R140" i="3"/>
  <c r="R145" i="3"/>
  <c r="R150" i="3"/>
  <c r="R155" i="3"/>
  <c r="F69" i="3"/>
  <c r="E20" i="3"/>
  <c r="R126" i="3"/>
  <c r="R131" i="3"/>
  <c r="R136" i="3"/>
  <c r="R141" i="3"/>
  <c r="R146" i="3"/>
  <c r="R151" i="3"/>
  <c r="R127" i="3"/>
  <c r="R132" i="3"/>
  <c r="R137" i="3"/>
  <c r="R142" i="3"/>
  <c r="R147" i="3"/>
  <c r="R152" i="3"/>
  <c r="R128" i="3"/>
  <c r="R133" i="3"/>
  <c r="R138" i="3"/>
  <c r="R143" i="3"/>
  <c r="R148" i="3"/>
  <c r="R153" i="3"/>
  <c r="F70" i="3"/>
  <c r="R129" i="3"/>
  <c r="R134" i="3"/>
  <c r="R139" i="3"/>
  <c r="R144" i="3"/>
  <c r="R149" i="3"/>
  <c r="F71" i="3"/>
  <c r="C81" i="3"/>
  <c r="V154" i="3" l="1"/>
  <c r="V149" i="3"/>
  <c r="V144" i="3"/>
  <c r="V139" i="3"/>
  <c r="V134" i="3"/>
  <c r="V129" i="3"/>
  <c r="V153" i="3"/>
  <c r="V148" i="3"/>
  <c r="V143" i="3"/>
  <c r="V138" i="3"/>
  <c r="V133" i="3"/>
  <c r="V128" i="3"/>
  <c r="D78" i="3"/>
  <c r="V152" i="3"/>
  <c r="V147" i="3"/>
  <c r="V142" i="3"/>
  <c r="V137" i="3"/>
  <c r="V132" i="3"/>
  <c r="V127" i="3"/>
  <c r="E78" i="3"/>
  <c r="V151" i="3"/>
  <c r="V146" i="3"/>
  <c r="V141" i="3"/>
  <c r="V136" i="3"/>
  <c r="V131" i="3"/>
  <c r="V126" i="3"/>
  <c r="V155" i="3"/>
  <c r="V150" i="3"/>
  <c r="V145" i="3"/>
  <c r="V140" i="3"/>
  <c r="V135" i="3"/>
  <c r="V130" i="3"/>
  <c r="V125" i="3"/>
  <c r="C78" i="3"/>
  <c r="T154" i="3"/>
  <c r="T149" i="3"/>
  <c r="T144" i="3"/>
  <c r="T139" i="3"/>
  <c r="T134" i="3"/>
  <c r="T129" i="3"/>
  <c r="C77" i="3"/>
  <c r="T153" i="3"/>
  <c r="T148" i="3"/>
  <c r="T143" i="3"/>
  <c r="T138" i="3"/>
  <c r="T133" i="3"/>
  <c r="T128" i="3"/>
  <c r="T152" i="3"/>
  <c r="T147" i="3"/>
  <c r="T142" i="3"/>
  <c r="T137" i="3"/>
  <c r="T132" i="3"/>
  <c r="T127" i="3"/>
  <c r="E77" i="3"/>
  <c r="D77" i="3"/>
  <c r="T151" i="3"/>
  <c r="T146" i="3"/>
  <c r="T141" i="3"/>
  <c r="T136" i="3"/>
  <c r="T131" i="3"/>
  <c r="T126" i="3"/>
  <c r="T155" i="3"/>
  <c r="T150" i="3"/>
  <c r="T145" i="3"/>
  <c r="T140" i="3"/>
  <c r="T135" i="3"/>
  <c r="T130" i="3"/>
  <c r="T125" i="3"/>
  <c r="X154" i="3"/>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alcChain>
</file>

<file path=xl/sharedStrings.xml><?xml version="1.0" encoding="utf-8"?>
<sst xmlns="http://schemas.openxmlformats.org/spreadsheetml/2006/main" count="807" uniqueCount="364">
  <si>
    <t>Id</t>
  </si>
  <si>
    <t>Title</t>
  </si>
  <si>
    <t>Severity</t>
  </si>
  <si>
    <t>MoSCoW</t>
  </si>
  <si>
    <t>OpsImpact</t>
  </si>
  <si>
    <t>Phase</t>
  </si>
  <si>
    <t>ImplStatus</t>
  </si>
  <si>
    <t>Notes</t>
  </si>
  <si>
    <t>Remediation</t>
  </si>
  <si>
    <t>Description</t>
  </si>
  <si>
    <t>Audit</t>
  </si>
  <si>
    <t>Status</t>
  </si>
  <si>
    <t>LogID</t>
  </si>
  <si>
    <t>V-251078</t>
  </si>
  <si>
    <r>
      <rPr>
        <sz val="11"/>
        <rFont val="Calibri"/>
      </rPr>
      <t>Motorola Solutions Android 11 must be configured to enforce a minimum password length of six characters.</t>
    </r>
  </si>
  <si>
    <t>CAT II (Medium)</t>
  </si>
  <si>
    <t>Unassigned</t>
  </si>
  <si>
    <t>Unassessed</t>
  </si>
  <si>
    <t>Pending</t>
  </si>
  <si>
    <t/>
  </si>
  <si>
    <r>
      <rPr>
        <sz val="11"/>
        <color rgb="FF000000"/>
        <rFont val="Calibri"/>
      </rPr>
      <t>Configure the Motorola Solutions Android 11 device to enforce a minimum password length of six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Choose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Enter in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</si>
  <si>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</si>
  <si>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Motorola Solutions Android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Check that Numeric Complex, Alphabetic, Alphanumeric, or Complex is selected.</t>
    </r>
    <r>
      <rPr>
        <sz val="11"/>
        <color rgb="FF000000"/>
        <rFont val="Calibri"/>
      </rPr>
      <t xml:space="preserve">
</t>
    </r>
    <r>
      <rPr>
        <sz val="11"/>
        <color rgb="FF000000"/>
        <rFont val="Calibri"/>
      </rPr>
      <t>5. Verify that "Minimum password length" is "6".</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"Password or PIN".</t>
    </r>
    <r>
      <rPr>
        <sz val="11"/>
        <color rgb="FF000000"/>
        <rFont val="Calibri"/>
      </rPr>
      <t xml:space="preserve">
</t>
    </r>
    <r>
      <rPr>
        <sz val="11"/>
        <color rgb="FF000000"/>
        <rFont val="Calibri"/>
      </rPr>
      <t>4. Verify Password length listed is at least "6".</t>
    </r>
    <r>
      <rPr>
        <sz val="11"/>
        <color rgb="FF000000"/>
        <rFont val="Calibri"/>
      </rPr>
      <t xml:space="preserve">
</t>
    </r>
    <r>
      <rPr>
        <sz val="11"/>
        <color rgb="FF000000"/>
        <rFont val="Calibri"/>
      </rPr>
      <t>If the device password length is not set to six characters or more on the EMM console or the Android 11 device, this is a finding.</t>
    </r>
  </si>
  <si>
    <t>V-251079</t>
  </si>
  <si>
    <r>
      <rPr>
        <sz val="11"/>
        <rFont val="Calibri"/>
      </rPr>
      <t>Motorola Solutions Android 11 must be configured to not allow passwords that include more than two repeating or sequential characters.</t>
    </r>
  </si>
  <si>
    <r>
      <rPr>
        <sz val="11"/>
        <color rgb="FF000000"/>
        <rFont val="Calibri"/>
      </rPr>
      <t>Configure the Motorola Solutions Android 11 device to prevent passwords from containing more than two repeating or sequential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</si>
  <si>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 The numeric (complex) setting allows the use of a numeric only keyboard for passwords and enforces the repeating or sequential characters limitation.</t>
    </r>
    <r>
      <rPr>
        <sz val="11"/>
        <color rgb="FF000000"/>
        <rFont val="Calibri"/>
      </rPr>
      <t xml:space="preserve">
</t>
    </r>
    <r>
      <rPr>
        <sz val="11"/>
        <color rgb="FF000000"/>
        <rFont val="Calibri"/>
      </rPr>
      <t>SFR ID: FMT_SMF_EXT.1.1 #1b</t>
    </r>
  </si>
  <si>
    <r>
      <rPr>
        <sz val="11"/>
        <color rgb="FF000000"/>
        <rFont val="Calibri"/>
      </rPr>
      <t>Review Motorola Solutions Android device configuration settings to determine if the mobile device is prohibiting passwords with more than two repeating or sequential characters.</t>
    </r>
    <r>
      <rPr>
        <sz val="11"/>
        <color rgb="FF000000"/>
        <rFont val="Calibri"/>
      </rPr>
      <t xml:space="preserve">
</t>
    </r>
    <r>
      <rPr>
        <sz val="11"/>
        <color rgb="FF000000"/>
        <rFont val="Calibri"/>
      </rPr>
      <t>This validation procedure is performed on both the EMM Administration Console and the Android 11 device.</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quality is set to "Numeric (Complex)".</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"Password".</t>
    </r>
    <r>
      <rPr>
        <sz val="11"/>
        <color rgb="FF000000"/>
        <rFont val="Calibri"/>
      </rPr>
      <t xml:space="preserve">
</t>
    </r>
    <r>
      <rPr>
        <sz val="11"/>
        <color rgb="FF000000"/>
        <rFont val="Calibri"/>
      </rPr>
      <t>4. Try to enter a new PIN or Password with repeating numbers or characters.</t>
    </r>
    <r>
      <rPr>
        <sz val="11"/>
        <color rgb="FF000000"/>
        <rFont val="Calibri"/>
      </rPr>
      <t xml:space="preserve">
</t>
    </r>
    <r>
      <rPr>
        <sz val="11"/>
        <color rgb="FF000000"/>
        <rFont val="Calibri"/>
      </rPr>
      <t>5. Verify Password complexity requirements are listed: Ascending, descending, or repeated sequence of digits is not allowed.</t>
    </r>
    <r>
      <rPr>
        <sz val="11"/>
        <color rgb="FF000000"/>
        <rFont val="Calibri"/>
      </rPr>
      <t xml:space="preserve">
</t>
    </r>
    <r>
      <rPr>
        <sz val="11"/>
        <color rgb="FF000000"/>
        <rFont val="Calibri"/>
      </rPr>
      <t>If the EMM console device policy is set to a password with more than two repeating or sequential characters or on the Android 11 device, or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</si>
  <si>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V-251080</t>
  </si>
  <si>
    <r>
      <rPr>
        <sz val="11"/>
        <rFont val="Calibri"/>
      </rPr>
      <t>Motorola Solutions Android 11 must be configured to enable a screen-lock policy that will lock the display after a period of inactivity.</t>
    </r>
  </si>
  <si>
    <r>
      <rPr>
        <sz val="11"/>
        <color rgb="FF000000"/>
        <rFont val="Calibri"/>
      </rPr>
      <t>Configure the Motorola Solutions Android 11 device to enable a screen-lock policy that will lock the display after a period of inactivity.</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any number desired. The units are in seconds.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</si>
  <si>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</si>
  <si>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Motorola Solutions Android device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any number desired. The units are in seconds.</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the desired value and cannot be set to a larger value.</t>
    </r>
    <r>
      <rPr>
        <sz val="11"/>
        <color rgb="FF000000"/>
        <rFont val="Calibri"/>
      </rPr>
      <t xml:space="preserve">
</t>
    </r>
    <r>
      <rPr>
        <sz val="11"/>
        <color rgb="FF000000"/>
        <rFont val="Calibri"/>
      </rPr>
      <t>If the EMM console device policy is not set to enable a screen-lock policy that will lock the display after a period of inactivity or on the Android 11 device, or the device policy is not set to enable a screen-lock policy that will lock the display after a period of inactivity, this is a finding.</t>
    </r>
  </si>
  <si>
    <t>V-251081</t>
  </si>
  <si>
    <r>
      <rPr>
        <sz val="11"/>
        <rFont val="Calibri"/>
      </rPr>
      <t>Motorola Solutions Android 11 must be configured to lock the display after 15 minutes (or less) of inactivity.</t>
    </r>
  </si>
  <si>
    <r>
      <rPr>
        <sz val="11"/>
        <color rgb="FF000000"/>
        <rFont val="Calibri"/>
      </rPr>
      <t>Configure the Motorola Solutions Android 11 device to lock the device display after 15 minutes (or less) of inactivity.</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any number between 1 and 900. The units are in seconds, so 900 represents 15 minutes (15 * 60 seconds).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</si>
  <si>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</si>
  <si>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Motorola Solutions Android device configuration settings to determine if the mobile device has the screen lock timeout set to 15 minutes or less.</t>
    </r>
    <r>
      <rPr>
        <sz val="11"/>
        <color rgb="FF000000"/>
        <rFont val="Calibri"/>
      </rPr>
      <t xml:space="preserve">
</t>
    </r>
    <r>
      <rPr>
        <sz val="11"/>
        <color rgb="FF000000"/>
        <rFont val="Calibri"/>
      </rPr>
      <t>This validation procedure is performed on both the EMM Administration Console and the Android 11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any number between 1 and 900. Units are in seconds; therefore, 900 represents 15 minutes.</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from 1 to 900.</t>
    </r>
    <r>
      <rPr>
        <sz val="11"/>
        <color rgb="FF000000"/>
        <rFont val="Calibri"/>
      </rPr>
      <t xml:space="preserve">
</t>
    </r>
    <r>
      <rPr>
        <sz val="11"/>
        <color rgb="FF000000"/>
        <rFont val="Calibri"/>
      </rPr>
      <t>If the EMM console device policy is not set to 15 minutes or less for the screen lock timeout or on the Android 11 device, or the device policy is not set to 15 minutes or less for the screen lock timeout, this is a finding.</t>
    </r>
  </si>
  <si>
    <t>V-251082</t>
  </si>
  <si>
    <r>
      <rPr>
        <sz val="11"/>
        <rFont val="Calibri"/>
      </rPr>
      <t>Motorola Solutions Android 11 must be configured to not allow more than ten consecutive failed authentication attempts.</t>
    </r>
  </si>
  <si>
    <t>CAT III (Low)</t>
  </si>
  <si>
    <r>
      <rPr>
        <sz val="11"/>
        <color rgb="FF000000"/>
        <rFont val="Calibri"/>
      </rPr>
      <t>Configure the Motorola Solutions Android 11 device to allow only ten or fewer consecutive failed authentication attempts.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password failures for local wipe"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</si>
  <si>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</si>
  <si>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Motorola Solutions Android device configuration settings to determine if the mobile device has the maximum number of consecutive failed authentication attempts set at ten or fewer. </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Lock the device screen.</t>
    </r>
    <r>
      <rPr>
        <sz val="11"/>
        <color rgb="FF000000"/>
        <rFont val="Calibri"/>
      </rPr>
      <t xml:space="preserve">
</t>
    </r>
    <r>
      <rPr>
        <sz val="11"/>
        <color rgb="FF000000"/>
        <rFont val="Calibri"/>
      </rPr>
      <t>2. Attempt to unlock the screen and validate the device autowipes after the specified number of invalid entries.</t>
    </r>
    <r>
      <rPr>
        <sz val="11"/>
        <color rgb="FF000000"/>
        <rFont val="Calibri"/>
      </rPr>
      <t xml:space="preserve">
</t>
    </r>
    <r>
      <rPr>
        <sz val="11"/>
        <color rgb="FF000000"/>
        <rFont val="Calibri"/>
      </rPr>
      <t>If the EMM console device policy is not set to the maximum number of consecutive failed authentication attempts at ten or fewer, or if on the Android 11 device, the device policy is not set to the maximum number of consecutive failed authentication attempts at ten or fewer, this is a finding.</t>
    </r>
  </si>
  <si>
    <t>V-251083</t>
  </si>
  <si>
    <r>
      <rPr>
        <sz val="11"/>
        <rFont val="Calibri"/>
      </rPr>
      <t>Motorola Solutions Android 11 must be configured to enforce an application installation policy by specifying one or more authorized application repositories, including [selection: DoD-approved commercial app repository, EMM server, mobile application store].</t>
    </r>
  </si>
  <si>
    <r>
      <rPr>
        <sz val="11"/>
        <color rgb="FF000000"/>
        <rFont val="Calibri"/>
      </rPr>
      <t>Configure the Motorola Solutions Android 11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</si>
  <si>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</si>
  <si>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Motorola Solutions Android device configuration settings to determine if the mobile device has only approved application repositories (DoD-approved commercial app repository, EMM server, and/or mobile application store).</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Motorola Solutions device, do the following:</t>
    </r>
    <r>
      <rPr>
        <sz val="11"/>
        <color rgb="FF000000"/>
        <rFont val="Calibri"/>
      </rPr>
      <t xml:space="preserve">
</t>
    </r>
    <r>
      <rPr>
        <sz val="11"/>
        <color rgb="FF000000"/>
        <rFont val="Calibri"/>
      </rPr>
      <t>1. Open Settings &gt;&gt; Apps and notifications &gt;&gt; Advanced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EMM console device policy is not set to allow connections to only approved application repositories, or if on the Android 11 device, or the device policy is not set to allow connections to only approved application repositories, this is a finding.</t>
    </r>
  </si>
  <si>
    <t>V-251084</t>
  </si>
  <si>
    <r>
      <rPr>
        <sz val="11"/>
        <rFont val="Calibri"/>
      </rPr>
      <t>Motorola Solutions Android 11 must be configured to enforce an application installation policy by specifying an application allow list that restricts applications by the following characteristics: [selection: list of digital signatures, cryptographic hash values, names, application version].</t>
    </r>
  </si>
  <si>
    <r>
      <rPr>
        <sz val="11"/>
        <color rgb="FF000000"/>
        <rFont val="Calibri"/>
      </rPr>
      <t>Configure the Motorola Solutions Android 11 device to use an application allow 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Motorola Solutions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Motorola Solutions Play is an allowed App Store.</t>
    </r>
  </si>
  <si>
    <r>
      <rPr>
        <sz val="11"/>
        <color rgb="FF000000"/>
        <rFont val="Calibri"/>
      </rPr>
      <t xml:space="preserve">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 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</si>
  <si>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Motorola Solutions Android device configuration settings to determine if the mobile device has an application allow list configured. Verify all applications listed on the allow list have been approved by the Approving Official (AO).</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Go to the Android app catalog for managed Motorola Solutions Play.</t>
    </r>
    <r>
      <rPr>
        <sz val="11"/>
        <color rgb="FF000000"/>
        <rFont val="Calibri"/>
      </rPr>
      <t xml:space="preserve">
</t>
    </r>
    <r>
      <rPr>
        <sz val="11"/>
        <color rgb="FF000000"/>
        <rFont val="Calibri"/>
      </rPr>
      <t>2. Verify all selected apps are AO-approved.</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Open the managed Motorola Solutions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Motorola Solutions Play is an allowed App Store.</t>
    </r>
    <r>
      <rPr>
        <sz val="11"/>
        <color rgb="FF000000"/>
        <rFont val="Calibri"/>
      </rPr>
      <t xml:space="preserve">
</t>
    </r>
    <r>
      <rPr>
        <sz val="11"/>
        <color rgb="FF000000"/>
        <rFont val="Calibri"/>
      </rPr>
      <t>If the EMM console list of selected Managed Motorola Solutions Play apps includes non-approved apps, this is a finding.</t>
    </r>
    <r>
      <rPr>
        <sz val="11"/>
        <color rgb="FF000000"/>
        <rFont val="Calibri"/>
      </rPr>
      <t xml:space="preserve">
</t>
    </r>
    <r>
      <rPr>
        <sz val="11"/>
        <color rgb="FF000000"/>
        <rFont val="Calibri"/>
      </rPr>
      <t>Note: The application allow list will include approved core applications (included in the OS by the OS vendor) and pre-installed applications (provided by the MD vendor and wireless carrier), or the MD must provide an alternate method of restricting user access/execution to core and pre-installed applications. For Motorola Solutions Android, there are no pre-installed applications.</t>
    </r>
  </si>
  <si>
    <t>V-251085</t>
  </si>
  <si>
    <r>
      <rPr>
        <sz val="11"/>
        <rFont val="Calibri"/>
      </rPr>
      <t>Motorola Solutions Android 11 allow 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</si>
  <si>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Configure the Motorola Solutions Android 11 device application allow 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Motorola Solutions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</si>
  <si>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</si>
  <si>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Motorola Solutions Android device configuration settings to determine if the mobile device has an application allow list configured and that the application allow 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Review the list of selected Managed Motorola Solutions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</si>
  <si>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V-251086</t>
  </si>
  <si>
    <r>
      <rPr>
        <sz val="11"/>
        <rFont val="Calibri"/>
      </rPr>
      <t>Motorola Solutions Android 11 must be configured to disable Bluetooth or configured via User Based Enforcement (UBE) to allow Bluetooth for only Headset Profile (HSP), HandsFree Profile (HFP), and Serial Port Profile (SPP).</t>
    </r>
  </si>
  <si>
    <r>
      <rPr>
        <sz val="11"/>
        <color rgb="FF000000"/>
        <rFont val="Calibri"/>
      </rPr>
      <t>Configure the Motorola Solutions Android 11 device to disable Bluetooth or if the AO has approved the use of Bluetooth (for example, for car hands-free use), train the user to connect to Only authorized Bluetooth devices using only HSP, HFP, or SPP Bluetooth capable devices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GOOG-11-008700.</t>
    </r>
  </si>
  <si>
    <r>
      <rPr>
        <sz val="11"/>
        <color rgb="FF000000"/>
        <rFont val="Calibri"/>
      </rPr>
      <t>Some Bluetooth profiles provide the capability for remote transfer of sensitive DoD data without encryption or otherwise do not meet DoD IT security policies, and therefore should be disabled.</t>
    </r>
    <r>
      <rPr>
        <sz val="11"/>
        <color rgb="FF000000"/>
        <rFont val="Calibri"/>
      </rPr>
      <t xml:space="preserve">
</t>
    </r>
    <r>
      <rPr>
        <sz val="11"/>
        <color rgb="FF000000"/>
        <rFont val="Calibri"/>
      </rPr>
      <t>SFR ID: FMT_SMF_EXT.1.1 #18h</t>
    </r>
  </si>
  <si>
    <r>
      <rPr>
        <sz val="11"/>
        <color rgb="FF000000"/>
        <rFont val="Calibri"/>
      </rPr>
      <t>Determine if the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Verify that "Disallow Bluetooth" is toggled to "On".</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Ensure that it is set to Off and cannot be toggled to "On".</t>
    </r>
    <r>
      <rPr>
        <sz val="11"/>
        <color rgb="FF000000"/>
        <rFont val="Calibri"/>
      </rPr>
      <t xml:space="preserve">
</t>
    </r>
    <r>
      <rPr>
        <sz val="11"/>
        <color rgb="FF000000"/>
        <rFont val="Calibri"/>
      </rPr>
      <t>If the AO has approved the use of Bluetooth, on the Motorola Solutions Android 11 device do the following:</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 connected devices using approved profiles are listed.</t>
    </r>
    <r>
      <rPr>
        <sz val="11"/>
        <color rgb="FF000000"/>
        <rFont val="Calibri"/>
      </rPr>
      <t xml:space="preserve">
</t>
    </r>
    <r>
      <rPr>
        <sz val="11"/>
        <color rgb="FF000000"/>
        <rFont val="Calibri"/>
      </rPr>
      <t>If the AO has not approved the use of Bluetooth, and Bluetooth use is not disabled via an EMM-managed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</si>
  <si>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V-251087</t>
  </si>
  <si>
    <r>
      <rPr>
        <sz val="11"/>
        <rFont val="Calibri"/>
      </rPr>
      <t>Motorola Solutions Android 11 must be configured to disable trust agents. Note: This requirement is not applicable (NA) for specific biometric authentication factors included in the product</t>
    </r>
    <r>
      <rPr>
        <sz val="11"/>
        <color rgb="FF000000"/>
        <rFont val="Calibri"/>
      </rPr>
      <t>'</t>
    </r>
    <r>
      <rPr>
        <sz val="11"/>
        <color rgb="FF000000"/>
        <rFont val="Calibri"/>
      </rPr>
      <t>s Common Criteria evaluation.</t>
    </r>
  </si>
  <si>
    <r>
      <rPr>
        <sz val="11"/>
        <color rgb="FF000000"/>
        <rFont val="Calibri"/>
      </rPr>
      <t xml:space="preserve">Configure Motorola Solutions Android 11 device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Toggle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</si>
  <si>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#23,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</si>
  <si>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Administration console and the Motorola Solutions Android 11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Verify that "Disable trust agents" is toggled to "On".</t>
    </r>
    <r>
      <rPr>
        <sz val="11"/>
        <color rgb="FF000000"/>
        <rFont val="Calibri"/>
      </rPr>
      <t xml:space="preserve">
</t>
    </r>
    <r>
      <rPr>
        <sz val="11"/>
        <color rgb="FF000000"/>
        <rFont val="Calibri"/>
      </rPr>
      <t xml:space="preserve">On the Motorola Solutions Android 11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 xml:space="preserve">3. Tap "Advanced".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5. Verify that all listed trust agents are disabled and cannot be enabled.</t>
    </r>
    <r>
      <rPr>
        <sz val="11"/>
        <color rgb="FF000000"/>
        <rFont val="Calibri"/>
      </rPr>
      <t xml:space="preserve">
</t>
    </r>
    <r>
      <rPr>
        <sz val="11"/>
        <color rgb="FF000000"/>
        <rFont val="Calibri"/>
      </rPr>
      <t>If on the EMM console "disable trust agents" is not selected, or on the Android 11 device a trust agent can be enabled, this is a finding.</t>
    </r>
  </si>
  <si>
    <t>V-251088</t>
  </si>
  <si>
    <r>
      <rPr>
        <sz val="11"/>
        <rFont val="Calibri"/>
      </rPr>
      <t>Motorola Solutions Android 11 must be configured to disable developer modes.</t>
    </r>
  </si>
  <si>
    <r>
      <rPr>
        <sz val="11"/>
        <color rgb="FF000000"/>
        <rFont val="Calibri"/>
      </rPr>
      <t>Configure the Motorola Solutions Android 11 device to disable developer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section.</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3. Open "Set user restrictions on parent" section.</t>
    </r>
    <r>
      <rPr>
        <sz val="11"/>
        <color rgb="FF000000"/>
        <rFont val="Calibri"/>
      </rPr>
      <t xml:space="preserve">
</t>
    </r>
    <r>
      <rPr>
        <sz val="11"/>
        <color rgb="FF000000"/>
        <rFont val="Calibri"/>
      </rPr>
      <t>4. Toggle "Disallow debugging features" to "On".</t>
    </r>
  </si>
  <si>
    <r>
      <rPr>
        <sz val="11"/>
        <color rgb="FF000000"/>
        <rFont val="Calibri"/>
      </rPr>
      <t>Developer modes expose features of the Google Android device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</si>
  <si>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Motorola Solutions Android device configuration settings to determine whether a developer mode is enabled.</t>
    </r>
    <r>
      <rPr>
        <sz val="11"/>
        <color rgb="FF000000"/>
        <rFont val="Calibri"/>
      </rPr>
      <t xml:space="preserve">
</t>
    </r>
    <r>
      <rPr>
        <sz val="11"/>
        <color rgb="FF000000"/>
        <rFont val="Calibri"/>
      </rPr>
      <t>This validation procedure is performed on both the EMM Administration Console and the Android 11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section.</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3. Open "Set user restrictions on parent" section.</t>
    </r>
    <r>
      <rPr>
        <sz val="11"/>
        <color rgb="FF000000"/>
        <rFont val="Calibri"/>
      </rPr>
      <t xml:space="preserve">
</t>
    </r>
    <r>
      <rPr>
        <sz val="11"/>
        <color rgb="FF000000"/>
        <rFont val="Calibri"/>
      </rPr>
      <t>4. Verify that "Disallow debugging features" is toggled to "On".</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3. Go to Settings &gt;&gt; About Phone.</t>
    </r>
    <r>
      <rPr>
        <sz val="11"/>
        <color rgb="FF000000"/>
        <rFont val="Calibri"/>
      </rPr>
      <t xml:space="preserve">
</t>
    </r>
    <r>
      <rPr>
        <sz val="11"/>
        <color rgb="FF000000"/>
        <rFont val="Calibri"/>
      </rPr>
      <t>4. Tap on the Build Number to try to enable Developer Options and validate that action is blocked.</t>
    </r>
    <r>
      <rPr>
        <sz val="11"/>
        <color rgb="FF000000"/>
        <rFont val="Calibri"/>
      </rPr>
      <t xml:space="preserve">
</t>
    </r>
    <r>
      <rPr>
        <sz val="11"/>
        <color rgb="FF000000"/>
        <rFont val="Calibri"/>
      </rPr>
      <t>If the EMM console device policy is not set to disable developer mode or on the Android 11 device, or the device policy is not set to disable developer mode, this is a finding.</t>
    </r>
  </si>
  <si>
    <t>V-251089</t>
  </si>
  <si>
    <r>
      <rPr>
        <sz val="11"/>
        <rFont val="Calibri"/>
      </rPr>
      <t>Motorola Solutions Android 11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</si>
  <si>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Motorola Solutions Android 11 device user (preferred method).</t>
    </r>
    <r>
      <rPr>
        <sz val="11"/>
        <color rgb="FF000000"/>
        <rFont val="Calibri"/>
      </rPr>
      <t xml:space="preserve">
</t>
    </r>
    <r>
      <rPr>
        <sz val="11"/>
        <color rgb="FF000000"/>
        <rFont val="Calibri"/>
      </rPr>
      <t>2. By configuring the warning banner text on the EMM console and installing the banner on each managed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Enter in message.</t>
    </r>
  </si>
  <si>
    <r>
      <rPr>
        <sz val="11"/>
        <color rgb="FF000000"/>
        <rFont val="Calibri"/>
      </rPr>
      <t>The Google Android 11 is required to display the DoD-approved system use notification message or banner before granting access to the system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KS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</si>
  <si>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Motorola Solutions Android device user (preferred method).</t>
    </r>
    <r>
      <rPr>
        <sz val="11"/>
        <color rgb="FF000000"/>
        <rFont val="Calibri"/>
      </rPr>
      <t xml:space="preserve">
</t>
    </r>
    <r>
      <rPr>
        <sz val="11"/>
        <color rgb="FF000000"/>
        <rFont val="Calibri"/>
      </rPr>
      <t>2. By configuring the warning banner text on the EMM console and installing the banner on each managed mobile device.</t>
    </r>
    <r>
      <rPr>
        <sz val="11"/>
        <color rgb="FF000000"/>
        <rFont val="Calibri"/>
      </rPr>
      <t xml:space="preserve">
</t>
    </r>
    <r>
      <rPr>
        <sz val="11"/>
        <color rgb="FF000000"/>
        <rFont val="Calibri"/>
      </rPr>
      <t>Determine which method is used at the Motorola Solutions Android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Motorola Solutions Android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Verify message.</t>
    </r>
    <r>
      <rPr>
        <sz val="11"/>
        <color rgb="FF000000"/>
        <rFont val="Calibri"/>
      </rPr>
      <t xml:space="preserve">
</t>
    </r>
    <r>
      <rPr>
        <sz val="11"/>
        <color rgb="FF000000"/>
        <rFont val="Calibri"/>
      </rPr>
      <t>If, for Method #1, the required warning banner text is not on all signed user agreements reviewed, or for Method #2, the EMM console device policy is not set to display a warning banner with the appropriate designated wording or on the Android 11 device, or the device policy is not set to display a warning banner with the appropriate designated wording, this is a finding.</t>
    </r>
  </si>
  <si>
    <t>V-251090</t>
  </si>
  <si>
    <r>
      <rPr>
        <sz val="11"/>
        <rFont val="Calibri"/>
      </rPr>
      <t>Motorola Solutions Android 11 must be configured to disable USB mass storage mode.</t>
    </r>
  </si>
  <si>
    <r>
      <rPr>
        <sz val="11"/>
        <color rgb="FF000000"/>
        <rFont val="Calibri"/>
      </rPr>
      <t>Configure the Motorola Solutions Android 11 device to disable USB mass storage mode.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 on parent".</t>
    </r>
    <r>
      <rPr>
        <sz val="11"/>
        <color rgb="FF000000"/>
        <rFont val="Calibri"/>
      </rPr>
      <t xml:space="preserve">
</t>
    </r>
    <r>
      <rPr>
        <sz val="11"/>
        <color rgb="FF000000"/>
        <rFont val="Calibri"/>
      </rPr>
      <t>2. Toggle "Disallow USB file transfer".</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</si>
  <si>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#39a</t>
    </r>
  </si>
  <si>
    <r>
      <rPr>
        <sz val="11"/>
        <color rgb="FF000000"/>
        <rFont val="Calibri"/>
      </rPr>
      <t xml:space="preserve">Review Motorola Solutions Android device configuration settings to determine if the mobile device has a USB mass storage mode and whether it has been disabled. </t>
    </r>
    <r>
      <rPr>
        <sz val="11"/>
        <color rgb="FF000000"/>
        <rFont val="Calibri"/>
      </rPr>
      <t xml:space="preserve">
</t>
    </r>
    <r>
      <rPr>
        <sz val="11"/>
        <color rgb="FF000000"/>
        <rFont val="Calibri"/>
      </rPr>
      <t>This validation procedure is performed on both the EMM Administration Console and the Android 11 device.</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Open "User restrictions on parent".</t>
    </r>
    <r>
      <rPr>
        <sz val="11"/>
        <color rgb="FF000000"/>
        <rFont val="Calibri"/>
      </rPr>
      <t xml:space="preserve">
</t>
    </r>
    <r>
      <rPr>
        <sz val="11"/>
        <color rgb="FF000000"/>
        <rFont val="Calibri"/>
      </rPr>
      <t>2. Verify that "Disallow USB file transfer" is toggled to "On".</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 xml:space="preserve">1. Plug a USB cable into Android 11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Ensure "No data transfer" is selected.</t>
    </r>
    <r>
      <rPr>
        <sz val="11"/>
        <color rgb="FF000000"/>
        <rFont val="Calibri"/>
      </rPr>
      <t xml:space="preserve">
</t>
    </r>
    <r>
      <rPr>
        <sz val="11"/>
        <color rgb="FF000000"/>
        <rFont val="Calibri"/>
      </rPr>
      <t>If the EMM console device policy is not set to disable USB mass storage mode or on the Android 11 device, the device policy is not set to disable USB mass storage mode, this is a finding.</t>
    </r>
  </si>
  <si>
    <t>V-251091</t>
  </si>
  <si>
    <r>
      <rPr>
        <sz val="11"/>
        <rFont val="Calibri"/>
      </rPr>
      <t>Motorola Solutions Android 11 must be configured to not allow backup of [all applications, configuration data] to locally connected systems.</t>
    </r>
  </si>
  <si>
    <r>
      <rPr>
        <sz val="11"/>
        <color rgb="FF000000"/>
        <rFont val="Calibri"/>
      </rPr>
      <t>Configure the Motorola Solutions Android 11 device to disable backup to locally connected systems.</t>
    </r>
    <r>
      <rPr>
        <sz val="11"/>
        <color rgb="FF000000"/>
        <rFont val="Calibri"/>
      </rPr>
      <t xml:space="preserve">
</t>
    </r>
    <r>
      <rPr>
        <sz val="11"/>
        <color rgb="FF000000"/>
        <rFont val="Calibri"/>
      </rPr>
      <t>Note: On Restrictions, the backup features for Motorola Solutions are not in the framework.</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backup service" to "Off".</t>
    </r>
    <r>
      <rPr>
        <sz val="11"/>
        <color rgb="FF000000"/>
        <rFont val="Calibri"/>
      </rPr>
      <t xml:space="preserve">
</t>
    </r>
    <r>
      <rPr>
        <sz val="11"/>
        <color rgb="FF000000"/>
        <rFont val="Calibri"/>
      </rPr>
      <t>3. Open "User restrictions on parent".</t>
    </r>
    <r>
      <rPr>
        <sz val="11"/>
        <color rgb="FF000000"/>
        <rFont val="Calibri"/>
      </rPr>
      <t xml:space="preserve">
</t>
    </r>
    <r>
      <rPr>
        <sz val="11"/>
        <color rgb="FF000000"/>
        <rFont val="Calibri"/>
      </rPr>
      <t>4. Select "Disallow USB file transfer".</t>
    </r>
  </si>
  <si>
    <r>
      <rPr>
        <sz val="11"/>
        <color rgb="FF000000"/>
        <rFont val="Calibri"/>
      </rPr>
      <t>Data on mobile devices is protected by numerous mechanisms, including user authentication, access control, and cryptography. When the data is backed up to an external system (either locally connected or cloud-based), many if not all of these mechanisms are no longer present. This leaves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</si>
  <si>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Motorola Solutions Android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backup service" is toggled to "Off".</t>
    </r>
    <r>
      <rPr>
        <sz val="11"/>
        <color rgb="FF000000"/>
        <rFont val="Calibri"/>
      </rPr>
      <t xml:space="preserve">
</t>
    </r>
    <r>
      <rPr>
        <sz val="11"/>
        <color rgb="FF000000"/>
        <rFont val="Calibri"/>
      </rPr>
      <t>3. Open "User restrictions on parent".</t>
    </r>
    <r>
      <rPr>
        <sz val="11"/>
        <color rgb="FF000000"/>
        <rFont val="Calibri"/>
      </rPr>
      <t xml:space="preserve">
</t>
    </r>
    <r>
      <rPr>
        <sz val="11"/>
        <color rgb="FF000000"/>
        <rFont val="Calibri"/>
      </rPr>
      <t>4. Verify that "Disallow USB file transfer" is toggled to "On".</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 xml:space="preserve">1. Plug a USB cable into Android 11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Ensure "No data transfer" is selected.</t>
    </r>
    <r>
      <rPr>
        <sz val="11"/>
        <color rgb="FF000000"/>
        <rFont val="Calibri"/>
      </rPr>
      <t xml:space="preserve">
</t>
    </r>
    <r>
      <rPr>
        <sz val="11"/>
        <color rgb="FF000000"/>
        <rFont val="Calibri"/>
      </rPr>
      <t>If the EMM console device policy is not set to disable the capability to back up to a locally connected system or on the Android 11 device, the device policy is not set to disable the capability to back up to a locally connected system, this is a finding.</t>
    </r>
  </si>
  <si>
    <t>V-251092</t>
  </si>
  <si>
    <r>
      <rPr>
        <sz val="11"/>
        <rFont val="Calibri"/>
      </rPr>
      <t>Motorola Solutions Android 11 must be configured to not allow backup of all applications and configuration data to remote systems.</t>
    </r>
  </si>
  <si>
    <r>
      <rPr>
        <sz val="11"/>
        <color rgb="FF000000"/>
        <rFont val="Calibri"/>
      </rPr>
      <t>Configure the Motorola Solutions Android 11 device to disable backup to remote systems (including commercial clouds).</t>
    </r>
    <r>
      <rPr>
        <sz val="11"/>
        <color rgb="FF000000"/>
        <rFont val="Calibri"/>
      </rPr>
      <t xml:space="preserve">
</t>
    </r>
    <r>
      <rPr>
        <sz val="11"/>
        <color rgb="FF000000"/>
        <rFont val="Calibri"/>
      </rPr>
      <t>Note: On a Restrictions, data in the work profile cannot be backed up by default.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Ensure "Enable backup service" is not selected.</t>
    </r>
    <r>
      <rPr>
        <sz val="11"/>
        <color rgb="FF000000"/>
        <rFont val="Calibri"/>
      </rPr>
      <t xml:space="preserve">
</t>
    </r>
    <r>
      <rPr>
        <sz val="11"/>
        <color rgb="FF000000"/>
        <rFont val="Calibri"/>
      </rPr>
      <t>Note: Since personal accounts cannot be added to the work profile (GOOG-11-009200), this control only impacts personal profile accounts. Site can allow backup based on local policy.</t>
    </r>
  </si>
  <si>
    <r>
      <rPr>
        <sz val="11"/>
        <color rgb="FF000000"/>
        <rFont val="Calibri"/>
      </rPr>
      <t>Backups to remote systems (including cloud backup) can leave data vulnerable to breach on the external systems, which often offer less protection than the Google Android device.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</si>
  <si>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Motorola Solutions Android device configuration settings to determine if the capability to back up to a remote system has been disabled. </t>
    </r>
    <r>
      <rPr>
        <sz val="11"/>
        <color rgb="FF000000"/>
        <rFont val="Calibri"/>
      </rPr>
      <t xml:space="preserve">
</t>
    </r>
    <r>
      <rPr>
        <sz val="11"/>
        <color rgb="FF000000"/>
        <rFont val="Calibri"/>
      </rPr>
      <t>Note: Since personal accounts cannot be added to the work profile (GOOG-11-009200), this control only impacts personal profile accounts. Site can allow backup based on local policy.</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backup service" is toggled to "Off".</t>
    </r>
    <r>
      <rPr>
        <sz val="11"/>
        <color rgb="FF000000"/>
        <rFont val="Calibri"/>
      </rPr>
      <t xml:space="preserve">
</t>
    </r>
    <r>
      <rPr>
        <sz val="11"/>
        <color rgb="FF000000"/>
        <rFont val="Calibri"/>
      </rPr>
      <t>On the Android 11 device, do the following:</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Backup is set to "Off".</t>
    </r>
    <r>
      <rPr>
        <sz val="11"/>
        <color rgb="FF000000"/>
        <rFont val="Calibri"/>
      </rPr>
      <t xml:space="preserve">
</t>
    </r>
    <r>
      <rPr>
        <sz val="11"/>
        <color rgb="FF000000"/>
        <rFont val="Calibri"/>
      </rPr>
      <t>If the EMM console device policy is not set to disable the capability to back up to a remote system or on the Android 11 device, or the device policy is not set to disable the capability to back up to a remote system, this is a finding.</t>
    </r>
  </si>
  <si>
    <t>V-251093</t>
  </si>
  <si>
    <r>
      <rPr>
        <sz val="11"/>
        <rFont val="Calibri"/>
      </rPr>
      <t>Motorola Solutions Android 11 must allow only the Administrator (EMM) to perform the following management function: Enable/disable location services.</t>
    </r>
  </si>
  <si>
    <r>
      <rPr>
        <sz val="11"/>
        <color rgb="FF000000"/>
        <rFont val="Calibri"/>
      </rPr>
      <t>Configure the Motorola Solutions Android 11 device to enable/disable location services.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location" to "On".</t>
    </r>
    <r>
      <rPr>
        <sz val="11"/>
        <color rgb="FF000000"/>
        <rFont val="Calibri"/>
      </rPr>
      <t xml:space="preserve">
</t>
    </r>
    <r>
      <rPr>
        <sz val="11"/>
        <color rgb="FF000000"/>
        <rFont val="Calibri"/>
      </rPr>
      <t>3. Toggle "Disallow share location" to "On".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</si>
  <si>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#22</t>
    </r>
  </si>
  <si>
    <r>
      <rPr>
        <sz val="11"/>
        <color rgb="FF000000"/>
        <rFont val="Calibri"/>
      </rPr>
      <t>Review Motorola Solutions Android device configuration settings to determine if the mobile device has location services on/off.</t>
    </r>
    <r>
      <rPr>
        <sz val="11"/>
        <color rgb="FF000000"/>
        <rFont val="Calibri"/>
      </rPr>
      <t xml:space="preserve">
</t>
    </r>
    <r>
      <rPr>
        <sz val="11"/>
        <color rgb="FF000000"/>
        <rFont val="Calibri"/>
      </rPr>
      <t xml:space="preserve">This validation procedure is performed on both the EMM Administration Console and the Android 11 device. </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that "Disallow config location" is toggled to "On".</t>
    </r>
    <r>
      <rPr>
        <sz val="11"/>
        <color rgb="FF000000"/>
        <rFont val="Calibri"/>
      </rPr>
      <t xml:space="preserve">
</t>
    </r>
    <r>
      <rPr>
        <sz val="11"/>
        <color rgb="FF000000"/>
        <rFont val="Calibri"/>
      </rPr>
      <t>3. Verify that "Disallow share location" is toggled to "On".</t>
    </r>
    <r>
      <rPr>
        <sz val="11"/>
        <color rgb="FF000000"/>
        <rFont val="Calibri"/>
      </rPr>
      <t xml:space="preserve">
</t>
    </r>
    <r>
      <rPr>
        <sz val="11"/>
        <color rgb="FF000000"/>
        <rFont val="Calibri"/>
      </rPr>
      <t>On the Motorola Solutions device, do the following:</t>
    </r>
    <r>
      <rPr>
        <sz val="11"/>
        <color rgb="FF000000"/>
        <rFont val="Calibri"/>
      </rPr>
      <t xml:space="preserve">
</t>
    </r>
    <r>
      <rPr>
        <sz val="11"/>
        <color rgb="FF000000"/>
        <rFont val="Calibri"/>
      </rPr>
      <t>1. Open Settings &gt;&gt; Location.</t>
    </r>
    <r>
      <rPr>
        <sz val="11"/>
        <color rgb="FF000000"/>
        <rFont val="Calibri"/>
      </rPr>
      <t xml:space="preserve">
</t>
    </r>
    <r>
      <rPr>
        <sz val="11"/>
        <color rgb="FF000000"/>
        <rFont val="Calibri"/>
      </rPr>
      <t>2. Validate that Location Services is off for Work and Personal.</t>
    </r>
    <r>
      <rPr>
        <sz val="11"/>
        <color rgb="FF000000"/>
        <rFont val="Calibri"/>
      </rPr>
      <t xml:space="preserve">
</t>
    </r>
    <r>
      <rPr>
        <sz val="11"/>
        <color rgb="FF000000"/>
        <rFont val="Calibri"/>
      </rPr>
      <t>If the mobile device has location services enabled, this is a finding.</t>
    </r>
  </si>
  <si>
    <t>V-251094</t>
  </si>
  <si>
    <r>
      <rPr>
        <sz val="11"/>
        <rFont val="Calibri"/>
      </rPr>
      <t>Motorola Solutions Android 11 must be configured to enable audit logging.</t>
    </r>
  </si>
  <si>
    <r>
      <rPr>
        <sz val="11"/>
        <color rgb="FF000000"/>
        <rFont val="Calibri"/>
      </rPr>
      <t>Configure the Motorola Solutions Android 11 device to enable audit logging.</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</si>
  <si>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To be useful, Administrators must have the ability to view the audit logs.</t>
    </r>
    <r>
      <rPr>
        <sz val="11"/>
        <color rgb="FF000000"/>
        <rFont val="Calibri"/>
      </rPr>
      <t xml:space="preserve">
</t>
    </r>
    <r>
      <rPr>
        <sz val="11"/>
        <color rgb="FF000000"/>
        <rFont val="Calibri"/>
      </rPr>
      <t>SFR ID: FMT_SMF_EXT.1.1 #32</t>
    </r>
  </si>
  <si>
    <r>
      <rPr>
        <sz val="11"/>
        <color rgb="FF000000"/>
        <rFont val="Calibri"/>
      </rPr>
      <t>Review documentation on the Motorola Solutions Android device and inspect the configuration on the Motorola Solutions Android device to enable audit logging.</t>
    </r>
    <r>
      <rPr>
        <sz val="11"/>
        <color rgb="FF000000"/>
        <rFont val="Calibri"/>
      </rPr>
      <t xml:space="preserve">
</t>
    </r>
    <r>
      <rPr>
        <sz val="11"/>
        <color rgb="FF000000"/>
        <rFont val="Calibri"/>
      </rPr>
      <t xml:space="preserve">This validation procedure is performed on only on the EMM Administration Console. </t>
    </r>
    <r>
      <rPr>
        <sz val="11"/>
        <color rgb="FF000000"/>
        <rFont val="Calibri"/>
      </rPr>
      <t xml:space="preserve">
</t>
    </r>
    <r>
      <rPr>
        <sz val="11"/>
        <color rgb="FF000000"/>
        <rFont val="Calibri"/>
      </rPr>
      <t>On the EMM console, do the following:</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</si>
  <si>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V-251095</t>
  </si>
  <si>
    <r>
      <rPr>
        <sz val="11"/>
        <rFont val="Calibri"/>
      </rPr>
      <t>Motorola Solutions Android 11 must be configured to generate audit records for the following auditable events: Detected integrity violations.</t>
    </r>
  </si>
  <si>
    <r>
      <rPr>
        <sz val="11"/>
        <color rgb="FF000000"/>
        <rFont val="Calibri"/>
      </rPr>
      <t>Configure the Motorola Solutions Android 11 device to generate audit records for the following auditable events: Detected integrity violations.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</si>
  <si>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requirement statement lists key events for which the system must generate an audit record.</t>
    </r>
    <r>
      <rPr>
        <sz val="11"/>
        <color rgb="FF000000"/>
        <rFont val="Calibri"/>
      </rPr>
      <t xml:space="preserve">
</t>
    </r>
    <r>
      <rPr>
        <sz val="11"/>
        <color rgb="FF000000"/>
        <rFont val="Calibri"/>
      </rPr>
      <t>Application note: The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</si>
  <si>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Motorola Solutions Android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security logging, this is a finding.</t>
    </r>
  </si>
  <si>
    <t>V-251096</t>
  </si>
  <si>
    <r>
      <rPr>
        <sz val="11"/>
        <rFont val="Calibri"/>
      </rPr>
      <t>Motorola Solutions Android 11 users must complete required training.</t>
    </r>
  </si>
  <si>
    <r>
      <rPr>
        <sz val="11"/>
        <color rgb="FF000000"/>
        <rFont val="Calibri"/>
      </rPr>
      <t xml:space="preserve">All Motorola Solutions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Operational security concerns introduced by unmanaged applications/unmanaged personal space, including applications using global positioning system (GPS) tracking. </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Motorola Solutions device: </t>
    </r>
    <r>
      <rPr>
        <sz val="11"/>
        <color rgb="FF000000"/>
        <rFont val="Calibri"/>
      </rPr>
      <t xml:space="preserve">
</t>
    </r>
    <r>
      <rPr>
        <sz val="11"/>
        <color rgb="FF000000"/>
        <rFont val="Calibri"/>
      </rPr>
      <t xml:space="preserve">  **Secure use of Calendar Alarm </t>
    </r>
    <r>
      <rPr>
        <sz val="11"/>
        <color rgb="FF000000"/>
        <rFont val="Calibri"/>
      </rPr>
      <t xml:space="preserve">
</t>
    </r>
    <r>
      <rPr>
        <sz val="11"/>
        <color rgb="FF000000"/>
        <rFont val="Calibri"/>
      </rPr>
      <t xml:space="preserve">  **Local screen mirroring and Mirroring procedures (authorized/not authorized for use) </t>
    </r>
    <r>
      <rPr>
        <sz val="11"/>
        <color rgb="FF000000"/>
        <rFont val="Calibri"/>
      </rPr>
      <t xml:space="preserve">
</t>
    </r>
    <r>
      <rPr>
        <sz val="11"/>
        <color rgb="FF000000"/>
        <rFont val="Calibri"/>
      </rPr>
      <t xml:space="preserve">  **Do not upload DoD contacts via smart call and caller ID services </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**Disable Wi-Fi Sharing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xml:space="preserve">  **How to perform a full device wipe</t>
    </r>
    <r>
      <rPr>
        <sz val="11"/>
        <color rgb="FF000000"/>
        <rFont val="Calibri"/>
      </rPr>
      <t xml:space="preserve">
</t>
    </r>
    <r>
      <rPr>
        <sz val="11"/>
        <color rgb="FF000000"/>
        <rFont val="Calibri"/>
      </rPr>
      <t>- AO guidance on acceptable use and restrictions, if any, on downloading and installing personal apps and data (music, photos, etc.) in the Motorola Solutions device personal space.</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</si>
  <si>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</si>
  <si>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Motorola Solutions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Motorola Solutions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Motorola Solutions device user has not completed the required training, this is a finding.</t>
    </r>
  </si>
  <si>
    <t>V-251097</t>
  </si>
  <si>
    <r>
      <rPr>
        <sz val="11"/>
        <rFont val="Calibri"/>
      </rPr>
      <t>Motorola Solutions Android 11 must be configured to enforce that Wi-Fi Sharing is disabled.</t>
    </r>
  </si>
  <si>
    <r>
      <rPr>
        <sz val="11"/>
        <color rgb="FF000000"/>
        <rFont val="Calibri"/>
      </rPr>
      <t xml:space="preserve">Configure Motorola Solutions Android 11 device to disable Wi-Fi Sharing.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AO has not approved Mobile Hotspot and it has been disabled on the EMM console, no further action is needed. If Mobile Hotspot is being used, use the following procedure to disable Wi-Fi Sharing: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</si>
  <si>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</si>
  <si>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Authorizing Official (AO) has not approved Mobile Hotspot, and it has been verified as disabled on the EMM console, no further action is needed. If Mobile Hotspot is being used, use the following procedure to verify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that "Disallow config tethering" is toggled to "On".</t>
    </r>
    <r>
      <rPr>
        <sz val="11"/>
        <color rgb="FF000000"/>
        <rFont val="Calibri"/>
      </rPr>
      <t xml:space="preserve">
</t>
    </r>
    <r>
      <rPr>
        <sz val="11"/>
        <color rgb="FF000000"/>
        <rFont val="Calibri"/>
      </rPr>
      <t xml:space="preserve">On the Motorola Solutions Android 11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"Networks &amp; internet". </t>
    </r>
    <r>
      <rPr>
        <sz val="11"/>
        <color rgb="FF000000"/>
        <rFont val="Calibri"/>
      </rPr>
      <t xml:space="preserve">
</t>
    </r>
    <r>
      <rPr>
        <sz val="11"/>
        <color rgb="FF000000"/>
        <rFont val="Calibri"/>
      </rPr>
      <t xml:space="preserve">3. Verify that "Hotspots &amp; tethering"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Motorola Solutions Android 11 device "Wi-Fi sharing" is enabled, this is a finding.</t>
    </r>
  </si>
  <si>
    <t>V-251098</t>
  </si>
  <si>
    <r>
      <rPr>
        <sz val="11"/>
        <rFont val="Calibri"/>
      </rPr>
      <t>Motorola Solutions Android 11 must have the DoD root and intermediate PKI certificates installed.</t>
    </r>
  </si>
  <si>
    <r>
      <rPr>
        <sz val="11"/>
        <color rgb="FF000000"/>
        <rFont val="Calibri"/>
      </rPr>
      <t xml:space="preserve">Configure Motorola Solutions Android 11 device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</si>
  <si>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</si>
  <si>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Motorola Solutions Android 11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Motorola Solutions Android 11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Motorola Solutions Android 11 device does not list the DoD root and intermediate certificates under the user tab, this is a finding.</t>
    </r>
  </si>
  <si>
    <t>V-251099</t>
  </si>
  <si>
    <r>
      <rPr>
        <sz val="11"/>
        <rFont val="Calibri"/>
      </rPr>
      <t>Motorola Solutions Android 11 must allow only the administrator (EMM) to install/remove DoD root and intermediate PKI certificates.</t>
    </r>
  </si>
  <si>
    <r>
      <rPr>
        <sz val="11"/>
        <color rgb="FF000000"/>
        <rFont val="Calibri"/>
      </rPr>
      <t>Configure Motorola Solutions Android 11 device to prevent a user from removing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</si>
  <si>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</si>
  <si>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config credentials" is toggled to "On".</t>
    </r>
    <r>
      <rPr>
        <sz val="11"/>
        <color rgb="FF000000"/>
        <rFont val="Calibri"/>
      </rPr>
      <t xml:space="preserve">
</t>
    </r>
    <r>
      <rPr>
        <sz val="11"/>
        <color rgb="FF000000"/>
        <rFont val="Calibri"/>
      </rPr>
      <t xml:space="preserve">On the Motorola Solutions Android 11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Motorola Solutions Android 11 device the user is able to remove certificates, this is a finding.</t>
    </r>
  </si>
  <si>
    <t>V-251100</t>
  </si>
  <si>
    <r>
      <rPr>
        <sz val="11"/>
        <rFont val="Calibri"/>
      </rPr>
      <t>Motorola Solutions Android 11 work profile must be configured to enforce the system application disable list.</t>
    </r>
  </si>
  <si>
    <r>
      <rPr>
        <sz val="11"/>
        <color rgb="FF000000"/>
        <rFont val="Calibri"/>
      </rPr>
      <t xml:space="preserve">Configure Motorola Solutions Android 11 device Work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t>
    </r>
    <r>
      <rPr>
        <sz val="11"/>
        <color rgb="FF000000"/>
        <rFont val="Calibri"/>
      </rPr>
      <t xml:space="preserve">
</t>
    </r>
    <r>
      <rPr>
        <sz val="11"/>
        <color rgb="FF000000"/>
        <rFont val="Calibri"/>
      </rPr>
      <t>Configure a list of approved Motorola Solutions core and preinstalled apps in the core app allow 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</si>
  <si>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Google Android 11 by Google.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Google Android 11 build by Google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</si>
  <si>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Motorola Solutions Android 11 Work Profile configuration settings to confirm the system application disable list is enforced. This setting is enforced by default. Verify only approved system apps have been placed on the core allow 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 list and verify only approved apps are on the list.</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package names of apps.</t>
    </r>
    <r>
      <rPr>
        <sz val="11"/>
        <color rgb="FF000000"/>
        <rFont val="Calibri"/>
      </rPr>
      <t xml:space="preserve">
</t>
    </r>
    <r>
      <rPr>
        <sz val="11"/>
        <color rgb="FF000000"/>
        <rFont val="Calibri"/>
      </rPr>
      <t>If on the EMM console the system app allow list contains unapproved core apps, this is a finding.</t>
    </r>
  </si>
  <si>
    <t>V-251101</t>
  </si>
  <si>
    <r>
      <rPr>
        <sz val="11"/>
        <rFont val="Calibri"/>
      </rPr>
      <t>Motorola Solutions Android 11 must be configured to disallow configuration of date and time.</t>
    </r>
  </si>
  <si>
    <r>
      <rPr>
        <sz val="11"/>
        <color rgb="FF000000"/>
        <rFont val="Calibri"/>
      </rPr>
      <t>Configure Motorola Solutions Android 11 work Profile to set auto network 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date time" to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</si>
  <si>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Google Android 11 are an authoritative time server that is synchronized with redundant United States Naval Observatory (USNO) time servers as designated for the appropriate DoD network (NIPRNet or SIPRNet), or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Google Android 11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</si>
  <si>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Motorola Solutions Android 11 Work Profile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Motorola Solutions Android 11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that "Disallow config date time"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Motorola Solutions Android 11 device, do the following: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"System". </t>
    </r>
    <r>
      <rPr>
        <sz val="11"/>
        <color rgb="FF000000"/>
        <rFont val="Calibri"/>
      </rPr>
      <t xml:space="preserve">
</t>
    </r>
    <r>
      <rPr>
        <sz val="11"/>
        <color rgb="FF000000"/>
        <rFont val="Calibri"/>
      </rPr>
      <t xml:space="preserve">3. Tap "Date &amp; times". </t>
    </r>
    <r>
      <rPr>
        <sz val="11"/>
        <color rgb="FF000000"/>
        <rFont val="Calibri"/>
      </rPr>
      <t xml:space="preserve">
</t>
    </r>
    <r>
      <rPr>
        <sz val="11"/>
        <color rgb="FF000000"/>
        <rFont val="Calibri"/>
      </rPr>
      <t>4. Validate that "Use network-provided time" is grayed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config date time" is not set to "On", or on the Motorola Solutions Android 11 device "User network-provided time" is not grayed out, this is a finding.</t>
    </r>
  </si>
  <si>
    <t>V-251102</t>
  </si>
  <si>
    <r>
      <rPr>
        <sz val="11"/>
        <rFont val="Calibri"/>
      </rPr>
      <t>Motorola Solutions Android 11 devices must have the latest available Motorola Solutions Android 11 operating system installed.</t>
    </r>
  </si>
  <si>
    <t>CAT I (High)</t>
  </si>
  <si>
    <r>
      <rPr>
        <sz val="11"/>
        <color rgb="FF000000"/>
        <rFont val="Calibri"/>
      </rPr>
      <t>Install the latest released version of the Motorola Solutions Android 11 operating system on all managed Motorola Solutions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Motorola Solutions Android device operating system updates are released directly by Motorola Solutions or can be distributed via the EMM. Android versions for Motorola Solutions devices can be found at https://developers.MotorolaSolutions.com/android/images</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</si>
  <si>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</si>
  <si>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the Motorola Solutions Android device recently released version of Google Android 11 is installed. For LEXL11 Android 11, version L11_R_R40.xx.yy (TBD) must be installed (it will be NIAP-approved version). Note: This version of Android can only be installed on LEXL11 devices purchased directly from Motorola Solutions.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Motorola Solutions  LEXL11Android 11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EMM management console, review the version of Motorola Solutions Android 11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Motorola Solutions Android 11 device, to see the installed operating system version: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"About phone". </t>
    </r>
    <r>
      <rPr>
        <sz val="11"/>
        <color rgb="FF000000"/>
        <rFont val="Calibri"/>
      </rPr>
      <t xml:space="preserve">
</t>
    </r>
    <r>
      <rPr>
        <sz val="11"/>
        <color rgb="FF000000"/>
        <rFont val="Calibri"/>
      </rPr>
      <t xml:space="preserve">3. Verify "Build number".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installed version of the Android operating system on any reviewed Motorola Solutions devices is not the latest released by Motorola Solutions, this is a finding.</t>
    </r>
    <r>
      <rPr>
        <sz val="11"/>
        <color rgb="FF000000"/>
        <rFont val="Calibri"/>
      </rPr>
      <t xml:space="preserve">
</t>
    </r>
    <r>
      <rPr>
        <sz val="11"/>
        <color rgb="FF000000"/>
        <rFont val="Calibri"/>
      </rPr>
      <t>Motorola Solutions Android operating system patch website: https://source.android.com/security/bulletin/</t>
    </r>
    <r>
      <rPr>
        <sz val="11"/>
        <color rgb="FF000000"/>
        <rFont val="Calibri"/>
      </rPr>
      <t xml:space="preserve">
</t>
    </r>
    <r>
      <rPr>
        <sz val="11"/>
        <color rgb="FF000000"/>
        <rFont val="Calibri"/>
      </rPr>
      <t>Android versions for Motorola Solutions devices: https://developers.MotorolaSolutions.com/android/images</t>
    </r>
  </si>
  <si>
    <t>V-251103</t>
  </si>
  <si>
    <r>
      <rPr>
        <sz val="11"/>
        <rFont val="Calibri"/>
      </rPr>
      <t>Motorola Solutions Android 11 devices must be configured to disable the use of third-party keyboards.</t>
    </r>
  </si>
  <si>
    <r>
      <rPr>
        <sz val="11"/>
        <color rgb="FF000000"/>
        <rFont val="Calibri"/>
      </rPr>
      <t xml:space="preserve">Configure Motorola Solutions Android 11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application allow list for Motorola Solutions Play that does not have any third-party keyboards.</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</si>
  <si>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</si>
  <si>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configure application allow list for Motorola Solutions Play that does not have any third-party keyboards. </t>
    </r>
    <r>
      <rPr>
        <sz val="11"/>
        <color rgb="FF000000"/>
        <rFont val="Calibri"/>
      </rPr>
      <t xml:space="preserve">
</t>
    </r>
    <r>
      <rPr>
        <sz val="11"/>
        <color rgb="FF000000"/>
        <rFont val="Calibri"/>
      </rPr>
      <t>If third-party keyboards are allowed,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</si>
  <si>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</si>
  <si>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</si>
  <si>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</si>
  <si>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</si>
  <si>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</si>
  <si>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</si>
  <si>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</si>
  <si>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</si>
  <si>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</si>
  <si>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</si>
  <si>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</si>
  <si>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</si>
  <si>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</si>
  <si>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</si>
  <si>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</si>
  <si>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</si>
  <si>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</si>
  <si>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</si>
  <si>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</si>
  <si>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</si>
  <si>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</si>
  <si>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</si>
  <si>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</si>
  <si>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</si>
  <si>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</si>
  <si>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</si>
  <si>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</si>
  <si>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</si>
  <si>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</si>
  <si>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Motorola Solutions Android 11 COBO Security Technical Implementation Guide V1R2</t>
  </si>
  <si>
    <t>Developed By:</t>
  </si>
  <si>
    <t>Motorola Solutions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</si>
  <si>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</si>
  <si>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26 August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t>
    </r>
  </si>
  <si>
    <t>Download Url:</t>
  </si>
  <si>
    <t>https://www.cyber.mil/stigs</t>
  </si>
  <si>
    <t>Guide Overview:</t>
  </si>
  <si>
    <r>
      <rPr>
        <sz val="11"/>
        <color rgb="FF000000"/>
        <rFont val="Calibri"/>
      </rPr>
      <t>The Motorola Solutions Android 11 Security Technical Implementation Guide (STIG) provides the technical security policies, requirements, and implementation details for applying security concepts to Motorola Solutions (MSI) LEX L11 handheld devices running Android 11 that process, store, or transmit unclassified data marked as “Controlled Unclassified Information (CUI)” or below.</t>
    </r>
    <r>
      <rPr>
        <sz val="11"/>
        <color rgb="FF000000"/>
        <rFont val="Calibri"/>
      </rPr>
      <t xml:space="preserve">
</t>
    </r>
    <r>
      <rPr>
        <sz val="11"/>
        <color rgb="FF000000"/>
        <rFont val="Calibri"/>
      </rPr>
      <t>This STIG leverages the Google Android 11 STIG. All requirements in this STIG are based on the Google Android 11 STIG with several Motorola Solutions-specific changes.</t>
    </r>
    <r>
      <rPr>
        <sz val="11"/>
        <color rgb="FF000000"/>
        <rFont val="Calibri"/>
      </rPr>
      <t xml:space="preserve">
</t>
    </r>
    <r>
      <rPr>
        <sz val="11"/>
        <color rgb="FF000000"/>
        <rFont val="Calibri"/>
      </rPr>
      <t>The scope of this STIG covers the Corporate Owned Business Only (COBO) 1 use case. The Corporate Owned Personally Enabled (COPE), Bring Your Own Device (BYOD), and Choose Your Own Device (CYOD)2 use cases are not in scope for this STIG.</t>
    </r>
    <r>
      <rPr>
        <sz val="11"/>
        <color rgb="FF000000"/>
        <rFont val="Calibri"/>
      </rPr>
      <t xml:space="preserve">
</t>
    </r>
    <r>
      <rPr>
        <sz val="11"/>
        <color rgb="FF000000"/>
        <rFont val="Calibri"/>
      </rPr>
      <t>Note: This STIG requires that a NIAP-approved version of Android 11 be installed on DoDowned MSI LEX L11 Android phones. See the STIG Requirement MOTS-11-010800 for more information.</t>
    </r>
    <r>
      <rPr>
        <sz val="11"/>
        <color rgb="FF000000"/>
        <rFont val="Calibri"/>
      </rPr>
      <t xml:space="preserve">
</t>
    </r>
    <r>
      <rPr>
        <sz val="11"/>
        <color rgb="FF000000"/>
        <rFont val="Calibri"/>
      </rPr>
      <t>Note: If the Authorizing Official (AO) has approved the use/storage of DoD data in one or more personal (unmanaged) apps, allowing unrestricted activity by the user in downloading and installing personal (unmanaged) apps on the MSI LEX L11 device may not be warranted due to the risk of possible loss of or unauthorized access to DoD data.</t>
    </r>
    <r>
      <rPr>
        <sz val="11"/>
        <color rgb="FF000000"/>
        <rFont val="Calibri"/>
      </rPr>
      <t xml:space="preserve">
</t>
    </r>
    <r>
      <rPr>
        <sz val="11"/>
        <color rgb="FF000000"/>
        <rFont val="Calibri"/>
      </rPr>
      <t>This STIG assumes that if a DoD Wi-Fi network allows an MSI LEX L11 device to connect to the network, the Wi-Fi network complies with the Network Infrastructure STIG; for example, wireless access points and bridges must not be connected directly to the enclave network.</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</si>
  <si>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</si>
  <si>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</si>
  <si>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</si>
  <si>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</si>
  <si>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</si>
  <si>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</si>
  <si>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</si>
  <si>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</si>
  <si>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</si>
  <si>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</si>
  <si>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</si>
  <si>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</si>
  <si>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</si>
  <si>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</si>
  <si>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</si>
  <si>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</si>
  <si>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</si>
  <si>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</si>
  <si>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</si>
  <si>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</si>
  <si>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</si>
  <si>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</si>
  <si>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Motorola Solutions Android 11 COBO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</si>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</sst>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DE8-48E0-A4B6-770685F9F25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DE8-48E0-A4B6-770685F9F25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c:v>
                </c:pt>
              </c:numCache>
            </c:numRef>
          </c:val>
          <c:extLst>
            <c:ext xmlns:c16="http://schemas.microsoft.com/office/drawing/2014/chart" uri="{C3380CC4-5D6E-409C-BE32-E72D297353CC}">
              <c16:uniqueId val="{00000002-1DE8-48E0-A4B6-770685F9F25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4DA-46B5-BFD3-97559D455BA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4DA-46B5-BFD3-97559D455BA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26</c:v>
                </c:pt>
              </c:numCache>
            </c:numRef>
          </c:val>
          <c:extLst>
            <c:ext xmlns:c16="http://schemas.microsoft.com/office/drawing/2014/chart" uri="{C3380CC4-5D6E-409C-BE32-E72D297353CC}">
              <c16:uniqueId val="{00000002-94DA-46B5-BFD3-97559D455BA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644-41E1-98BD-7D660714AD7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644-41E1-98BD-7D660714AD7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19</c:v>
                </c:pt>
                <c:pt idx="2">
                  <c:v>6</c:v>
                </c:pt>
              </c:numCache>
            </c:numRef>
          </c:val>
          <c:extLst>
            <c:ext xmlns:c16="http://schemas.microsoft.com/office/drawing/2014/chart" uri="{C3380CC4-5D6E-409C-BE32-E72D297353CC}">
              <c16:uniqueId val="{00000002-F644-41E1-98BD-7D660714AD7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DCA-4D35-94CB-8A44FD99369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DCA-4D35-94CB-8A44FD99369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26</c:v>
                </c:pt>
              </c:numCache>
            </c:numRef>
          </c:val>
          <c:extLst>
            <c:ext xmlns:c16="http://schemas.microsoft.com/office/drawing/2014/chart" uri="{C3380CC4-5D6E-409C-BE32-E72D297353CC}">
              <c16:uniqueId val="{00000002-DDCA-4D35-94CB-8A44FD99369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897-4BC7-8AE0-ECC38897E0D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897-4BC7-8AE0-ECC38897E0D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26</c:v>
                </c:pt>
              </c:numCache>
            </c:numRef>
          </c:val>
          <c:extLst>
            <c:ext xmlns:c16="http://schemas.microsoft.com/office/drawing/2014/chart" uri="{C3380CC4-5D6E-409C-BE32-E72D297353CC}">
              <c16:uniqueId val="{00000002-7897-4BC7-8AE0-ECC38897E0D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9F6-4D78-AE9F-D318D84FED3C}"/>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9F6-4D78-AE9F-D318D84FED3C}"/>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9F6-4D78-AE9F-D318D84FED3C}"/>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9F6-4D78-AE9F-D318D84FED3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A0C-4E12-98B4-377098BC5A5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0x5uh">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cboer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10am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ku4ps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h1dew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clei0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nk011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7">
  <autoFilter ref="A1:M2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151</v>
      </c>
    </row>
    <row r="3" spans="2:3" ht="15" customHeight="1" x14ac:dyDescent="0.35"/>
    <row r="4" spans="2:3" ht="58" x14ac:dyDescent="0.35">
      <c r="B4" s="18" t="s">
        <v>152</v>
      </c>
      <c r="C4" s="19" t="s">
        <v>153</v>
      </c>
    </row>
    <row r="5" spans="2:3" x14ac:dyDescent="0.35">
      <c r="C5" s="19" t="s">
        <v>154</v>
      </c>
    </row>
    <row r="6" spans="2:3" x14ac:dyDescent="0.35">
      <c r="C6" s="16" t="s">
        <v>155</v>
      </c>
    </row>
    <row r="7" spans="2:3" ht="10" customHeight="1" x14ac:dyDescent="0.35"/>
    <row r="8" spans="2:3" ht="232" x14ac:dyDescent="0.35">
      <c r="B8" s="20" t="s">
        <v>156</v>
      </c>
      <c r="C8" s="19" t="s">
        <v>157</v>
      </c>
    </row>
    <row r="9" spans="2:3" ht="10" customHeight="1" x14ac:dyDescent="0.35"/>
    <row r="10" spans="2:3" ht="35" customHeight="1" x14ac:dyDescent="0.35">
      <c r="B10" s="20" t="s">
        <v>158</v>
      </c>
      <c r="C10" s="19" t="s">
        <v>159</v>
      </c>
    </row>
    <row r="11" spans="2:3" ht="75" customHeight="1" x14ac:dyDescent="0.35">
      <c r="B11" s="16" t="s">
        <v>19</v>
      </c>
      <c r="C11" s="19" t="s">
        <v>160</v>
      </c>
    </row>
    <row r="12" spans="2:3" ht="47" customHeight="1" x14ac:dyDescent="0.35">
      <c r="B12" s="16" t="s">
        <v>19</v>
      </c>
      <c r="C12" s="19" t="s">
        <v>161</v>
      </c>
    </row>
    <row r="13" spans="2:3" ht="35" customHeight="1" x14ac:dyDescent="0.35">
      <c r="B13" s="16" t="s">
        <v>19</v>
      </c>
      <c r="C13" s="19" t="s">
        <v>162</v>
      </c>
    </row>
    <row r="14" spans="2:3" ht="32" customHeight="1" x14ac:dyDescent="0.35">
      <c r="B14" s="16" t="s">
        <v>19</v>
      </c>
      <c r="C14" s="19" t="s">
        <v>163</v>
      </c>
    </row>
    <row r="15" spans="2:3" ht="30" customHeight="1" x14ac:dyDescent="0.35">
      <c r="B15" s="16" t="s">
        <v>19</v>
      </c>
      <c r="C15" s="19" t="s">
        <v>164</v>
      </c>
    </row>
    <row r="16" spans="2:3" ht="10" customHeight="1" x14ac:dyDescent="0.35"/>
    <row r="17" spans="1:3" ht="145" customHeight="1" x14ac:dyDescent="0.35">
      <c r="B17" s="20" t="s">
        <v>165</v>
      </c>
      <c r="C17" s="19" t="s">
        <v>166</v>
      </c>
    </row>
    <row r="18" spans="1:3" ht="10" customHeight="1" x14ac:dyDescent="0.35"/>
    <row r="19" spans="1:3" ht="3" customHeight="1" x14ac:dyDescent="0.35">
      <c r="B19" s="21"/>
      <c r="C19" s="21"/>
    </row>
    <row r="20" spans="1:3" ht="12" customHeight="1" x14ac:dyDescent="0.35"/>
    <row r="21" spans="1:3" ht="35" customHeight="1" x14ac:dyDescent="0.35">
      <c r="A21" s="23"/>
      <c r="B21" s="24" t="s">
        <v>167</v>
      </c>
      <c r="C21" s="25" t="s">
        <v>168</v>
      </c>
    </row>
    <row r="22" spans="1:3" ht="18" customHeight="1" x14ac:dyDescent="0.35">
      <c r="A22" s="23"/>
      <c r="B22" s="23" t="s">
        <v>19</v>
      </c>
      <c r="C22" s="25" t="s">
        <v>169</v>
      </c>
    </row>
    <row r="23" spans="1:3" ht="18" customHeight="1" x14ac:dyDescent="0.35">
      <c r="A23" s="23"/>
      <c r="B23" s="23" t="s">
        <v>19</v>
      </c>
      <c r="C23" s="25" t="s">
        <v>170</v>
      </c>
    </row>
    <row r="24" spans="1:3" ht="18" customHeight="1" x14ac:dyDescent="0.35">
      <c r="A24" s="23"/>
      <c r="B24" s="23" t="s">
        <v>19</v>
      </c>
      <c r="C24" s="25" t="s">
        <v>171</v>
      </c>
    </row>
    <row r="25" spans="1:3" ht="18" customHeight="1" x14ac:dyDescent="0.35">
      <c r="A25" s="23"/>
      <c r="B25" s="23" t="s">
        <v>19</v>
      </c>
      <c r="C25" s="25" t="s">
        <v>172</v>
      </c>
    </row>
    <row r="26" spans="1:3" ht="18" customHeight="1" x14ac:dyDescent="0.35">
      <c r="A26" s="23"/>
      <c r="B26" s="23" t="s">
        <v>19</v>
      </c>
      <c r="C26" s="25" t="s">
        <v>173</v>
      </c>
    </row>
    <row r="27" spans="1:3" ht="18" customHeight="1" x14ac:dyDescent="0.35">
      <c r="A27" s="23"/>
      <c r="B27" s="23" t="s">
        <v>19</v>
      </c>
      <c r="C27" s="25" t="s">
        <v>174</v>
      </c>
    </row>
    <row r="28" spans="1:3" ht="18" customHeight="1" x14ac:dyDescent="0.35">
      <c r="A28" s="23"/>
      <c r="B28" s="23" t="s">
        <v>19</v>
      </c>
      <c r="C28" s="25" t="s">
        <v>175</v>
      </c>
    </row>
    <row r="29" spans="1:3" ht="18" customHeight="1" x14ac:dyDescent="0.35">
      <c r="A29" s="23"/>
      <c r="B29" s="23" t="s">
        <v>19</v>
      </c>
      <c r="C29" s="25" t="s">
        <v>176</v>
      </c>
    </row>
    <row r="30" spans="1:3" ht="44" customHeight="1" x14ac:dyDescent="0.35">
      <c r="A30" s="23"/>
      <c r="B30" s="23" t="s">
        <v>19</v>
      </c>
      <c r="C30" s="26" t="s">
        <v>177</v>
      </c>
    </row>
    <row r="31" spans="1:3" ht="10" customHeight="1" x14ac:dyDescent="0.35"/>
    <row r="32" spans="1:3" ht="3" customHeight="1" x14ac:dyDescent="0.35">
      <c r="B32" s="21"/>
      <c r="C32" s="21"/>
    </row>
    <row r="33" spans="2:3" ht="12" customHeight="1" x14ac:dyDescent="0.35"/>
    <row r="34" spans="2:3" ht="24" customHeight="1" x14ac:dyDescent="0.35">
      <c r="B34" s="27" t="s">
        <v>178</v>
      </c>
      <c r="C34" s="28" t="s">
        <v>179</v>
      </c>
    </row>
    <row r="35" spans="2:3" ht="18.5" x14ac:dyDescent="0.35">
      <c r="B35" s="27" t="s">
        <v>180</v>
      </c>
      <c r="C35" s="29" t="s">
        <v>181</v>
      </c>
    </row>
    <row r="36" spans="2:3" ht="27" customHeight="1" x14ac:dyDescent="0.35">
      <c r="B36" s="30" t="s">
        <v>182</v>
      </c>
      <c r="C36" s="22" t="s">
        <v>183</v>
      </c>
    </row>
    <row r="37" spans="2:3" x14ac:dyDescent="0.35">
      <c r="B37" s="27" t="s">
        <v>184</v>
      </c>
      <c r="C37" s="31" t="s">
        <v>185</v>
      </c>
    </row>
    <row r="38" spans="2:3" ht="10" customHeight="1" x14ac:dyDescent="0.35"/>
    <row r="39" spans="2:3" ht="220" customHeight="1" x14ac:dyDescent="0.35">
      <c r="B39" s="27" t="s">
        <v>186</v>
      </c>
      <c r="C39" s="32" t="s">
        <v>187</v>
      </c>
    </row>
    <row r="40" spans="2:3" ht="10" customHeight="1" x14ac:dyDescent="0.35"/>
    <row r="41" spans="2:3" ht="43.5" x14ac:dyDescent="0.35">
      <c r="B41" s="27" t="s">
        <v>188</v>
      </c>
      <c r="C41" s="19" t="s">
        <v>189</v>
      </c>
    </row>
    <row r="42" spans="2:3" ht="10" customHeight="1" x14ac:dyDescent="0.35"/>
    <row r="43" spans="2:3" ht="15.5" x14ac:dyDescent="0.35">
      <c r="C43" s="33" t="s">
        <v>141</v>
      </c>
    </row>
    <row r="44" spans="2:3" ht="29" x14ac:dyDescent="0.35">
      <c r="C44" s="19" t="s">
        <v>190</v>
      </c>
    </row>
    <row r="45" spans="2:3" ht="10" customHeight="1" x14ac:dyDescent="0.35"/>
    <row r="46" spans="2:3" ht="15.5" x14ac:dyDescent="0.35">
      <c r="C46" s="34" t="s">
        <v>15</v>
      </c>
    </row>
    <row r="47" spans="2:3" ht="29" x14ac:dyDescent="0.35">
      <c r="C47" s="19" t="s">
        <v>191</v>
      </c>
    </row>
    <row r="48" spans="2:3" ht="10" customHeight="1" x14ac:dyDescent="0.35"/>
    <row r="49" spans="2:3" ht="15.5" x14ac:dyDescent="0.35">
      <c r="C49" s="35" t="s">
        <v>40</v>
      </c>
    </row>
    <row r="50" spans="2:3" ht="29" x14ac:dyDescent="0.35">
      <c r="C50" s="19" t="s">
        <v>192</v>
      </c>
    </row>
    <row r="51" spans="2:3" ht="10" customHeight="1" x14ac:dyDescent="0.35"/>
    <row r="52" spans="2:3" ht="3" customHeight="1" x14ac:dyDescent="0.35">
      <c r="B52" s="21"/>
      <c r="C52" s="21"/>
    </row>
    <row r="53" spans="2:3" ht="12" customHeight="1" x14ac:dyDescent="0.35"/>
    <row r="54" spans="2:3" ht="130.5" x14ac:dyDescent="0.35">
      <c r="B54" s="18" t="s">
        <v>193</v>
      </c>
      <c r="C54" s="19" t="s">
        <v>194</v>
      </c>
    </row>
    <row r="55" spans="2:3" ht="6" customHeight="1" x14ac:dyDescent="0.35"/>
    <row r="56" spans="2:3" ht="217.5" x14ac:dyDescent="0.35">
      <c r="C56" s="19" t="s">
        <v>195</v>
      </c>
    </row>
    <row r="57" spans="2:3" ht="6" customHeight="1" x14ac:dyDescent="0.35"/>
    <row r="58" spans="2:3" ht="43.5" x14ac:dyDescent="0.35">
      <c r="C58" s="19" t="s">
        <v>196</v>
      </c>
    </row>
    <row r="59" spans="2:3" ht="10" customHeight="1" x14ac:dyDescent="0.35"/>
    <row r="60" spans="2:3" ht="3" customHeight="1" x14ac:dyDescent="0.35">
      <c r="B60" s="21"/>
      <c r="C60" s="21"/>
    </row>
    <row r="61" spans="2:3" ht="12" customHeight="1" x14ac:dyDescent="0.35"/>
    <row r="62" spans="2:3" ht="145" x14ac:dyDescent="0.35">
      <c r="B62" s="18" t="s">
        <v>197</v>
      </c>
      <c r="C62" s="19" t="s">
        <v>198</v>
      </c>
    </row>
    <row r="63" spans="2:3" ht="6" customHeight="1" x14ac:dyDescent="0.35"/>
    <row r="64" spans="2:3" ht="203" x14ac:dyDescent="0.35">
      <c r="C64" s="19" t="s">
        <v>199</v>
      </c>
    </row>
    <row r="65" spans="2:3" ht="6" customHeight="1" x14ac:dyDescent="0.35"/>
    <row r="66" spans="2:3" ht="43.5" x14ac:dyDescent="0.35">
      <c r="C66" s="19" t="s">
        <v>200</v>
      </c>
    </row>
    <row r="67" spans="2:3" ht="10" customHeight="1" x14ac:dyDescent="0.35"/>
    <row r="68" spans="2:3" ht="3" customHeight="1" x14ac:dyDescent="0.35">
      <c r="B68" s="21"/>
      <c r="C68" s="21"/>
    </row>
    <row r="69" spans="2:3" ht="12" customHeight="1" x14ac:dyDescent="0.35"/>
    <row r="70" spans="2:3" ht="101.5" x14ac:dyDescent="0.35">
      <c r="B70" s="18" t="s">
        <v>201</v>
      </c>
      <c r="C70" s="19" t="s">
        <v>202</v>
      </c>
    </row>
    <row r="71" spans="2:3" ht="6" customHeight="1" x14ac:dyDescent="0.35"/>
    <row r="72" spans="2:3" ht="145" x14ac:dyDescent="0.35">
      <c r="C72" s="19" t="s">
        <v>203</v>
      </c>
    </row>
    <row r="73" spans="2:3" ht="6" customHeight="1" x14ac:dyDescent="0.35"/>
    <row r="74" spans="2:3" ht="43.5" x14ac:dyDescent="0.35">
      <c r="C74" s="19" t="s">
        <v>204</v>
      </c>
    </row>
    <row r="78" spans="2:3" ht="32" customHeight="1" x14ac:dyDescent="0.35">
      <c r="B78" s="78" t="s">
        <v>150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205</v>
      </c>
      <c r="C2" s="80"/>
      <c r="D2" s="80"/>
      <c r="E2" s="80"/>
      <c r="F2" s="80"/>
      <c r="G2" s="80"/>
      <c r="H2" s="80"/>
      <c r="I2" s="80"/>
    </row>
    <row r="4" spans="2:15" ht="18.5" x14ac:dyDescent="0.45">
      <c r="B4" s="37" t="s">
        <v>206</v>
      </c>
    </row>
    <row r="5" spans="2:15" x14ac:dyDescent="0.35">
      <c r="B5" s="39" t="s">
        <v>19</v>
      </c>
      <c r="C5" s="39" t="s">
        <v>207</v>
      </c>
      <c r="D5" s="39" t="s">
        <v>208</v>
      </c>
      <c r="F5" s="81" t="s">
        <v>209</v>
      </c>
      <c r="G5" s="81"/>
      <c r="H5" s="81"/>
      <c r="I5" s="82" t="s">
        <v>210</v>
      </c>
      <c r="J5" s="82"/>
      <c r="K5" s="82"/>
      <c r="L5" s="82"/>
      <c r="M5" s="82"/>
      <c r="N5" s="82"/>
      <c r="O5" s="82"/>
    </row>
    <row r="6" spans="2:15" x14ac:dyDescent="0.35">
      <c r="B6" s="45" t="s">
        <v>211</v>
      </c>
      <c r="C6" s="46">
        <v>26</v>
      </c>
      <c r="D6" s="47" t="s">
        <v>19</v>
      </c>
      <c r="F6" s="81" t="s">
        <v>212</v>
      </c>
      <c r="G6" s="81"/>
      <c r="H6" s="81"/>
      <c r="I6" s="83" t="s">
        <v>213</v>
      </c>
      <c r="J6" s="83"/>
      <c r="K6" s="83"/>
      <c r="L6" s="83"/>
      <c r="M6" s="83"/>
      <c r="N6" s="83"/>
      <c r="O6" s="83"/>
    </row>
    <row r="7" spans="2:15" x14ac:dyDescent="0.35">
      <c r="B7" s="48" t="s">
        <v>214</v>
      </c>
      <c r="C7" s="49">
        <f>C6-C8-C9</f>
        <v>26</v>
      </c>
      <c r="D7" s="50">
        <f>IF(C6&gt;0,C7/C6,0)</f>
        <v>1</v>
      </c>
      <c r="F7" s="81" t="s">
        <v>215</v>
      </c>
      <c r="G7" s="81"/>
      <c r="H7" s="81"/>
      <c r="I7" s="83" t="s">
        <v>213</v>
      </c>
      <c r="J7" s="83"/>
      <c r="K7" s="83"/>
      <c r="L7" s="83"/>
      <c r="M7" s="83"/>
      <c r="N7" s="83"/>
      <c r="O7" s="83"/>
    </row>
    <row r="8" spans="2:15" x14ac:dyDescent="0.35">
      <c r="B8" s="41" t="s">
        <v>216</v>
      </c>
      <c r="C8" s="42">
        <f>COUNTIF('Recommendations'!G:G,"Risk Accepted")</f>
        <v>0</v>
      </c>
      <c r="D8" s="43">
        <f>IF(C6&gt;0,C8/C6,0)</f>
        <v>0</v>
      </c>
      <c r="F8" s="81" t="s">
        <v>217</v>
      </c>
      <c r="G8" s="81"/>
      <c r="H8" s="81"/>
      <c r="I8" s="83" t="s">
        <v>213</v>
      </c>
      <c r="J8" s="83"/>
      <c r="K8" s="83"/>
      <c r="L8" s="83"/>
      <c r="M8" s="83"/>
      <c r="N8" s="83"/>
      <c r="O8" s="83"/>
    </row>
    <row r="9" spans="2:15" x14ac:dyDescent="0.35">
      <c r="B9" s="41" t="s">
        <v>218</v>
      </c>
      <c r="C9" s="42">
        <f>COUNTIF('Recommendations'!G:G,"N/A")</f>
        <v>0</v>
      </c>
      <c r="D9" s="43">
        <f>IF(C6&gt;0,C9/C6,0)</f>
        <v>0</v>
      </c>
      <c r="F9" s="81" t="s">
        <v>219</v>
      </c>
      <c r="G9" s="81"/>
      <c r="H9" s="81"/>
      <c r="I9" s="83" t="s">
        <v>213</v>
      </c>
      <c r="J9" s="83"/>
      <c r="K9" s="83"/>
      <c r="L9" s="83"/>
      <c r="M9" s="83"/>
      <c r="N9" s="83"/>
      <c r="O9" s="83"/>
    </row>
    <row r="12" spans="2:15" ht="18.5" x14ac:dyDescent="0.45">
      <c r="B12" s="37" t="s">
        <v>220</v>
      </c>
    </row>
    <row r="14" spans="2:15" x14ac:dyDescent="0.35">
      <c r="B14" s="51" t="s">
        <v>221</v>
      </c>
    </row>
    <row r="15" spans="2:15" x14ac:dyDescent="0.35">
      <c r="B15" s="39" t="s">
        <v>19</v>
      </c>
      <c r="C15" s="39" t="s">
        <v>222</v>
      </c>
      <c r="D15" s="39" t="s">
        <v>223</v>
      </c>
      <c r="E15" s="39" t="s">
        <v>224</v>
      </c>
      <c r="F15" s="39" t="s">
        <v>225</v>
      </c>
    </row>
    <row r="16" spans="2:15" x14ac:dyDescent="0.35">
      <c r="B16" s="41" t="s">
        <v>226</v>
      </c>
      <c r="C16" s="42">
        <f>COUNTIF('Recommendations'!L:L,"Resolved")</f>
        <v>0</v>
      </c>
      <c r="D16" s="42">
        <f>COUNTIF('Recommendations'!L:L,"Testing")</f>
        <v>0</v>
      </c>
      <c r="E16" s="42">
        <f>COUNTIF('Recommendations'!L:L,"Outstanding")</f>
        <v>26</v>
      </c>
      <c r="F16" s="42">
        <f>SUM(C16:E16)</f>
        <v>26</v>
      </c>
    </row>
    <row r="18" spans="2:6" x14ac:dyDescent="0.35">
      <c r="B18" s="51" t="s">
        <v>227</v>
      </c>
    </row>
    <row r="19" spans="2:6" x14ac:dyDescent="0.35">
      <c r="B19" s="52" t="s">
        <v>19</v>
      </c>
      <c r="C19" s="52" t="s">
        <v>222</v>
      </c>
      <c r="D19" s="52" t="s">
        <v>223</v>
      </c>
      <c r="E19" s="52" t="s">
        <v>224</v>
      </c>
      <c r="F19" s="52" t="s">
        <v>19</v>
      </c>
    </row>
    <row r="20" spans="2:6" x14ac:dyDescent="0.35">
      <c r="B20" s="41" t="s">
        <v>226</v>
      </c>
      <c r="C20" s="43">
        <f>IF(F16&gt;0, C16/F16, 0)</f>
        <v>0</v>
      </c>
      <c r="D20" s="43">
        <f>IF(F16&gt;0, D16/F16, 0)</f>
        <v>0</v>
      </c>
      <c r="E20" s="43">
        <f>IF(F16&gt;0, E16/F16, 0)</f>
        <v>1</v>
      </c>
      <c r="F20" s="44" t="s">
        <v>19</v>
      </c>
    </row>
    <row r="25" spans="2:6" ht="18.5" x14ac:dyDescent="0.45">
      <c r="B25" s="37" t="s">
        <v>228</v>
      </c>
    </row>
    <row r="27" spans="2:6" x14ac:dyDescent="0.35">
      <c r="B27" s="51" t="s">
        <v>221</v>
      </c>
    </row>
    <row r="28" spans="2:6" x14ac:dyDescent="0.35">
      <c r="B28" s="39" t="s">
        <v>5</v>
      </c>
      <c r="C28" s="39" t="s">
        <v>222</v>
      </c>
      <c r="D28" s="39" t="s">
        <v>223</v>
      </c>
      <c r="E28" s="39" t="s">
        <v>224</v>
      </c>
      <c r="F28" s="39" t="s">
        <v>225</v>
      </c>
    </row>
    <row r="29" spans="2:6" x14ac:dyDescent="0.35">
      <c r="B29" s="41" t="s">
        <v>229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230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231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232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233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26</v>
      </c>
      <c r="F34" s="42">
        <f t="shared" si="0"/>
        <v>26</v>
      </c>
    </row>
    <row r="36" spans="2:6" x14ac:dyDescent="0.35">
      <c r="B36" s="51" t="s">
        <v>227</v>
      </c>
    </row>
    <row r="37" spans="2:6" x14ac:dyDescent="0.35">
      <c r="B37" s="52" t="s">
        <v>5</v>
      </c>
      <c r="C37" s="52" t="s">
        <v>222</v>
      </c>
      <c r="D37" s="52" t="s">
        <v>223</v>
      </c>
      <c r="E37" s="52" t="s">
        <v>224</v>
      </c>
      <c r="F37" s="52" t="s">
        <v>19</v>
      </c>
    </row>
    <row r="38" spans="2:6" x14ac:dyDescent="0.35">
      <c r="B38" s="41" t="s">
        <v>229</v>
      </c>
      <c r="C38" s="43">
        <f t="shared" ref="C38:C43" si="1">IF(F29&gt;0, C29/F29, 0)</f>
        <v>0</v>
      </c>
      <c r="D38" s="43">
        <f t="shared" ref="D38:D43" si="2">IF(F29&gt;0, D29/F29, 0)</f>
        <v>0</v>
      </c>
      <c r="E38" s="43">
        <f t="shared" ref="E38:E43" si="3">IF(F29&gt;0, E29/F29, 0)</f>
        <v>0</v>
      </c>
      <c r="F38" s="44" t="s">
        <v>19</v>
      </c>
    </row>
    <row r="39" spans="2:6" x14ac:dyDescent="0.35">
      <c r="B39" s="41" t="s">
        <v>230</v>
      </c>
      <c r="C39" s="43">
        <f t="shared" si="1"/>
        <v>0</v>
      </c>
      <c r="D39" s="43">
        <f t="shared" si="2"/>
        <v>0</v>
      </c>
      <c r="E39" s="43">
        <f t="shared" si="3"/>
        <v>0</v>
      </c>
      <c r="F39" s="44" t="s">
        <v>19</v>
      </c>
    </row>
    <row r="40" spans="2:6" x14ac:dyDescent="0.35">
      <c r="B40" s="41" t="s">
        <v>231</v>
      </c>
      <c r="C40" s="43">
        <f t="shared" si="1"/>
        <v>0</v>
      </c>
      <c r="D40" s="43">
        <f t="shared" si="2"/>
        <v>0</v>
      </c>
      <c r="E40" s="43">
        <f t="shared" si="3"/>
        <v>0</v>
      </c>
      <c r="F40" s="44" t="s">
        <v>19</v>
      </c>
    </row>
    <row r="41" spans="2:6" x14ac:dyDescent="0.35">
      <c r="B41" s="41" t="s">
        <v>232</v>
      </c>
      <c r="C41" s="43">
        <f t="shared" si="1"/>
        <v>0</v>
      </c>
      <c r="D41" s="43">
        <f t="shared" si="2"/>
        <v>0</v>
      </c>
      <c r="E41" s="43">
        <f t="shared" si="3"/>
        <v>0</v>
      </c>
      <c r="F41" s="44" t="s">
        <v>19</v>
      </c>
    </row>
    <row r="42" spans="2:6" x14ac:dyDescent="0.35">
      <c r="B42" s="41" t="s">
        <v>233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234</v>
      </c>
    </row>
    <row r="50" spans="2:6" x14ac:dyDescent="0.35">
      <c r="B50" s="51" t="s">
        <v>221</v>
      </c>
    </row>
    <row r="51" spans="2:6" x14ac:dyDescent="0.35">
      <c r="B51" s="39" t="s">
        <v>2</v>
      </c>
      <c r="C51" s="39" t="s">
        <v>222</v>
      </c>
      <c r="D51" s="39" t="s">
        <v>223</v>
      </c>
      <c r="E51" s="39" t="s">
        <v>224</v>
      </c>
      <c r="F51" s="39" t="s">
        <v>225</v>
      </c>
    </row>
    <row r="52" spans="2:6" x14ac:dyDescent="0.35">
      <c r="B52" s="41" t="s">
        <v>141</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19</v>
      </c>
      <c r="F53" s="42">
        <f>SUM(C53:E53)</f>
        <v>19</v>
      </c>
    </row>
    <row r="54" spans="2:6" x14ac:dyDescent="0.35">
      <c r="B54" s="41" t="s">
        <v>40</v>
      </c>
      <c r="C54" s="42">
        <f>COUNTIFS('Recommendations'!C:C,"CAT III (Low)",'Recommendations'!L:L,"=Resolved")</f>
        <v>0</v>
      </c>
      <c r="D54" s="42">
        <f>COUNTIFS('Recommendations'!C:C,"=CAT III (Low)",'Recommendations'!L:L,"=Testing")</f>
        <v>0</v>
      </c>
      <c r="E54" s="42">
        <f>COUNTIFS('Recommendations'!C:C,"=CAT III (Low)",'Recommendations'!L:L,"=Outstanding")</f>
        <v>6</v>
      </c>
      <c r="F54" s="42">
        <f>SUM(C54:E54)</f>
        <v>6</v>
      </c>
    </row>
    <row r="56" spans="2:6" x14ac:dyDescent="0.35">
      <c r="B56" s="51" t="s">
        <v>227</v>
      </c>
    </row>
    <row r="57" spans="2:6" x14ac:dyDescent="0.35">
      <c r="B57" s="52" t="s">
        <v>2</v>
      </c>
      <c r="C57" s="52" t="s">
        <v>222</v>
      </c>
      <c r="D57" s="52" t="s">
        <v>223</v>
      </c>
      <c r="E57" s="52" t="s">
        <v>224</v>
      </c>
      <c r="F57" s="52" t="s">
        <v>19</v>
      </c>
    </row>
    <row r="58" spans="2:6" x14ac:dyDescent="0.35">
      <c r="B58" s="41" t="s">
        <v>141</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40</v>
      </c>
      <c r="C60" s="43">
        <f>IF(F54&gt;0, C54/F54, 0)</f>
        <v>0</v>
      </c>
      <c r="D60" s="43">
        <f>IF(F54&gt;0, D54/F54, 0)</f>
        <v>0</v>
      </c>
      <c r="E60" s="43">
        <f>IF(F54&gt;0, E54/F54, 0)</f>
        <v>1</v>
      </c>
      <c r="F60" s="44" t="s">
        <v>19</v>
      </c>
    </row>
    <row r="65" spans="2:6" ht="18.5" x14ac:dyDescent="0.45">
      <c r="B65" s="37" t="s">
        <v>235</v>
      </c>
    </row>
    <row r="67" spans="2:6" x14ac:dyDescent="0.35">
      <c r="B67" s="51" t="s">
        <v>221</v>
      </c>
    </row>
    <row r="68" spans="2:6" x14ac:dyDescent="0.35">
      <c r="B68" s="39" t="s">
        <v>3</v>
      </c>
      <c r="C68" s="39" t="s">
        <v>222</v>
      </c>
      <c r="D68" s="39" t="s">
        <v>223</v>
      </c>
      <c r="E68" s="39" t="s">
        <v>224</v>
      </c>
      <c r="F68" s="39" t="s">
        <v>225</v>
      </c>
    </row>
    <row r="69" spans="2:6" x14ac:dyDescent="0.35">
      <c r="B69" s="41" t="s">
        <v>236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237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238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239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26</v>
      </c>
      <c r="F73" s="42">
        <f>SUM(C73:E73)</f>
        <v>26</v>
      </c>
    </row>
    <row r="75" spans="2:6" x14ac:dyDescent="0.35">
      <c r="B75" s="51" t="s">
        <v>227</v>
      </c>
    </row>
    <row r="76" spans="2:6" x14ac:dyDescent="0.35">
      <c r="B76" s="52" t="s">
        <v>3</v>
      </c>
      <c r="C76" s="52" t="s">
        <v>222</v>
      </c>
      <c r="D76" s="52" t="s">
        <v>223</v>
      </c>
      <c r="E76" s="52" t="s">
        <v>224</v>
      </c>
      <c r="F76" s="52" t="s">
        <v>19</v>
      </c>
    </row>
    <row r="77" spans="2:6" x14ac:dyDescent="0.35">
      <c r="B77" s="41" t="s">
        <v>236</v>
      </c>
      <c r="C77" s="43">
        <f>IF(F69&gt;0, C69/F69, 0)</f>
        <v>0</v>
      </c>
      <c r="D77" s="43">
        <f>IF(F69&gt;0, D69/F69, 0)</f>
        <v>0</v>
      </c>
      <c r="E77" s="43">
        <f>IF(F69&gt;0, E69/F69, 0)</f>
        <v>0</v>
      </c>
      <c r="F77" s="44" t="s">
        <v>19</v>
      </c>
    </row>
    <row r="78" spans="2:6" x14ac:dyDescent="0.35">
      <c r="B78" s="41" t="s">
        <v>237</v>
      </c>
      <c r="C78" s="43">
        <f>IF(F70&gt;0, C70/F70, 0)</f>
        <v>0</v>
      </c>
      <c r="D78" s="43">
        <f>IF(F70&gt;0, D70/F70, 0)</f>
        <v>0</v>
      </c>
      <c r="E78" s="43">
        <f>IF(F70&gt;0, E70/F70, 0)</f>
        <v>0</v>
      </c>
      <c r="F78" s="44" t="s">
        <v>19</v>
      </c>
    </row>
    <row r="79" spans="2:6" x14ac:dyDescent="0.35">
      <c r="B79" s="41" t="s">
        <v>238</v>
      </c>
      <c r="C79" s="43">
        <f>IF(F71&gt;0, C71/F71, 0)</f>
        <v>0</v>
      </c>
      <c r="D79" s="43">
        <f>IF(F71&gt;0, D71/F71, 0)</f>
        <v>0</v>
      </c>
      <c r="E79" s="43">
        <f>IF(F71&gt;0, E71/F71, 0)</f>
        <v>0</v>
      </c>
      <c r="F79" s="44" t="s">
        <v>19</v>
      </c>
    </row>
    <row r="80" spans="2:6" x14ac:dyDescent="0.35">
      <c r="B80" s="41" t="s">
        <v>239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240</v>
      </c>
    </row>
    <row r="88" spans="2:6" x14ac:dyDescent="0.35">
      <c r="B88" s="51" t="s">
        <v>221</v>
      </c>
    </row>
    <row r="89" spans="2:6" x14ac:dyDescent="0.35">
      <c r="B89" s="39" t="s">
        <v>241</v>
      </c>
      <c r="C89" s="39" t="s">
        <v>222</v>
      </c>
      <c r="D89" s="39" t="s">
        <v>223</v>
      </c>
      <c r="E89" s="39" t="s">
        <v>224</v>
      </c>
      <c r="F89" s="39" t="s">
        <v>225</v>
      </c>
    </row>
    <row r="90" spans="2:6" x14ac:dyDescent="0.35">
      <c r="B90" s="41" t="s">
        <v>242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243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244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26</v>
      </c>
      <c r="F93" s="42">
        <f>SUM(C93:E93)</f>
        <v>26</v>
      </c>
    </row>
    <row r="95" spans="2:6" x14ac:dyDescent="0.35">
      <c r="B95" s="51" t="s">
        <v>227</v>
      </c>
    </row>
    <row r="96" spans="2:6" x14ac:dyDescent="0.35">
      <c r="B96" s="52" t="s">
        <v>241</v>
      </c>
      <c r="C96" s="52" t="s">
        <v>222</v>
      </c>
      <c r="D96" s="52" t="s">
        <v>223</v>
      </c>
      <c r="E96" s="52" t="s">
        <v>224</v>
      </c>
      <c r="F96" s="52" t="s">
        <v>19</v>
      </c>
    </row>
    <row r="97" spans="2:15" x14ac:dyDescent="0.35">
      <c r="B97" s="41" t="s">
        <v>242</v>
      </c>
      <c r="C97" s="43">
        <f>IF(F90&gt;0, C90/F90, 0)</f>
        <v>0</v>
      </c>
      <c r="D97" s="43">
        <f>IF(F90&gt;0, D90/F90, 0)</f>
        <v>0</v>
      </c>
      <c r="E97" s="43">
        <f>IF(F90&gt;0, E90/F90, 0)</f>
        <v>0</v>
      </c>
      <c r="F97" s="44" t="s">
        <v>19</v>
      </c>
    </row>
    <row r="98" spans="2:15" x14ac:dyDescent="0.35">
      <c r="B98" s="41" t="s">
        <v>243</v>
      </c>
      <c r="C98" s="43">
        <f>IF(F91&gt;0, C91/F91, 0)</f>
        <v>0</v>
      </c>
      <c r="D98" s="43">
        <f>IF(F91&gt;0, D91/F91, 0)</f>
        <v>0</v>
      </c>
      <c r="E98" s="43">
        <f>IF(F91&gt;0, E91/F91, 0)</f>
        <v>0</v>
      </c>
      <c r="F98" s="44" t="s">
        <v>19</v>
      </c>
    </row>
    <row r="99" spans="2:15" x14ac:dyDescent="0.35">
      <c r="B99" s="41" t="s">
        <v>244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245</v>
      </c>
      <c r="J105" s="37" t="s">
        <v>246</v>
      </c>
    </row>
    <row r="106" spans="2:15" x14ac:dyDescent="0.35">
      <c r="B106" s="39" t="s">
        <v>5</v>
      </c>
      <c r="C106" s="84" t="s">
        <v>247</v>
      </c>
      <c r="D106" s="84"/>
      <c r="E106" s="39" t="s">
        <v>214</v>
      </c>
      <c r="F106" s="39" t="s">
        <v>222</v>
      </c>
      <c r="G106" s="84" t="s">
        <v>248</v>
      </c>
      <c r="H106" s="84"/>
      <c r="J106" s="39" t="s">
        <v>5</v>
      </c>
      <c r="K106" s="39" t="s">
        <v>236</v>
      </c>
      <c r="L106" s="39" t="s">
        <v>237</v>
      </c>
      <c r="M106" s="39" t="s">
        <v>238</v>
      </c>
      <c r="N106" s="39" t="s">
        <v>239</v>
      </c>
      <c r="O106" s="39" t="s">
        <v>16</v>
      </c>
    </row>
    <row r="107" spans="2:15" x14ac:dyDescent="0.35">
      <c r="B107" s="45" t="s">
        <v>229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229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230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230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231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231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232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232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233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233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26</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26</v>
      </c>
    </row>
    <row r="119" spans="2:24" ht="21" x14ac:dyDescent="0.5">
      <c r="B119" s="37" t="s">
        <v>249</v>
      </c>
      <c r="P119" s="54" t="s">
        <v>250</v>
      </c>
    </row>
    <row r="121" spans="2:24" ht="60" customHeight="1" x14ac:dyDescent="0.35">
      <c r="B121" s="87" t="s">
        <v>251</v>
      </c>
      <c r="C121" s="80"/>
      <c r="D121" s="80"/>
      <c r="E121" s="80"/>
      <c r="F121" s="80"/>
      <c r="P121" s="87" t="s">
        <v>252</v>
      </c>
      <c r="Q121" s="80"/>
      <c r="R121" s="80"/>
      <c r="S121" s="80"/>
      <c r="T121" s="80"/>
      <c r="U121" s="80"/>
      <c r="V121" s="80"/>
      <c r="W121" s="80"/>
    </row>
    <row r="123" spans="2:24" ht="30" customHeight="1" x14ac:dyDescent="0.35">
      <c r="P123" s="55" t="s">
        <v>253</v>
      </c>
      <c r="Q123" s="56">
        <f>C16</f>
        <v>0</v>
      </c>
      <c r="R123" s="57"/>
      <c r="S123" s="56">
        <f>C69</f>
        <v>0</v>
      </c>
      <c r="T123" s="57"/>
      <c r="U123" s="56">
        <f>C70</f>
        <v>0</v>
      </c>
      <c r="V123" s="57"/>
      <c r="W123" s="56">
        <f>C71</f>
        <v>0</v>
      </c>
      <c r="X123" s="57"/>
    </row>
    <row r="124" spans="2:24" ht="35" customHeight="1" x14ac:dyDescent="0.35">
      <c r="P124" s="58" t="s">
        <v>254</v>
      </c>
      <c r="Q124" s="58" t="s">
        <v>255</v>
      </c>
      <c r="R124" s="58" t="s">
        <v>256</v>
      </c>
      <c r="S124" s="58" t="s">
        <v>257</v>
      </c>
      <c r="T124" s="58" t="s">
        <v>258</v>
      </c>
      <c r="U124" s="58" t="s">
        <v>259</v>
      </c>
      <c r="V124" s="58" t="s">
        <v>260</v>
      </c>
      <c r="W124" s="58" t="s">
        <v>261</v>
      </c>
      <c r="X124" s="58" t="s">
        <v>262</v>
      </c>
    </row>
    <row r="125" spans="2:24" x14ac:dyDescent="0.35">
      <c r="O125" s="59" t="s">
        <v>263</v>
      </c>
      <c r="P125" s="60" t="s">
        <v>264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265</v>
      </c>
      <c r="P160" s="54" t="s">
        <v>266</v>
      </c>
    </row>
    <row r="162" spans="2:22" ht="45" customHeight="1" x14ac:dyDescent="0.35">
      <c r="B162" s="87" t="s">
        <v>267</v>
      </c>
      <c r="C162" s="80"/>
      <c r="D162" s="80"/>
      <c r="E162" s="80"/>
      <c r="F162" s="80"/>
      <c r="P162" s="87" t="s">
        <v>268</v>
      </c>
      <c r="Q162" s="80"/>
      <c r="R162" s="80"/>
      <c r="S162" s="80"/>
      <c r="T162" s="80"/>
      <c r="U162" s="80"/>
    </row>
    <row r="163" spans="2:22" ht="35" customHeight="1" x14ac:dyDescent="0.35">
      <c r="P163" s="84" t="s">
        <v>269</v>
      </c>
      <c r="Q163" s="84"/>
      <c r="R163" s="84" t="s">
        <v>270</v>
      </c>
      <c r="S163" s="84"/>
      <c r="T163" s="84"/>
    </row>
    <row r="164" spans="2:22" ht="30" customHeight="1" x14ac:dyDescent="0.35">
      <c r="P164" s="88">
        <v>0</v>
      </c>
      <c r="Q164" s="89"/>
      <c r="R164" s="90" t="s">
        <v>271</v>
      </c>
      <c r="S164" s="91"/>
      <c r="T164" s="91"/>
    </row>
    <row r="167" spans="2:22" ht="25" customHeight="1" x14ac:dyDescent="0.35">
      <c r="P167" s="63" t="s">
        <v>254</v>
      </c>
      <c r="Q167" s="63" t="s">
        <v>272</v>
      </c>
      <c r="R167" s="63" t="s">
        <v>273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150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40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40</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40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40</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141</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10" t="s">
        <v>145</v>
      </c>
      <c r="B27" s="5" t="s">
        <v>146</v>
      </c>
      <c r="C27" s="6" t="s">
        <v>40</v>
      </c>
      <c r="D27" s="7" t="s">
        <v>16</v>
      </c>
      <c r="E27" s="7" t="s">
        <v>17</v>
      </c>
      <c r="F27" s="7" t="s">
        <v>18</v>
      </c>
      <c r="G27" s="7" t="s">
        <v>19</v>
      </c>
      <c r="H27" s="8" t="s">
        <v>19</v>
      </c>
      <c r="I27" s="5" t="s">
        <v>147</v>
      </c>
      <c r="J27" s="5" t="s">
        <v>148</v>
      </c>
      <c r="K27" s="5" t="s">
        <v>149</v>
      </c>
      <c r="L27" s="7" t="str">
        <f t="shared" si="0"/>
        <v>Outstanding</v>
      </c>
      <c r="M27" s="12" t="s">
        <v>19</v>
      </c>
    </row>
    <row r="31" spans="1:13" ht="32" customHeight="1" x14ac:dyDescent="0.35">
      <c r="A31" s="78" t="s">
        <v>150</v>
      </c>
      <c r="B31" s="78"/>
      <c r="C31" s="78"/>
      <c r="D31" s="78"/>
    </row>
  </sheetData>
  <mergeCells count="1">
    <mergeCell ref="A31:D31"/>
  </mergeCells>
  <conditionalFormatting sqref="C2:C2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7" xr:uid="{00000000-0002-0000-0200-000000000000}">
      <formula1>"Must,Should,Could,Won't,Unassigned"</formula1>
    </dataValidation>
    <dataValidation type="list" showErrorMessage="1" errorTitle="Invalid Value" error="Please select a value from the list: Low, Medium, High, Unassessed." sqref="E2:E27" xr:uid="{00000000-0002-0000-0200-000001000000}">
      <formula1>"Low,Medium,High,Unassessed"</formula1>
    </dataValidation>
    <dataValidation type="list" showErrorMessage="1" errorTitle="Invalid Value" error="Please select a value from the list: Phase1, Phase2, Phase3, Phase4, Phase5, Pending." sqref="F2:F2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 xr:uid="{00000000-0002-0000-0200-000003000000}">
      <formula1>"Implemented,Testing,Failed,Compensated,Risk Accepted,N/A"</formula1>
    </dataValidation>
  </dataValidations>
  <hyperlinks>
    <hyperlink ref="A3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274</v>
      </c>
      <c r="C2" s="95" t="s">
        <v>274</v>
      </c>
      <c r="D2" s="95" t="s">
        <v>274</v>
      </c>
      <c r="E2" s="95" t="s">
        <v>274</v>
      </c>
      <c r="F2" s="95" t="s">
        <v>274</v>
      </c>
      <c r="G2" s="95" t="s">
        <v>274</v>
      </c>
      <c r="H2" s="99" t="s">
        <v>275</v>
      </c>
      <c r="I2" s="99" t="s">
        <v>275</v>
      </c>
      <c r="J2" s="99" t="s">
        <v>275</v>
      </c>
      <c r="K2" s="99" t="s">
        <v>275</v>
      </c>
      <c r="L2" s="99" t="s">
        <v>275</v>
      </c>
      <c r="M2" s="98" t="s">
        <v>276</v>
      </c>
      <c r="N2" s="98" t="s">
        <v>276</v>
      </c>
      <c r="O2" s="100" t="s">
        <v>277</v>
      </c>
      <c r="P2" s="100" t="s">
        <v>277</v>
      </c>
      <c r="Q2" s="96" t="s">
        <v>11</v>
      </c>
      <c r="R2" s="96" t="s">
        <v>11</v>
      </c>
      <c r="S2" s="96" t="s">
        <v>11</v>
      </c>
      <c r="T2" s="97" t="s">
        <v>278</v>
      </c>
    </row>
    <row r="3" spans="2:20" ht="35" customHeight="1" x14ac:dyDescent="0.35">
      <c r="B3" s="68" t="s">
        <v>279</v>
      </c>
      <c r="C3" s="68" t="s">
        <v>280</v>
      </c>
      <c r="D3" s="68" t="s">
        <v>281</v>
      </c>
      <c r="E3" s="68" t="s">
        <v>282</v>
      </c>
      <c r="F3" s="68" t="s">
        <v>283</v>
      </c>
      <c r="G3" s="68" t="s">
        <v>9</v>
      </c>
      <c r="H3" s="69" t="s">
        <v>284</v>
      </c>
      <c r="I3" s="69" t="s">
        <v>285</v>
      </c>
      <c r="J3" s="69" t="s">
        <v>286</v>
      </c>
      <c r="K3" s="69" t="s">
        <v>287</v>
      </c>
      <c r="L3" s="69" t="s">
        <v>219</v>
      </c>
      <c r="M3" s="70" t="s">
        <v>288</v>
      </c>
      <c r="N3" s="70" t="s">
        <v>289</v>
      </c>
      <c r="O3" s="71" t="s">
        <v>290</v>
      </c>
      <c r="P3" s="71" t="s">
        <v>291</v>
      </c>
      <c r="Q3" s="72" t="s">
        <v>11</v>
      </c>
      <c r="R3" s="72" t="s">
        <v>292</v>
      </c>
      <c r="S3" s="72" t="s">
        <v>293</v>
      </c>
      <c r="T3" s="73" t="s">
        <v>294</v>
      </c>
    </row>
    <row r="4" spans="2:20" ht="60" customHeight="1" x14ac:dyDescent="0.35">
      <c r="B4" s="74" t="s">
        <v>295</v>
      </c>
      <c r="C4" s="74" t="s">
        <v>296</v>
      </c>
      <c r="D4" s="74" t="s">
        <v>297</v>
      </c>
      <c r="E4" s="74" t="s">
        <v>298</v>
      </c>
      <c r="F4" s="74" t="s">
        <v>299</v>
      </c>
      <c r="G4" s="74" t="s">
        <v>300</v>
      </c>
      <c r="H4" s="74" t="s">
        <v>301</v>
      </c>
      <c r="I4" s="74" t="s">
        <v>302</v>
      </c>
      <c r="J4" s="74" t="s">
        <v>303</v>
      </c>
      <c r="K4" s="74" t="s">
        <v>304</v>
      </c>
      <c r="L4" s="74" t="s">
        <v>305</v>
      </c>
      <c r="M4" s="74" t="s">
        <v>306</v>
      </c>
      <c r="N4" s="74" t="s">
        <v>307</v>
      </c>
      <c r="O4" s="74" t="s">
        <v>308</v>
      </c>
      <c r="P4" s="74" t="s">
        <v>309</v>
      </c>
      <c r="Q4" s="74" t="s">
        <v>310</v>
      </c>
      <c r="R4" s="74" t="s">
        <v>311</v>
      </c>
      <c r="S4" s="74" t="s">
        <v>312</v>
      </c>
      <c r="T4" s="74" t="s">
        <v>313</v>
      </c>
    </row>
    <row r="5" spans="2:20" ht="60" customHeight="1" x14ac:dyDescent="0.35">
      <c r="B5" s="36" t="s">
        <v>314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315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316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317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318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319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320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321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322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323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324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325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326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327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328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329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330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331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332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333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334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335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336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337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338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339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340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341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342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343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344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345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346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347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348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349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350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351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352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353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354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355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356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357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358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359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360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361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362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363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150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Motorola Solutions Android 11 COBO Security Technical Implementation Guide - SHGIR</dc:title>
  <dc:subject>Generated on: 2026-06-08 12:06:38</dc:subject>
  <dc:creator>Anicet Fopa Tchoffo</dc:creator>
  <cp:keywords>Baseline;Hardening;DISA;STIG</cp:keywords>
  <dc:description>Baseline Developed By: Motorola Solutions Defense Information Systems Agency (DISA) for the US DoD</dc:description>
  <cp:lastModifiedBy>Anicet Fopa Tchoffo</cp:lastModifiedBy>
  <dcterms:modified xsi:type="dcterms:W3CDTF">2026-06-08T11:06:43Z</dcterms:modified>
  <cp:category>DISA-STIG</cp:category>
  <cp:contentStatus>Draft</cp:contentStatus>
</cp:coreProperties>
</file>