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E75D230AC7B4EB40A7B28F158CB64D2B485622A4" xr6:coauthVersionLast="47" xr6:coauthVersionMax="47" xr10:uidLastSave="{F243D4BA-7B0C-487A-B576-2A575815756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1" i="1"/>
  <c r="L10" i="1"/>
  <c r="L9" i="1"/>
  <c r="L8" i="1"/>
  <c r="L7" i="1"/>
  <c r="L6" i="1"/>
  <c r="L5" i="1"/>
  <c r="L4" i="1"/>
  <c r="L3" i="1"/>
  <c r="L2" i="1"/>
  <c r="F108" i="3" s="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69" i="3"/>
  <c r="D69" i="3"/>
  <c r="C69" i="3"/>
  <c r="F69" i="3" s="1"/>
  <c r="E68" i="3"/>
  <c r="F68" i="3" s="1"/>
  <c r="D68" i="3"/>
  <c r="C68" i="3"/>
  <c r="E67" i="3"/>
  <c r="D67" i="3"/>
  <c r="C67" i="3"/>
  <c r="W119" i="3" s="1"/>
  <c r="E66" i="3"/>
  <c r="D66" i="3"/>
  <c r="C66" i="3"/>
  <c r="U119" i="3" s="1"/>
  <c r="F65" i="3"/>
  <c r="T151" i="3" s="1"/>
  <c r="E65" i="3"/>
  <c r="D65" i="3"/>
  <c r="C65" i="3"/>
  <c r="S119" i="3" s="1"/>
  <c r="E52" i="3"/>
  <c r="D52" i="3"/>
  <c r="F52" i="3" s="1"/>
  <c r="C52" i="3"/>
  <c r="E34" i="3"/>
  <c r="F34" i="3" s="1"/>
  <c r="D34" i="3"/>
  <c r="C34" i="3"/>
  <c r="E33" i="3"/>
  <c r="D33" i="3"/>
  <c r="C33" i="3"/>
  <c r="F33" i="3" s="1"/>
  <c r="E32" i="3"/>
  <c r="D32" i="3"/>
  <c r="C32" i="3"/>
  <c r="F32" i="3" s="1"/>
  <c r="E31" i="3"/>
  <c r="D31" i="3"/>
  <c r="C31" i="3"/>
  <c r="F31" i="3" s="1"/>
  <c r="E30" i="3"/>
  <c r="D30" i="3"/>
  <c r="C30" i="3"/>
  <c r="F30" i="3" s="1"/>
  <c r="E29" i="3"/>
  <c r="D29" i="3"/>
  <c r="F29" i="3" s="1"/>
  <c r="C29" i="3"/>
  <c r="F16" i="3"/>
  <c r="C20" i="3" s="1"/>
  <c r="E16" i="3"/>
  <c r="D16" i="3"/>
  <c r="C16" i="3"/>
  <c r="Q119" i="3" s="1"/>
  <c r="D9" i="3"/>
  <c r="C9" i="3"/>
  <c r="C8" i="3"/>
  <c r="C7" i="3" s="1"/>
  <c r="D7" i="3" s="1"/>
  <c r="E77" i="3" l="1"/>
  <c r="D77" i="3"/>
  <c r="C77" i="3"/>
  <c r="E93" i="3"/>
  <c r="D93" i="3"/>
  <c r="C93" i="3"/>
  <c r="E43" i="3"/>
  <c r="D43" i="3"/>
  <c r="C43" i="3"/>
  <c r="D56" i="3"/>
  <c r="C56" i="3"/>
  <c r="E56" i="3"/>
  <c r="D95" i="3"/>
  <c r="C95" i="3"/>
  <c r="E95" i="3"/>
  <c r="E40" i="3"/>
  <c r="D40" i="3"/>
  <c r="C40" i="3"/>
  <c r="E42" i="3"/>
  <c r="D42" i="3"/>
  <c r="C42" i="3"/>
  <c r="E76" i="3"/>
  <c r="D76" i="3"/>
  <c r="C76" i="3"/>
  <c r="E94" i="3"/>
  <c r="D94" i="3"/>
  <c r="C94" i="3"/>
  <c r="D38" i="3"/>
  <c r="E38" i="3"/>
  <c r="C38" i="3"/>
  <c r="C39" i="3"/>
  <c r="D39" i="3"/>
  <c r="E39" i="3"/>
  <c r="G108" i="3"/>
  <c r="E96" i="3"/>
  <c r="D96" i="3"/>
  <c r="C96" i="3"/>
  <c r="E41" i="3"/>
  <c r="C41" i="3"/>
  <c r="D41" i="3"/>
  <c r="R122" i="3"/>
  <c r="R127" i="3"/>
  <c r="R132" i="3"/>
  <c r="R137" i="3"/>
  <c r="R142" i="3"/>
  <c r="R147" i="3"/>
  <c r="C73" i="3"/>
  <c r="T122" i="3"/>
  <c r="T127" i="3"/>
  <c r="T132" i="3"/>
  <c r="T137" i="3"/>
  <c r="T142" i="3"/>
  <c r="T147" i="3"/>
  <c r="D8" i="3"/>
  <c r="D73" i="3"/>
  <c r="E73" i="3"/>
  <c r="R123" i="3"/>
  <c r="R128" i="3"/>
  <c r="R133" i="3"/>
  <c r="R138" i="3"/>
  <c r="R143" i="3"/>
  <c r="R148" i="3"/>
  <c r="T123" i="3"/>
  <c r="T128" i="3"/>
  <c r="T133" i="3"/>
  <c r="T138" i="3"/>
  <c r="T143" i="3"/>
  <c r="T148" i="3"/>
  <c r="R124" i="3"/>
  <c r="R129" i="3"/>
  <c r="R134" i="3"/>
  <c r="R139" i="3"/>
  <c r="R144" i="3"/>
  <c r="R149" i="3"/>
  <c r="T124" i="3"/>
  <c r="T129" i="3"/>
  <c r="T134" i="3"/>
  <c r="T139" i="3"/>
  <c r="T144" i="3"/>
  <c r="T149" i="3"/>
  <c r="E20" i="3"/>
  <c r="F67" i="3"/>
  <c r="R125" i="3"/>
  <c r="R130" i="3"/>
  <c r="R135" i="3"/>
  <c r="R140" i="3"/>
  <c r="R145" i="3"/>
  <c r="R150" i="3"/>
  <c r="F66" i="3"/>
  <c r="T125" i="3"/>
  <c r="T130" i="3"/>
  <c r="T135" i="3"/>
  <c r="T140" i="3"/>
  <c r="T145" i="3"/>
  <c r="T150" i="3"/>
  <c r="R121" i="3"/>
  <c r="R126" i="3"/>
  <c r="R131" i="3"/>
  <c r="R136" i="3"/>
  <c r="R141" i="3"/>
  <c r="R146" i="3"/>
  <c r="R151" i="3"/>
  <c r="T121" i="3"/>
  <c r="T126" i="3"/>
  <c r="T131" i="3"/>
  <c r="T136" i="3"/>
  <c r="T141" i="3"/>
  <c r="T146" i="3"/>
  <c r="D20" i="3"/>
  <c r="V151" i="3" l="1"/>
  <c r="V146" i="3"/>
  <c r="V141" i="3"/>
  <c r="V136" i="3"/>
  <c r="V131" i="3"/>
  <c r="V126" i="3"/>
  <c r="V121" i="3"/>
  <c r="V150" i="3"/>
  <c r="V145" i="3"/>
  <c r="V140" i="3"/>
  <c r="V135" i="3"/>
  <c r="V130" i="3"/>
  <c r="V125" i="3"/>
  <c r="C74" i="3"/>
  <c r="V149" i="3"/>
  <c r="V144" i="3"/>
  <c r="V139" i="3"/>
  <c r="V134" i="3"/>
  <c r="V129" i="3"/>
  <c r="V124" i="3"/>
  <c r="V148" i="3"/>
  <c r="V143" i="3"/>
  <c r="V138" i="3"/>
  <c r="V133" i="3"/>
  <c r="V128" i="3"/>
  <c r="V123" i="3"/>
  <c r="E74" i="3"/>
  <c r="D74" i="3"/>
  <c r="V147" i="3"/>
  <c r="V142" i="3"/>
  <c r="V137" i="3"/>
  <c r="V132" i="3"/>
  <c r="V127" i="3"/>
  <c r="V122" i="3"/>
  <c r="X151" i="3"/>
  <c r="X146" i="3"/>
  <c r="X141" i="3"/>
  <c r="X136" i="3"/>
  <c r="X131" i="3"/>
  <c r="X126" i="3"/>
  <c r="X121" i="3"/>
  <c r="E75" i="3"/>
  <c r="X150" i="3"/>
  <c r="X145" i="3"/>
  <c r="X140" i="3"/>
  <c r="X135" i="3"/>
  <c r="X130" i="3"/>
  <c r="X125" i="3"/>
  <c r="D75" i="3"/>
  <c r="X149" i="3"/>
  <c r="X144" i="3"/>
  <c r="X139" i="3"/>
  <c r="X134" i="3"/>
  <c r="X129" i="3"/>
  <c r="X124" i="3"/>
  <c r="X148" i="3"/>
  <c r="X143" i="3"/>
  <c r="X138" i="3"/>
  <c r="X133" i="3"/>
  <c r="X128" i="3"/>
  <c r="X123" i="3"/>
  <c r="C75" i="3"/>
  <c r="X147" i="3"/>
  <c r="X142" i="3"/>
  <c r="X137" i="3"/>
  <c r="X132" i="3"/>
  <c r="X127" i="3"/>
  <c r="X122" i="3"/>
</calcChain>
</file>

<file path=xl/sharedStrings.xml><?xml version="1.0" encoding="utf-8"?>
<sst xmlns="http://schemas.openxmlformats.org/spreadsheetml/2006/main" count="609" uniqueCount="284">
  <si>
    <t>Id</t>
  </si>
  <si>
    <t>Title</t>
  </si>
  <si>
    <t>Severity</t>
  </si>
  <si>
    <t>MoSCoW</t>
  </si>
  <si>
    <t>OpsImpact</t>
  </si>
  <si>
    <t>Phase</t>
  </si>
  <si>
    <t>ImplStatus</t>
  </si>
  <si>
    <t>Notes</t>
  </si>
  <si>
    <t>Remediation</t>
  </si>
  <si>
    <t>Description</t>
  </si>
  <si>
    <t>Audit</t>
  </si>
  <si>
    <t>Status</t>
  </si>
  <si>
    <t>LogID</t>
  </si>
  <si>
    <t>V-70829</t>
  </si>
  <si>
    <r>
      <rPr>
        <sz val="11"/>
        <rFont val="Calibri"/>
      </rPr>
      <t>Disabling of user name and password syntax from being used in URLs must be enforced.</t>
    </r>
  </si>
  <si>
    <t>CAT II (Medium)</t>
  </si>
  <si>
    <t>Unassigned</t>
  </si>
  <si>
    <t>Unassessed</t>
  </si>
  <si>
    <t>Pending</t>
  </si>
  <si>
    <t/>
  </si>
  <si>
    <r>
      <rPr>
        <sz val="11"/>
        <color rgb="FF000000"/>
        <rFont val="Calibri"/>
      </rPr>
      <t>Set the policy value for Computer Configuration -&gt; Administrative Templates -&gt; Microsoft Office 2016 (Machine) -&gt; Security Settings -&gt; IE Security "Disable user name and password" to "Enabled" and place a check in the 'onent.exe' check box.</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</si>
  <si>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website but actually opens a deceptive (spoofed) website. For example, the URL http://www.wingtiptoys.com@example.com appears to open http://www.wingtiptoys.com but actually opens http://example.com. To protect users from such attacks, Internet Explorer usually blocks any URLs using this syntax.</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website). If user names and passwords in URLs are allowed, users could be diverted to dangerous Web pages, which could pose a security risk.</t>
    </r>
  </si>
  <si>
    <r>
      <rPr>
        <sz val="11"/>
        <color rgb="FF000000"/>
        <rFont val="Calibri"/>
      </rPr>
      <t>Verify the policy value for Computer Configuration -&gt; Administrative Templates -&gt; Microsoft Office 2016 (Machine) -&gt; Security Settings -&gt; IE Security "Disable user name and password" is set to "Enabled" and 'onent.exe' is checked.</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Criteria: If the value onenote.exe is REG_DWORD = 1, this is not a finding.</t>
    </r>
  </si>
  <si>
    <t>V-70831</t>
  </si>
  <si>
    <r>
      <rPr>
        <sz val="11"/>
        <rFont val="Calibri"/>
      </rPr>
      <t>Enabling IE Bind to Object functionality must be present.</t>
    </r>
  </si>
  <si>
    <r>
      <rPr>
        <sz val="11"/>
        <color rgb="FF000000"/>
        <rFont val="Calibri"/>
      </rPr>
      <t>Set the policy value for Computer Configuration -&gt; Administrative Templates -&gt; Microsoft Office 2016 (Machine) -&gt; Security Settings -&gt; IE Security "Bind to Object" to "Enabled" and place a check in the 'onent.exe' check box.</t>
    </r>
  </si>
  <si>
    <r>
      <rPr>
        <sz val="11"/>
        <color rgb="FF000000"/>
        <rFont val="Calibri"/>
      </rPr>
      <t>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t>
    </r>
  </si>
  <si>
    <r>
      <rPr>
        <sz val="11"/>
        <color rgb="FF000000"/>
        <rFont val="Calibri"/>
      </rPr>
      <t>Verify the policy value for Computer Configuration -&gt; Administrative Templates -&gt; Microsoft Office 2016 (Machine) -&gt; Security Settings -&gt; IE Security "Bind to Object" is set to "Enabled" and 'onent.exe'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Explorer\Main\FeatureControl\FEATURE_SAFE_BINDTOOBJECT</t>
    </r>
    <r>
      <rPr>
        <sz val="11"/>
        <color rgb="FF000000"/>
        <rFont val="Calibri"/>
      </rPr>
      <t xml:space="preserve">
</t>
    </r>
    <r>
      <rPr>
        <sz val="11"/>
        <color rgb="FF000000"/>
        <rFont val="Calibri"/>
      </rPr>
      <t>Criteria: If the value onenote.exe is REG_DWORD = 1, this is not a finding.</t>
    </r>
  </si>
  <si>
    <t>V-70833</t>
  </si>
  <si>
    <r>
      <rPr>
        <sz val="11"/>
        <rFont val="Calibri"/>
      </rPr>
      <t>Saved from URL mark to assure Internet zone processing must be enforced.</t>
    </r>
  </si>
  <si>
    <r>
      <rPr>
        <sz val="11"/>
        <color rgb="FF000000"/>
        <rFont val="Calibri"/>
      </rPr>
      <t>Set the policy value for Computer Configuration -&gt; Administrative Templates -&gt; Microsoft Office 2016 (Machine) -&gt; Security Settings -&gt; IE Security "Saved from URL" to "Enabled" and place a check in the 'onent.exe' check box.</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</si>
  <si>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</si>
  <si>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Verify the policy value for Computer Configuration -&gt; Administrative Templates -&gt; Microsoft Office 2016 (Machine) -&gt; Security Settings -&gt; IE Security "Saved from URL" is set to "Enabled" and 'onent.exe'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Criteria: If the value onenote.exe is REG_DWORD = 1, this is not a finding.</t>
    </r>
  </si>
  <si>
    <t>V-70835</t>
  </si>
  <si>
    <r>
      <rPr>
        <sz val="11"/>
        <rFont val="Calibri"/>
      </rPr>
      <t>Navigation to URLs embedded in Office products must be blocked.</t>
    </r>
  </si>
  <si>
    <r>
      <rPr>
        <sz val="11"/>
        <color rgb="FF000000"/>
        <rFont val="Calibri"/>
      </rPr>
      <t>Set the policy value for Computer Configuration -&gt; Administrative Templates -&gt; Microsoft Office 2016 (Machine) -&gt; Security Settings -&gt; IE Security "Navigate URL" to "Enabled" and place a check in the 'onent.exe' check box.</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</si>
  <si>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t>
    </r>
  </si>
  <si>
    <r>
      <rPr>
        <sz val="11"/>
        <color rgb="FF000000"/>
        <rFont val="Calibri"/>
      </rPr>
      <t>Verify the policy value for Computer Configuration -&gt; Administrative Templates -&gt; Microsoft Office 2016 (Machine) -&gt; Security Settings -&gt; IE Security "Navigate URL" is set to "Enabled" and 'onent.exe'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Criteria: If the value onenote.exe is REG_DWORD = 1, this is not a finding.</t>
    </r>
  </si>
  <si>
    <t>V-70837</t>
  </si>
  <si>
    <r>
      <rPr>
        <sz val="11"/>
        <rFont val="Calibri"/>
      </rPr>
      <t>Add-on Management functionality must be allowed.</t>
    </r>
  </si>
  <si>
    <r>
      <rPr>
        <sz val="11"/>
        <color rgb="FF000000"/>
        <rFont val="Calibri"/>
      </rPr>
      <t>Set the policy value for Computer Configuration -&gt; Administrative Templates -&gt; Microsoft Office 2016 (Machine) -&gt; Security Settings -&gt; IE Security "Add-on Management" to "Enabled" and place a check in the 'onent.exe' check box.</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</si>
  <si>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user computers.</t>
    </r>
  </si>
  <si>
    <r>
      <rPr>
        <sz val="11"/>
        <color rgb="FF000000"/>
        <rFont val="Calibri"/>
      </rPr>
      <t>Verify the policy value for Computer Configuration -&gt; Administrative Templates -&gt; Microsoft Office 2016 (Machine) -&gt; Security Settings -&gt; IE Security "Add-on Management" is set to "Enabled" and 'onent.exe'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Criteria: If the value onenote.exe is REG_DWORD = 1, this is not a finding.</t>
    </r>
  </si>
  <si>
    <t>V-70839</t>
  </si>
  <si>
    <r>
      <rPr>
        <sz val="11"/>
        <rFont val="Calibri"/>
      </rPr>
      <t>Links that invoke instances of Internet Explorer from within an Office product must be blocked.</t>
    </r>
  </si>
  <si>
    <r>
      <rPr>
        <sz val="11"/>
        <color rgb="FF000000"/>
        <rFont val="Calibri"/>
      </rPr>
      <t>Set the policy value for Computer Configuration -&gt; Administrative Templates -&gt; Microsoft Office 2016 (Machine) -&gt; Security Settings -&gt; IE Security "Block popups" to "Enabled" and place a check in the 'onent.exe' check box.</t>
    </r>
  </si>
  <si>
    <r>
      <rPr>
        <sz val="11"/>
        <color rgb="FF000000"/>
        <rFont val="Calibri"/>
      </rPr>
      <t>The Pop-up Blocker feature in Internet Explorer can be used to block most unwanted pop-up and pop-under windows from appearing. This functionality can be controlled separately for instances of Internet Explorer spawned by Office applications (for example, if a user clicks a link in an Office document or selects a menu option that loads a web page). If the Pop-up Blocker is disabled, disruptive and potentially dangerous pop-up windows could load and present a security risk.</t>
    </r>
  </si>
  <si>
    <r>
      <rPr>
        <sz val="11"/>
        <color rgb="FF000000"/>
        <rFont val="Calibri"/>
      </rPr>
      <t>Verify the policy value for Computer Configuration -&gt; Administrative Templates -&gt; Microsoft Office 2016 (Machine) -&gt; Security Settings -&gt; IE Security "Block popups" is set to "Enabled" and 'onent.exe'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Explorer\Main\FeatureControl\FEATURE_WEBOC_POPUPMANAGEMENT</t>
    </r>
    <r>
      <rPr>
        <sz val="11"/>
        <color rgb="FF000000"/>
        <rFont val="Calibri"/>
      </rPr>
      <t xml:space="preserve">
</t>
    </r>
    <r>
      <rPr>
        <sz val="11"/>
        <color rgb="FF000000"/>
        <rFont val="Calibri"/>
      </rPr>
      <t>Criteria: If the value onenote.exe is REG_DWORD = 1, this is not a finding.</t>
    </r>
  </si>
  <si>
    <t>V-70841</t>
  </si>
  <si>
    <r>
      <rPr>
        <sz val="11"/>
        <rFont val="Calibri"/>
      </rPr>
      <t>File Downloads must be configured for proper restrictions.</t>
    </r>
  </si>
  <si>
    <r>
      <rPr>
        <sz val="11"/>
        <color rgb="FF000000"/>
        <rFont val="Calibri"/>
      </rPr>
      <t>Set the policy value for Computer Configuration -&gt; Administrative Templates -&gt; Microsoft Office 2016 (Machine) -&gt; Security Settings -&gt; IE Security "Restrict File Download" to "Enabled" and place a check in the 'onent.exe' check box.</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</si>
  <si>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interaction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t>
    </r>
  </si>
  <si>
    <r>
      <rPr>
        <sz val="11"/>
        <color rgb="FF000000"/>
        <rFont val="Calibri"/>
      </rPr>
      <t>Verify the policy value for Computer Configuration -&gt; Administrative Templates -&gt; Microsoft Office 2016 (Machine) -&gt; Security Settings -&gt; IE Security "Restrict File Download" is set to "Enabled" and 'onent.exe'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Criteria: If the value of onenote.exe is REG_DWORD = 1, this is not a finding.</t>
    </r>
  </si>
  <si>
    <t>V-70843</t>
  </si>
  <si>
    <r>
      <rPr>
        <sz val="11"/>
        <rFont val="Calibri"/>
      </rPr>
      <t>Protection from zone elevation must be enforced.</t>
    </r>
  </si>
  <si>
    <r>
      <rPr>
        <sz val="11"/>
        <color rgb="FF000000"/>
        <rFont val="Calibri"/>
      </rPr>
      <t>Set the policy value for Computer Configuration -&gt; Administrative Templates -&gt; Microsoft Office 2016 (Machine) -&gt; Security Settings -&gt; IE Security "Protection From Zone Elevation" to "Enabled" and place a check in the 'onent.exe' check box.</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</si>
  <si>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t>
    </r>
  </si>
  <si>
    <r>
      <rPr>
        <sz val="11"/>
        <color rgb="FF000000"/>
        <rFont val="Calibri"/>
      </rPr>
      <t>Verify the policy value for Computer Configuration -&gt; Administrative Templates -&gt; Microsoft Office 2016 (Machine) -&gt; Security Settings -&gt; IE Security "Protection From Zone Elevation" is set to "Enabled" and 'onent.exe'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Criteria: If the value onenote.exe is REG_DWORD = 1, this is not a finding.</t>
    </r>
  </si>
  <si>
    <t>V-70845</t>
  </si>
  <si>
    <r>
      <rPr>
        <sz val="11"/>
        <rFont val="Calibri"/>
      </rPr>
      <t>ActiveX Installs must be configured for proper restriction.</t>
    </r>
  </si>
  <si>
    <r>
      <rPr>
        <sz val="11"/>
        <color rgb="FF000000"/>
        <rFont val="Calibri"/>
      </rPr>
      <t>Set the policy value for Computer Configuration -&gt; Administrative Templates -&gt; Microsoft Office 2016 (Machine) -&gt; Security Settings -&gt; IE Security "Restrict ActiveX Install" to "Enabled" and place a check in the 'onent.exe' check box.</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</si>
  <si>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</si>
  <si>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Verify the policy value for Computer Configuration -&gt; Administrative Templates -&gt; Microsoft Office 2016 (Machine) -&gt; Security Settings -&gt; IE Security "Restrict ActiveX Install" is set to "Enabled" and 'onent.exe'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Criteria: If the value onenote.exe is REG_DWORD = 1, this is not a finding.</t>
    </r>
  </si>
  <si>
    <t>V-70847</t>
  </si>
  <si>
    <r>
      <rPr>
        <sz val="11"/>
        <rFont val="Calibri"/>
      </rPr>
      <t>Scripted Window Security must be enforced.</t>
    </r>
  </si>
  <si>
    <r>
      <rPr>
        <sz val="11"/>
        <color rgb="FF000000"/>
        <rFont val="Calibri"/>
      </rPr>
      <t>Set the policy value for Computer Configuration -&gt; Administrative Templates -&gt; Microsoft Office 2016 (Machine) -&gt; Security Settings -&gt; IE Security "Scripted Window Security Restrictions" to "Enabled" and place a check in the 'onent.exe' check box.</t>
    </r>
  </si>
  <si>
    <r>
      <rPr>
        <sz val="11"/>
        <color rgb="FF000000"/>
        <rFont val="Calibri"/>
      </rPr>
      <t>Malicious websites often try to confuse or trick users into giving a site permission to perform an action allowing the site to take control of the users' computers in some manner. Disabling or not configuring this setting allows unknown websites to:</t>
    </r>
    <r>
      <rPr>
        <sz val="11"/>
        <color rgb="FF000000"/>
        <rFont val="Calibri"/>
      </rPr>
      <t xml:space="preserve">
</t>
    </r>
    <r>
      <rPr>
        <sz val="11"/>
        <color rgb="FF000000"/>
        <rFont val="Calibri"/>
      </rPr>
      <t>-Create browser windows appearing to be from the local operating system.</t>
    </r>
    <r>
      <rPr>
        <sz val="11"/>
        <color rgb="FF000000"/>
        <rFont val="Calibri"/>
      </rPr>
      <t xml:space="preserve">
</t>
    </r>
    <r>
      <rPr>
        <sz val="11"/>
        <color rgb="FF000000"/>
        <rFont val="Calibri"/>
      </rPr>
      <t>-Draw active windows displaying outside of the viewable areas of the screen capturing keyboard input.</t>
    </r>
    <r>
      <rPr>
        <sz val="11"/>
        <color rgb="FF000000"/>
        <rFont val="Calibri"/>
      </rPr>
      <t xml:space="preserve">
</t>
    </r>
    <r>
      <rPr>
        <sz val="11"/>
        <color rgb="FF000000"/>
        <rFont val="Calibri"/>
      </rPr>
      <t>-Overlay parent windows with their own browser windows to hide important system information, choices or prompts.</t>
    </r>
  </si>
  <si>
    <r>
      <rPr>
        <sz val="11"/>
        <color rgb="FF000000"/>
        <rFont val="Calibri"/>
      </rPr>
      <t>Verify the policy value for Computer Configuration -&gt; Administrative Templates -&gt; Microsoft Office 2016 (Machine) -&gt; Security Settings -&gt; IE Security "Scripted Window Security Restrictions" is set to "Enabled" and 'onent.exe'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Criteria: If the value onenote.exe is REG_DWORD = 1,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</si>
  <si>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</si>
  <si>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</si>
  <si>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</si>
  <si>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</si>
  <si>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</si>
  <si>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</si>
  <si>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</si>
  <si>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</si>
  <si>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</si>
  <si>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</si>
  <si>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</si>
  <si>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</si>
  <si>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</si>
  <si>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</si>
  <si>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</si>
  <si>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</si>
  <si>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</si>
  <si>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</si>
  <si>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</si>
  <si>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</si>
  <si>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</si>
  <si>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</si>
  <si>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</si>
  <si>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</si>
  <si>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</si>
  <si>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</si>
  <si>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</si>
  <si>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</si>
  <si>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</si>
  <si>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OneNote 2016 Security Technical Implementation Guide V1R2</t>
  </si>
  <si>
    <t>Developed By:</t>
  </si>
  <si>
    <t>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</si>
  <si>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</si>
  <si>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19 January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10</t>
    </r>
  </si>
  <si>
    <t>Download Url:</t>
  </si>
  <si>
    <t>https://www.cyber.mil/stigs</t>
  </si>
  <si>
    <t>Guide Overview:</t>
  </si>
  <si>
    <r>
      <rPr>
        <sz val="11"/>
        <color rgb="FF000000"/>
        <rFont val="Calibri"/>
      </rPr>
      <t>This Microsoft OneNote 2016 Security Technical Implementation Guide (STIG) provides the technical security policies, requirements, and implementation details for applying security concepts to Microsoft OneNote 2016 application.</t>
    </r>
    <r>
      <rPr>
        <sz val="11"/>
        <color rgb="FF000000"/>
        <rFont val="Calibri"/>
      </rPr>
      <t xml:space="preserve">
</t>
    </r>
    <r>
      <rPr>
        <sz val="11"/>
        <color rgb="FF000000"/>
        <rFont val="Calibri"/>
      </rPr>
      <t>The Microsoft Office System 2016 STIG must also be applied when any Office 2016 package is installed.</t>
    </r>
    <r>
      <rPr>
        <sz val="11"/>
        <color rgb="FF000000"/>
        <rFont val="Calibri"/>
      </rPr>
      <t xml:space="preserve">
</t>
    </r>
    <r>
      <rPr>
        <sz val="11"/>
        <color rgb="FF000000"/>
        <rFont val="Calibri"/>
      </rPr>
      <t>This document is a requirement for all DoD-administered systems and all systems connected to DoD networks. These requirements are designed to assist Security Managers (SMs), Information System Security Managers (ISSMs), Information System Security Officers (ISSOs), and System Administrators (SAs) with configuring and maintaining security controls. This guidance supports DoD system design, development, implementation, certification, and accreditation efforts.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</si>
  <si>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</si>
  <si>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</si>
  <si>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</si>
  <si>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</si>
  <si>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</si>
  <si>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</si>
  <si>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</si>
  <si>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</si>
  <si>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</si>
  <si>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</si>
  <si>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</si>
  <si>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</si>
  <si>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</si>
  <si>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</si>
  <si>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</si>
  <si>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</si>
  <si>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</si>
  <si>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</si>
  <si>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</si>
  <si>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</si>
  <si>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</si>
  <si>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</si>
  <si>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</si>
  <si>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</si>
  <si>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OneNote 2016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</si>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</sst>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290-45C7-86E4-F863CA0289C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290-45C7-86E4-F863CA0289C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c:v>
                </c:pt>
              </c:numCache>
            </c:numRef>
          </c:val>
          <c:extLst>
            <c:ext xmlns:c16="http://schemas.microsoft.com/office/drawing/2014/chart" uri="{C3380CC4-5D6E-409C-BE32-E72D297353CC}">
              <c16:uniqueId val="{00000002-7290-45C7-86E4-F863CA0289C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8EF-43D0-BC0D-9A7C6B036DE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8EF-43D0-BC0D-9A7C6B036DE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10</c:v>
                </c:pt>
              </c:numCache>
            </c:numRef>
          </c:val>
          <c:extLst>
            <c:ext xmlns:c16="http://schemas.microsoft.com/office/drawing/2014/chart" uri="{C3380CC4-5D6E-409C-BE32-E72D297353CC}">
              <c16:uniqueId val="{00000002-28EF-43D0-BC0D-9A7C6B036DE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DF12-4F88-9EE7-D95A6800583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DF12-4F88-9EE7-D95A6800583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10</c:v>
                </c:pt>
              </c:numCache>
            </c:numRef>
          </c:val>
          <c:extLst>
            <c:ext xmlns:c16="http://schemas.microsoft.com/office/drawing/2014/chart" uri="{C3380CC4-5D6E-409C-BE32-E72D297353CC}">
              <c16:uniqueId val="{00000002-DF12-4F88-9EE7-D95A6800583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155-4DDF-BEF0-B878636A01B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155-4DDF-BEF0-B878636A01B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10</c:v>
                </c:pt>
              </c:numCache>
            </c:numRef>
          </c:val>
          <c:extLst>
            <c:ext xmlns:c16="http://schemas.microsoft.com/office/drawing/2014/chart" uri="{C3380CC4-5D6E-409C-BE32-E72D297353CC}">
              <c16:uniqueId val="{00000002-1155-4DDF-BEF0-B878636A01B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AE1-4D2F-9E6F-145BFB4348F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AE1-4D2F-9E6F-145BFB4348F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10</c:v>
                </c:pt>
              </c:numCache>
            </c:numRef>
          </c:val>
          <c:extLst>
            <c:ext xmlns:c16="http://schemas.microsoft.com/office/drawing/2014/chart" uri="{C3380CC4-5D6E-409C-BE32-E72D297353CC}">
              <c16:uniqueId val="{00000002-6AE1-4D2F-9E6F-145BFB4348F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600-4F90-831C-BA92F34232A2}"/>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600-4F90-831C-BA92F34232A2}"/>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600-4F90-831C-BA92F34232A2}"/>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600-4F90-831C-BA92F34232A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031-4008-A774-699A9FCC4B6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rx0av">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2abeqf">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habwgw">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jr3bfb">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eaa1z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nd0poq">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adadxv">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1">
  <autoFilter ref="A1:M11"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69</v>
      </c>
    </row>
    <row r="3" spans="2:3" ht="15" customHeight="1" x14ac:dyDescent="0.35"/>
    <row r="4" spans="2:3" ht="58" x14ac:dyDescent="0.35">
      <c r="B4" s="18" t="s">
        <v>70</v>
      </c>
      <c r="C4" s="19" t="s">
        <v>71</v>
      </c>
    </row>
    <row r="5" spans="2:3" x14ac:dyDescent="0.35">
      <c r="C5" s="19" t="s">
        <v>72</v>
      </c>
    </row>
    <row r="6" spans="2:3" x14ac:dyDescent="0.35">
      <c r="C6" s="16" t="s">
        <v>73</v>
      </c>
    </row>
    <row r="7" spans="2:3" ht="10" customHeight="1" x14ac:dyDescent="0.35"/>
    <row r="8" spans="2:3" ht="232" x14ac:dyDescent="0.35">
      <c r="B8" s="20" t="s">
        <v>74</v>
      </c>
      <c r="C8" s="19" t="s">
        <v>75</v>
      </c>
    </row>
    <row r="9" spans="2:3" ht="10" customHeight="1" x14ac:dyDescent="0.35"/>
    <row r="10" spans="2:3" ht="35" customHeight="1" x14ac:dyDescent="0.35">
      <c r="B10" s="20" t="s">
        <v>76</v>
      </c>
      <c r="C10" s="19" t="s">
        <v>77</v>
      </c>
    </row>
    <row r="11" spans="2:3" ht="75" customHeight="1" x14ac:dyDescent="0.35">
      <c r="B11" s="16" t="s">
        <v>19</v>
      </c>
      <c r="C11" s="19" t="s">
        <v>78</v>
      </c>
    </row>
    <row r="12" spans="2:3" ht="47" customHeight="1" x14ac:dyDescent="0.35">
      <c r="B12" s="16" t="s">
        <v>19</v>
      </c>
      <c r="C12" s="19" t="s">
        <v>79</v>
      </c>
    </row>
    <row r="13" spans="2:3" ht="35" customHeight="1" x14ac:dyDescent="0.35">
      <c r="B13" s="16" t="s">
        <v>19</v>
      </c>
      <c r="C13" s="19" t="s">
        <v>80</v>
      </c>
    </row>
    <row r="14" spans="2:3" ht="32" customHeight="1" x14ac:dyDescent="0.35">
      <c r="B14" s="16" t="s">
        <v>19</v>
      </c>
      <c r="C14" s="19" t="s">
        <v>81</v>
      </c>
    </row>
    <row r="15" spans="2:3" ht="30" customHeight="1" x14ac:dyDescent="0.35">
      <c r="B15" s="16" t="s">
        <v>19</v>
      </c>
      <c r="C15" s="19" t="s">
        <v>82</v>
      </c>
    </row>
    <row r="16" spans="2:3" ht="10" customHeight="1" x14ac:dyDescent="0.35"/>
    <row r="17" spans="1:3" ht="145" customHeight="1" x14ac:dyDescent="0.35">
      <c r="B17" s="20" t="s">
        <v>83</v>
      </c>
      <c r="C17" s="19" t="s">
        <v>84</v>
      </c>
    </row>
    <row r="18" spans="1:3" ht="10" customHeight="1" x14ac:dyDescent="0.35"/>
    <row r="19" spans="1:3" ht="3" customHeight="1" x14ac:dyDescent="0.35">
      <c r="B19" s="21"/>
      <c r="C19" s="21"/>
    </row>
    <row r="20" spans="1:3" ht="12" customHeight="1" x14ac:dyDescent="0.35"/>
    <row r="21" spans="1:3" ht="35" customHeight="1" x14ac:dyDescent="0.35">
      <c r="A21" s="23"/>
      <c r="B21" s="24" t="s">
        <v>85</v>
      </c>
      <c r="C21" s="25" t="s">
        <v>86</v>
      </c>
    </row>
    <row r="22" spans="1:3" ht="18" customHeight="1" x14ac:dyDescent="0.35">
      <c r="A22" s="23"/>
      <c r="B22" s="23" t="s">
        <v>19</v>
      </c>
      <c r="C22" s="25" t="s">
        <v>87</v>
      </c>
    </row>
    <row r="23" spans="1:3" ht="18" customHeight="1" x14ac:dyDescent="0.35">
      <c r="A23" s="23"/>
      <c r="B23" s="23" t="s">
        <v>19</v>
      </c>
      <c r="C23" s="25" t="s">
        <v>88</v>
      </c>
    </row>
    <row r="24" spans="1:3" ht="18" customHeight="1" x14ac:dyDescent="0.35">
      <c r="A24" s="23"/>
      <c r="B24" s="23" t="s">
        <v>19</v>
      </c>
      <c r="C24" s="25" t="s">
        <v>89</v>
      </c>
    </row>
    <row r="25" spans="1:3" ht="18" customHeight="1" x14ac:dyDescent="0.35">
      <c r="A25" s="23"/>
      <c r="B25" s="23" t="s">
        <v>19</v>
      </c>
      <c r="C25" s="25" t="s">
        <v>90</v>
      </c>
    </row>
    <row r="26" spans="1:3" ht="18" customHeight="1" x14ac:dyDescent="0.35">
      <c r="A26" s="23"/>
      <c r="B26" s="23" t="s">
        <v>19</v>
      </c>
      <c r="C26" s="25" t="s">
        <v>91</v>
      </c>
    </row>
    <row r="27" spans="1:3" ht="18" customHeight="1" x14ac:dyDescent="0.35">
      <c r="A27" s="23"/>
      <c r="B27" s="23" t="s">
        <v>19</v>
      </c>
      <c r="C27" s="25" t="s">
        <v>92</v>
      </c>
    </row>
    <row r="28" spans="1:3" ht="18" customHeight="1" x14ac:dyDescent="0.35">
      <c r="A28" s="23"/>
      <c r="B28" s="23" t="s">
        <v>19</v>
      </c>
      <c r="C28" s="25" t="s">
        <v>93</v>
      </c>
    </row>
    <row r="29" spans="1:3" ht="18" customHeight="1" x14ac:dyDescent="0.35">
      <c r="A29" s="23"/>
      <c r="B29" s="23" t="s">
        <v>19</v>
      </c>
      <c r="C29" s="25" t="s">
        <v>94</v>
      </c>
    </row>
    <row r="30" spans="1:3" ht="44" customHeight="1" x14ac:dyDescent="0.35">
      <c r="A30" s="23"/>
      <c r="B30" s="23" t="s">
        <v>19</v>
      </c>
      <c r="C30" s="26" t="s">
        <v>95</v>
      </c>
    </row>
    <row r="31" spans="1:3" ht="10" customHeight="1" x14ac:dyDescent="0.35"/>
    <row r="32" spans="1:3" ht="3" customHeight="1" x14ac:dyDescent="0.35">
      <c r="B32" s="21"/>
      <c r="C32" s="21"/>
    </row>
    <row r="33" spans="2:3" ht="12" customHeight="1" x14ac:dyDescent="0.35"/>
    <row r="34" spans="2:3" ht="24" customHeight="1" x14ac:dyDescent="0.35">
      <c r="B34" s="27" t="s">
        <v>96</v>
      </c>
      <c r="C34" s="28" t="s">
        <v>97</v>
      </c>
    </row>
    <row r="35" spans="2:3" ht="18.5" x14ac:dyDescent="0.35">
      <c r="B35" s="27" t="s">
        <v>98</v>
      </c>
      <c r="C35" s="29" t="s">
        <v>99</v>
      </c>
    </row>
    <row r="36" spans="2:3" ht="27" customHeight="1" x14ac:dyDescent="0.35">
      <c r="B36" s="30" t="s">
        <v>100</v>
      </c>
      <c r="C36" s="22" t="s">
        <v>101</v>
      </c>
    </row>
    <row r="37" spans="2:3" x14ac:dyDescent="0.35">
      <c r="B37" s="27" t="s">
        <v>102</v>
      </c>
      <c r="C37" s="31" t="s">
        <v>103</v>
      </c>
    </row>
    <row r="38" spans="2:3" ht="10" customHeight="1" x14ac:dyDescent="0.35"/>
    <row r="39" spans="2:3" ht="159.5" x14ac:dyDescent="0.35">
      <c r="B39" s="27" t="s">
        <v>104</v>
      </c>
      <c r="C39" s="32" t="s">
        <v>105</v>
      </c>
    </row>
    <row r="40" spans="2:3" ht="10" customHeight="1" x14ac:dyDescent="0.35"/>
    <row r="41" spans="2:3" ht="43.5" x14ac:dyDescent="0.35">
      <c r="B41" s="27" t="s">
        <v>106</v>
      </c>
      <c r="C41" s="19" t="s">
        <v>107</v>
      </c>
    </row>
    <row r="42" spans="2:3" ht="10" customHeight="1" x14ac:dyDescent="0.35"/>
    <row r="43" spans="2:3" ht="15.5" x14ac:dyDescent="0.35">
      <c r="C43" s="33" t="s">
        <v>108</v>
      </c>
    </row>
    <row r="44" spans="2:3" ht="29" x14ac:dyDescent="0.35">
      <c r="C44" s="19" t="s">
        <v>109</v>
      </c>
    </row>
    <row r="45" spans="2:3" ht="10" customHeight="1" x14ac:dyDescent="0.35"/>
    <row r="46" spans="2:3" ht="15.5" x14ac:dyDescent="0.35">
      <c r="C46" s="34" t="s">
        <v>15</v>
      </c>
    </row>
    <row r="47" spans="2:3" ht="29" x14ac:dyDescent="0.35">
      <c r="C47" s="19" t="s">
        <v>110</v>
      </c>
    </row>
    <row r="48" spans="2:3" ht="10" customHeight="1" x14ac:dyDescent="0.35"/>
    <row r="49" spans="2:3" ht="15.5" x14ac:dyDescent="0.35">
      <c r="C49" s="35" t="s">
        <v>111</v>
      </c>
    </row>
    <row r="50" spans="2:3" ht="29" x14ac:dyDescent="0.35">
      <c r="C50" s="19" t="s">
        <v>112</v>
      </c>
    </row>
    <row r="51" spans="2:3" ht="10" customHeight="1" x14ac:dyDescent="0.35"/>
    <row r="52" spans="2:3" ht="3" customHeight="1" x14ac:dyDescent="0.35">
      <c r="B52" s="21"/>
      <c r="C52" s="21"/>
    </row>
    <row r="53" spans="2:3" ht="12" customHeight="1" x14ac:dyDescent="0.35"/>
    <row r="54" spans="2:3" ht="130.5" x14ac:dyDescent="0.35">
      <c r="B54" s="18" t="s">
        <v>113</v>
      </c>
      <c r="C54" s="19" t="s">
        <v>114</v>
      </c>
    </row>
    <row r="55" spans="2:3" ht="6" customHeight="1" x14ac:dyDescent="0.35"/>
    <row r="56" spans="2:3" ht="217.5" x14ac:dyDescent="0.35">
      <c r="C56" s="19" t="s">
        <v>115</v>
      </c>
    </row>
    <row r="57" spans="2:3" ht="6" customHeight="1" x14ac:dyDescent="0.35"/>
    <row r="58" spans="2:3" ht="43.5" x14ac:dyDescent="0.35">
      <c r="C58" s="19" t="s">
        <v>116</v>
      </c>
    </row>
    <row r="59" spans="2:3" ht="10" customHeight="1" x14ac:dyDescent="0.35"/>
    <row r="60" spans="2:3" ht="3" customHeight="1" x14ac:dyDescent="0.35">
      <c r="B60" s="21"/>
      <c r="C60" s="21"/>
    </row>
    <row r="61" spans="2:3" ht="12" customHeight="1" x14ac:dyDescent="0.35"/>
    <row r="62" spans="2:3" ht="145" x14ac:dyDescent="0.35">
      <c r="B62" s="18" t="s">
        <v>117</v>
      </c>
      <c r="C62" s="19" t="s">
        <v>118</v>
      </c>
    </row>
    <row r="63" spans="2:3" ht="6" customHeight="1" x14ac:dyDescent="0.35"/>
    <row r="64" spans="2:3" ht="203" x14ac:dyDescent="0.35">
      <c r="C64" s="19" t="s">
        <v>119</v>
      </c>
    </row>
    <row r="65" spans="2:3" ht="6" customHeight="1" x14ac:dyDescent="0.35"/>
    <row r="66" spans="2:3" ht="43.5" x14ac:dyDescent="0.35">
      <c r="C66" s="19" t="s">
        <v>120</v>
      </c>
    </row>
    <row r="67" spans="2:3" ht="10" customHeight="1" x14ac:dyDescent="0.35"/>
    <row r="68" spans="2:3" ht="3" customHeight="1" x14ac:dyDescent="0.35">
      <c r="B68" s="21"/>
      <c r="C68" s="21"/>
    </row>
    <row r="69" spans="2:3" ht="12" customHeight="1" x14ac:dyDescent="0.35"/>
    <row r="70" spans="2:3" ht="101.5" x14ac:dyDescent="0.35">
      <c r="B70" s="18" t="s">
        <v>121</v>
      </c>
      <c r="C70" s="19" t="s">
        <v>122</v>
      </c>
    </row>
    <row r="71" spans="2:3" ht="6" customHeight="1" x14ac:dyDescent="0.35"/>
    <row r="72" spans="2:3" ht="145" x14ac:dyDescent="0.35">
      <c r="C72" s="19" t="s">
        <v>123</v>
      </c>
    </row>
    <row r="73" spans="2:3" ht="6" customHeight="1" x14ac:dyDescent="0.35"/>
    <row r="74" spans="2:3" ht="43.5" x14ac:dyDescent="0.35">
      <c r="C74" s="19" t="s">
        <v>124</v>
      </c>
    </row>
    <row r="78" spans="2:3" ht="32" customHeight="1" x14ac:dyDescent="0.35">
      <c r="B78" s="78" t="s">
        <v>68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125</v>
      </c>
      <c r="C2" s="80"/>
      <c r="D2" s="80"/>
      <c r="E2" s="80"/>
      <c r="F2" s="80"/>
      <c r="G2" s="80"/>
      <c r="H2" s="80"/>
      <c r="I2" s="80"/>
    </row>
    <row r="4" spans="2:15" ht="18.5" x14ac:dyDescent="0.45">
      <c r="B4" s="37" t="s">
        <v>126</v>
      </c>
    </row>
    <row r="5" spans="2:15" x14ac:dyDescent="0.35">
      <c r="B5" s="39" t="s">
        <v>19</v>
      </c>
      <c r="C5" s="39" t="s">
        <v>127</v>
      </c>
      <c r="D5" s="39" t="s">
        <v>128</v>
      </c>
      <c r="F5" s="81" t="s">
        <v>129</v>
      </c>
      <c r="G5" s="81"/>
      <c r="H5" s="81"/>
      <c r="I5" s="82" t="s">
        <v>130</v>
      </c>
      <c r="J5" s="82"/>
      <c r="K5" s="82"/>
      <c r="L5" s="82"/>
      <c r="M5" s="82"/>
      <c r="N5" s="82"/>
      <c r="O5" s="82"/>
    </row>
    <row r="6" spans="2:15" x14ac:dyDescent="0.35">
      <c r="B6" s="45" t="s">
        <v>131</v>
      </c>
      <c r="C6" s="46">
        <v>10</v>
      </c>
      <c r="D6" s="47" t="s">
        <v>19</v>
      </c>
      <c r="F6" s="81" t="s">
        <v>132</v>
      </c>
      <c r="G6" s="81"/>
      <c r="H6" s="81"/>
      <c r="I6" s="83" t="s">
        <v>133</v>
      </c>
      <c r="J6" s="83"/>
      <c r="K6" s="83"/>
      <c r="L6" s="83"/>
      <c r="M6" s="83"/>
      <c r="N6" s="83"/>
      <c r="O6" s="83"/>
    </row>
    <row r="7" spans="2:15" x14ac:dyDescent="0.35">
      <c r="B7" s="48" t="s">
        <v>134</v>
      </c>
      <c r="C7" s="49">
        <f>C6-C8-C9</f>
        <v>10</v>
      </c>
      <c r="D7" s="50">
        <f>IF(C6&gt;0,C7/C6,0)</f>
        <v>1</v>
      </c>
      <c r="F7" s="81" t="s">
        <v>135</v>
      </c>
      <c r="G7" s="81"/>
      <c r="H7" s="81"/>
      <c r="I7" s="83" t="s">
        <v>133</v>
      </c>
      <c r="J7" s="83"/>
      <c r="K7" s="83"/>
      <c r="L7" s="83"/>
      <c r="M7" s="83"/>
      <c r="N7" s="83"/>
      <c r="O7" s="83"/>
    </row>
    <row r="8" spans="2:15" x14ac:dyDescent="0.35">
      <c r="B8" s="41" t="s">
        <v>136</v>
      </c>
      <c r="C8" s="42">
        <f>COUNTIF('Recommendations'!G:G,"Risk Accepted")</f>
        <v>0</v>
      </c>
      <c r="D8" s="43">
        <f>IF(C6&gt;0,C8/C6,0)</f>
        <v>0</v>
      </c>
      <c r="F8" s="81" t="s">
        <v>137</v>
      </c>
      <c r="G8" s="81"/>
      <c r="H8" s="81"/>
      <c r="I8" s="83" t="s">
        <v>133</v>
      </c>
      <c r="J8" s="83"/>
      <c r="K8" s="83"/>
      <c r="L8" s="83"/>
      <c r="M8" s="83"/>
      <c r="N8" s="83"/>
      <c r="O8" s="83"/>
    </row>
    <row r="9" spans="2:15" x14ac:dyDescent="0.35">
      <c r="B9" s="41" t="s">
        <v>138</v>
      </c>
      <c r="C9" s="42">
        <f>COUNTIF('Recommendations'!G:G,"N/A")</f>
        <v>0</v>
      </c>
      <c r="D9" s="43">
        <f>IF(C6&gt;0,C9/C6,0)</f>
        <v>0</v>
      </c>
      <c r="F9" s="81" t="s">
        <v>139</v>
      </c>
      <c r="G9" s="81"/>
      <c r="H9" s="81"/>
      <c r="I9" s="83" t="s">
        <v>133</v>
      </c>
      <c r="J9" s="83"/>
      <c r="K9" s="83"/>
      <c r="L9" s="83"/>
      <c r="M9" s="83"/>
      <c r="N9" s="83"/>
      <c r="O9" s="83"/>
    </row>
    <row r="12" spans="2:15" ht="18.5" x14ac:dyDescent="0.45">
      <c r="B12" s="37" t="s">
        <v>140</v>
      </c>
    </row>
    <row r="14" spans="2:15" x14ac:dyDescent="0.35">
      <c r="B14" s="51" t="s">
        <v>141</v>
      </c>
    </row>
    <row r="15" spans="2:15" x14ac:dyDescent="0.35">
      <c r="B15" s="39" t="s">
        <v>19</v>
      </c>
      <c r="C15" s="39" t="s">
        <v>142</v>
      </c>
      <c r="D15" s="39" t="s">
        <v>143</v>
      </c>
      <c r="E15" s="39" t="s">
        <v>144</v>
      </c>
      <c r="F15" s="39" t="s">
        <v>145</v>
      </c>
    </row>
    <row r="16" spans="2:15" x14ac:dyDescent="0.35">
      <c r="B16" s="41" t="s">
        <v>146</v>
      </c>
      <c r="C16" s="42">
        <f>COUNTIF('Recommendations'!L:L,"Resolved")</f>
        <v>0</v>
      </c>
      <c r="D16" s="42">
        <f>COUNTIF('Recommendations'!L:L,"Testing")</f>
        <v>0</v>
      </c>
      <c r="E16" s="42">
        <f>COUNTIF('Recommendations'!L:L,"Outstanding")</f>
        <v>10</v>
      </c>
      <c r="F16" s="42">
        <f>SUM(C16:E16)</f>
        <v>10</v>
      </c>
    </row>
    <row r="18" spans="2:6" x14ac:dyDescent="0.35">
      <c r="B18" s="51" t="s">
        <v>147</v>
      </c>
    </row>
    <row r="19" spans="2:6" x14ac:dyDescent="0.35">
      <c r="B19" s="52" t="s">
        <v>19</v>
      </c>
      <c r="C19" s="52" t="s">
        <v>142</v>
      </c>
      <c r="D19" s="52" t="s">
        <v>143</v>
      </c>
      <c r="E19" s="52" t="s">
        <v>144</v>
      </c>
      <c r="F19" s="52" t="s">
        <v>19</v>
      </c>
    </row>
    <row r="20" spans="2:6" x14ac:dyDescent="0.35">
      <c r="B20" s="41" t="s">
        <v>146</v>
      </c>
      <c r="C20" s="43">
        <f>IF(F16&gt;0, C16/F16, 0)</f>
        <v>0</v>
      </c>
      <c r="D20" s="43">
        <f>IF(F16&gt;0, D16/F16, 0)</f>
        <v>0</v>
      </c>
      <c r="E20" s="43">
        <f>IF(F16&gt;0, E16/F16, 0)</f>
        <v>1</v>
      </c>
      <c r="F20" s="44" t="s">
        <v>19</v>
      </c>
    </row>
    <row r="25" spans="2:6" ht="18.5" x14ac:dyDescent="0.45">
      <c r="B25" s="37" t="s">
        <v>148</v>
      </c>
    </row>
    <row r="27" spans="2:6" x14ac:dyDescent="0.35">
      <c r="B27" s="51" t="s">
        <v>141</v>
      </c>
    </row>
    <row r="28" spans="2:6" x14ac:dyDescent="0.35">
      <c r="B28" s="39" t="s">
        <v>5</v>
      </c>
      <c r="C28" s="39" t="s">
        <v>142</v>
      </c>
      <c r="D28" s="39" t="s">
        <v>143</v>
      </c>
      <c r="E28" s="39" t="s">
        <v>144</v>
      </c>
      <c r="F28" s="39" t="s">
        <v>145</v>
      </c>
    </row>
    <row r="29" spans="2:6" x14ac:dyDescent="0.35">
      <c r="B29" s="41" t="s">
        <v>149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150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151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152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153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10</v>
      </c>
      <c r="F34" s="42">
        <f t="shared" si="0"/>
        <v>10</v>
      </c>
    </row>
    <row r="36" spans="2:6" x14ac:dyDescent="0.35">
      <c r="B36" s="51" t="s">
        <v>147</v>
      </c>
    </row>
    <row r="37" spans="2:6" x14ac:dyDescent="0.35">
      <c r="B37" s="52" t="s">
        <v>5</v>
      </c>
      <c r="C37" s="52" t="s">
        <v>142</v>
      </c>
      <c r="D37" s="52" t="s">
        <v>143</v>
      </c>
      <c r="E37" s="52" t="s">
        <v>144</v>
      </c>
      <c r="F37" s="52" t="s">
        <v>19</v>
      </c>
    </row>
    <row r="38" spans="2:6" x14ac:dyDescent="0.35">
      <c r="B38" s="41" t="s">
        <v>149</v>
      </c>
      <c r="C38" s="43">
        <f t="shared" ref="C38:C43" si="1">IF(F29&gt;0, C29/F29, 0)</f>
        <v>0</v>
      </c>
      <c r="D38" s="43">
        <f t="shared" ref="D38:D43" si="2">IF(F29&gt;0, D29/F29, 0)</f>
        <v>0</v>
      </c>
      <c r="E38" s="43">
        <f t="shared" ref="E38:E43" si="3">IF(F29&gt;0, E29/F29, 0)</f>
        <v>0</v>
      </c>
      <c r="F38" s="44" t="s">
        <v>19</v>
      </c>
    </row>
    <row r="39" spans="2:6" x14ac:dyDescent="0.35">
      <c r="B39" s="41" t="s">
        <v>150</v>
      </c>
      <c r="C39" s="43">
        <f t="shared" si="1"/>
        <v>0</v>
      </c>
      <c r="D39" s="43">
        <f t="shared" si="2"/>
        <v>0</v>
      </c>
      <c r="E39" s="43">
        <f t="shared" si="3"/>
        <v>0</v>
      </c>
      <c r="F39" s="44" t="s">
        <v>19</v>
      </c>
    </row>
    <row r="40" spans="2:6" x14ac:dyDescent="0.35">
      <c r="B40" s="41" t="s">
        <v>151</v>
      </c>
      <c r="C40" s="43">
        <f t="shared" si="1"/>
        <v>0</v>
      </c>
      <c r="D40" s="43">
        <f t="shared" si="2"/>
        <v>0</v>
      </c>
      <c r="E40" s="43">
        <f t="shared" si="3"/>
        <v>0</v>
      </c>
      <c r="F40" s="44" t="s">
        <v>19</v>
      </c>
    </row>
    <row r="41" spans="2:6" x14ac:dyDescent="0.35">
      <c r="B41" s="41" t="s">
        <v>152</v>
      </c>
      <c r="C41" s="43">
        <f t="shared" si="1"/>
        <v>0</v>
      </c>
      <c r="D41" s="43">
        <f t="shared" si="2"/>
        <v>0</v>
      </c>
      <c r="E41" s="43">
        <f t="shared" si="3"/>
        <v>0</v>
      </c>
      <c r="F41" s="44" t="s">
        <v>19</v>
      </c>
    </row>
    <row r="42" spans="2:6" x14ac:dyDescent="0.35">
      <c r="B42" s="41" t="s">
        <v>153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154</v>
      </c>
    </row>
    <row r="50" spans="2:6" x14ac:dyDescent="0.35">
      <c r="B50" s="51" t="s">
        <v>141</v>
      </c>
    </row>
    <row r="51" spans="2:6" x14ac:dyDescent="0.35">
      <c r="B51" s="39" t="s">
        <v>2</v>
      </c>
      <c r="C51" s="39" t="s">
        <v>142</v>
      </c>
      <c r="D51" s="39" t="s">
        <v>143</v>
      </c>
      <c r="E51" s="39" t="s">
        <v>144</v>
      </c>
      <c r="F51" s="39" t="s">
        <v>145</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10</v>
      </c>
      <c r="F52" s="42">
        <f>SUM(C52:E52)</f>
        <v>10</v>
      </c>
    </row>
    <row r="54" spans="2:6" x14ac:dyDescent="0.35">
      <c r="B54" s="51" t="s">
        <v>147</v>
      </c>
    </row>
    <row r="55" spans="2:6" x14ac:dyDescent="0.35">
      <c r="B55" s="52" t="s">
        <v>2</v>
      </c>
      <c r="C55" s="52" t="s">
        <v>142</v>
      </c>
      <c r="D55" s="52" t="s">
        <v>143</v>
      </c>
      <c r="E55" s="52" t="s">
        <v>144</v>
      </c>
      <c r="F55" s="52" t="s">
        <v>19</v>
      </c>
    </row>
    <row r="56" spans="2:6" x14ac:dyDescent="0.35">
      <c r="B56" s="41" t="s">
        <v>15</v>
      </c>
      <c r="C56" s="43">
        <f>IF(F52&gt;0, C52/F52, 0)</f>
        <v>0</v>
      </c>
      <c r="D56" s="43">
        <f>IF(F52&gt;0, D52/F52, 0)</f>
        <v>0</v>
      </c>
      <c r="E56" s="43">
        <f>IF(F52&gt;0, E52/F52, 0)</f>
        <v>1</v>
      </c>
      <c r="F56" s="44" t="s">
        <v>19</v>
      </c>
    </row>
    <row r="61" spans="2:6" ht="18.5" x14ac:dyDescent="0.45">
      <c r="B61" s="37" t="s">
        <v>155</v>
      </c>
    </row>
    <row r="63" spans="2:6" x14ac:dyDescent="0.35">
      <c r="B63" s="51" t="s">
        <v>141</v>
      </c>
    </row>
    <row r="64" spans="2:6" x14ac:dyDescent="0.35">
      <c r="B64" s="39" t="s">
        <v>3</v>
      </c>
      <c r="C64" s="39" t="s">
        <v>142</v>
      </c>
      <c r="D64" s="39" t="s">
        <v>143</v>
      </c>
      <c r="E64" s="39" t="s">
        <v>144</v>
      </c>
      <c r="F64" s="39" t="s">
        <v>145</v>
      </c>
    </row>
    <row r="65" spans="2:6" x14ac:dyDescent="0.35">
      <c r="B65" s="41" t="s">
        <v>156</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157</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158</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159</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10</v>
      </c>
      <c r="F69" s="42">
        <f>SUM(C69:E69)</f>
        <v>10</v>
      </c>
    </row>
    <row r="71" spans="2:6" x14ac:dyDescent="0.35">
      <c r="B71" s="51" t="s">
        <v>147</v>
      </c>
    </row>
    <row r="72" spans="2:6" x14ac:dyDescent="0.35">
      <c r="B72" s="52" t="s">
        <v>3</v>
      </c>
      <c r="C72" s="52" t="s">
        <v>142</v>
      </c>
      <c r="D72" s="52" t="s">
        <v>143</v>
      </c>
      <c r="E72" s="52" t="s">
        <v>144</v>
      </c>
      <c r="F72" s="52" t="s">
        <v>19</v>
      </c>
    </row>
    <row r="73" spans="2:6" x14ac:dyDescent="0.35">
      <c r="B73" s="41" t="s">
        <v>156</v>
      </c>
      <c r="C73" s="43">
        <f>IF(F65&gt;0, C65/F65, 0)</f>
        <v>0</v>
      </c>
      <c r="D73" s="43">
        <f>IF(F65&gt;0, D65/F65, 0)</f>
        <v>0</v>
      </c>
      <c r="E73" s="43">
        <f>IF(F65&gt;0, E65/F65, 0)</f>
        <v>0</v>
      </c>
      <c r="F73" s="44" t="s">
        <v>19</v>
      </c>
    </row>
    <row r="74" spans="2:6" x14ac:dyDescent="0.35">
      <c r="B74" s="41" t="s">
        <v>157</v>
      </c>
      <c r="C74" s="43">
        <f>IF(F66&gt;0, C66/F66, 0)</f>
        <v>0</v>
      </c>
      <c r="D74" s="43">
        <f>IF(F66&gt;0, D66/F66, 0)</f>
        <v>0</v>
      </c>
      <c r="E74" s="43">
        <f>IF(F66&gt;0, E66/F66, 0)</f>
        <v>0</v>
      </c>
      <c r="F74" s="44" t="s">
        <v>19</v>
      </c>
    </row>
    <row r="75" spans="2:6" x14ac:dyDescent="0.35">
      <c r="B75" s="41" t="s">
        <v>158</v>
      </c>
      <c r="C75" s="43">
        <f>IF(F67&gt;0, C67/F67, 0)</f>
        <v>0</v>
      </c>
      <c r="D75" s="43">
        <f>IF(F67&gt;0, D67/F67, 0)</f>
        <v>0</v>
      </c>
      <c r="E75" s="43">
        <f>IF(F67&gt;0, E67/F67, 0)</f>
        <v>0</v>
      </c>
      <c r="F75" s="44" t="s">
        <v>19</v>
      </c>
    </row>
    <row r="76" spans="2:6" x14ac:dyDescent="0.35">
      <c r="B76" s="41" t="s">
        <v>159</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160</v>
      </c>
    </row>
    <row r="84" spans="2:6" x14ac:dyDescent="0.35">
      <c r="B84" s="51" t="s">
        <v>141</v>
      </c>
    </row>
    <row r="85" spans="2:6" x14ac:dyDescent="0.35">
      <c r="B85" s="39" t="s">
        <v>161</v>
      </c>
      <c r="C85" s="39" t="s">
        <v>142</v>
      </c>
      <c r="D85" s="39" t="s">
        <v>143</v>
      </c>
      <c r="E85" s="39" t="s">
        <v>144</v>
      </c>
      <c r="F85" s="39" t="s">
        <v>145</v>
      </c>
    </row>
    <row r="86" spans="2:6" x14ac:dyDescent="0.35">
      <c r="B86" s="41" t="s">
        <v>162</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163</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164</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10</v>
      </c>
      <c r="F89" s="42">
        <f>SUM(C89:E89)</f>
        <v>10</v>
      </c>
    </row>
    <row r="91" spans="2:6" x14ac:dyDescent="0.35">
      <c r="B91" s="51" t="s">
        <v>147</v>
      </c>
    </row>
    <row r="92" spans="2:6" x14ac:dyDescent="0.35">
      <c r="B92" s="52" t="s">
        <v>161</v>
      </c>
      <c r="C92" s="52" t="s">
        <v>142</v>
      </c>
      <c r="D92" s="52" t="s">
        <v>143</v>
      </c>
      <c r="E92" s="52" t="s">
        <v>144</v>
      </c>
      <c r="F92" s="52" t="s">
        <v>19</v>
      </c>
    </row>
    <row r="93" spans="2:6" x14ac:dyDescent="0.35">
      <c r="B93" s="41" t="s">
        <v>162</v>
      </c>
      <c r="C93" s="43">
        <f>IF(F86&gt;0, C86/F86, 0)</f>
        <v>0</v>
      </c>
      <c r="D93" s="43">
        <f>IF(F86&gt;0, D86/F86, 0)</f>
        <v>0</v>
      </c>
      <c r="E93" s="43">
        <f>IF(F86&gt;0, E86/F86, 0)</f>
        <v>0</v>
      </c>
      <c r="F93" s="44" t="s">
        <v>19</v>
      </c>
    </row>
    <row r="94" spans="2:6" x14ac:dyDescent="0.35">
      <c r="B94" s="41" t="s">
        <v>163</v>
      </c>
      <c r="C94" s="43">
        <f>IF(F87&gt;0, C87/F87, 0)</f>
        <v>0</v>
      </c>
      <c r="D94" s="43">
        <f>IF(F87&gt;0, D87/F87, 0)</f>
        <v>0</v>
      </c>
      <c r="E94" s="43">
        <f>IF(F87&gt;0, E87/F87, 0)</f>
        <v>0</v>
      </c>
      <c r="F94" s="44" t="s">
        <v>19</v>
      </c>
    </row>
    <row r="95" spans="2:6" x14ac:dyDescent="0.35">
      <c r="B95" s="41" t="s">
        <v>164</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165</v>
      </c>
      <c r="J101" s="37" t="s">
        <v>166</v>
      </c>
    </row>
    <row r="102" spans="2:15" x14ac:dyDescent="0.35">
      <c r="B102" s="39" t="s">
        <v>5</v>
      </c>
      <c r="C102" s="84" t="s">
        <v>167</v>
      </c>
      <c r="D102" s="84"/>
      <c r="E102" s="39" t="s">
        <v>134</v>
      </c>
      <c r="F102" s="39" t="s">
        <v>142</v>
      </c>
      <c r="G102" s="84" t="s">
        <v>168</v>
      </c>
      <c r="H102" s="84"/>
      <c r="J102" s="39" t="s">
        <v>5</v>
      </c>
      <c r="K102" s="39" t="s">
        <v>156</v>
      </c>
      <c r="L102" s="39" t="s">
        <v>157</v>
      </c>
      <c r="M102" s="39" t="s">
        <v>158</v>
      </c>
      <c r="N102" s="39" t="s">
        <v>159</v>
      </c>
      <c r="O102" s="39" t="s">
        <v>16</v>
      </c>
    </row>
    <row r="103" spans="2:15" x14ac:dyDescent="0.35">
      <c r="B103" s="45" t="s">
        <v>149</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149</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150</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150</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151</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151</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152</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152</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153</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153</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10</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10</v>
      </c>
    </row>
    <row r="115" spans="2:24" ht="21" x14ac:dyDescent="0.5">
      <c r="B115" s="37" t="s">
        <v>169</v>
      </c>
      <c r="P115" s="54" t="s">
        <v>170</v>
      </c>
    </row>
    <row r="117" spans="2:24" ht="60" customHeight="1" x14ac:dyDescent="0.35">
      <c r="B117" s="87" t="s">
        <v>171</v>
      </c>
      <c r="C117" s="80"/>
      <c r="D117" s="80"/>
      <c r="E117" s="80"/>
      <c r="F117" s="80"/>
      <c r="P117" s="87" t="s">
        <v>172</v>
      </c>
      <c r="Q117" s="80"/>
      <c r="R117" s="80"/>
      <c r="S117" s="80"/>
      <c r="T117" s="80"/>
      <c r="U117" s="80"/>
      <c r="V117" s="80"/>
      <c r="W117" s="80"/>
    </row>
    <row r="119" spans="2:24" ht="30" customHeight="1" x14ac:dyDescent="0.35">
      <c r="P119" s="55" t="s">
        <v>173</v>
      </c>
      <c r="Q119" s="56">
        <f>C16</f>
        <v>0</v>
      </c>
      <c r="R119" s="57"/>
      <c r="S119" s="56">
        <f>C65</f>
        <v>0</v>
      </c>
      <c r="T119" s="57"/>
      <c r="U119" s="56">
        <f>C66</f>
        <v>0</v>
      </c>
      <c r="V119" s="57"/>
      <c r="W119" s="56">
        <f>C67</f>
        <v>0</v>
      </c>
      <c r="X119" s="57"/>
    </row>
    <row r="120" spans="2:24" ht="35" customHeight="1" x14ac:dyDescent="0.35">
      <c r="P120" s="58" t="s">
        <v>174</v>
      </c>
      <c r="Q120" s="58" t="s">
        <v>175</v>
      </c>
      <c r="R120" s="58" t="s">
        <v>176</v>
      </c>
      <c r="S120" s="58" t="s">
        <v>177</v>
      </c>
      <c r="T120" s="58" t="s">
        <v>178</v>
      </c>
      <c r="U120" s="58" t="s">
        <v>179</v>
      </c>
      <c r="V120" s="58" t="s">
        <v>180</v>
      </c>
      <c r="W120" s="58" t="s">
        <v>181</v>
      </c>
      <c r="X120" s="58" t="s">
        <v>182</v>
      </c>
    </row>
    <row r="121" spans="2:24" x14ac:dyDescent="0.35">
      <c r="O121" s="59" t="s">
        <v>183</v>
      </c>
      <c r="P121" s="60" t="s">
        <v>184</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185</v>
      </c>
      <c r="P156" s="54" t="s">
        <v>186</v>
      </c>
    </row>
    <row r="158" spans="2:24" ht="45" customHeight="1" x14ac:dyDescent="0.35">
      <c r="B158" s="87" t="s">
        <v>187</v>
      </c>
      <c r="C158" s="80"/>
      <c r="D158" s="80"/>
      <c r="E158" s="80"/>
      <c r="F158" s="80"/>
      <c r="P158" s="87" t="s">
        <v>188</v>
      </c>
      <c r="Q158" s="80"/>
      <c r="R158" s="80"/>
      <c r="S158" s="80"/>
      <c r="T158" s="80"/>
      <c r="U158" s="80"/>
    </row>
    <row r="159" spans="2:24" ht="35" customHeight="1" x14ac:dyDescent="0.35">
      <c r="P159" s="84" t="s">
        <v>189</v>
      </c>
      <c r="Q159" s="84"/>
      <c r="R159" s="84" t="s">
        <v>190</v>
      </c>
      <c r="S159" s="84"/>
      <c r="T159" s="84"/>
    </row>
    <row r="160" spans="2:24" ht="30" customHeight="1" x14ac:dyDescent="0.35">
      <c r="P160" s="88">
        <v>0</v>
      </c>
      <c r="Q160" s="89"/>
      <c r="R160" s="90" t="s">
        <v>191</v>
      </c>
      <c r="S160" s="91"/>
      <c r="T160" s="91"/>
    </row>
    <row r="163" spans="16:22" ht="25" customHeight="1" x14ac:dyDescent="0.35">
      <c r="P163" s="63" t="s">
        <v>174</v>
      </c>
      <c r="Q163" s="63" t="s">
        <v>192</v>
      </c>
      <c r="R163" s="63" t="s">
        <v>193</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68</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5"/>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1"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10" t="s">
        <v>63</v>
      </c>
      <c r="B11" s="5" t="s">
        <v>64</v>
      </c>
      <c r="C11" s="6" t="s">
        <v>15</v>
      </c>
      <c r="D11" s="7" t="s">
        <v>16</v>
      </c>
      <c r="E11" s="7" t="s">
        <v>17</v>
      </c>
      <c r="F11" s="7" t="s">
        <v>18</v>
      </c>
      <c r="G11" s="7" t="s">
        <v>19</v>
      </c>
      <c r="H11" s="8" t="s">
        <v>19</v>
      </c>
      <c r="I11" s="5" t="s">
        <v>65</v>
      </c>
      <c r="J11" s="5" t="s">
        <v>66</v>
      </c>
      <c r="K11" s="5" t="s">
        <v>67</v>
      </c>
      <c r="L11" s="7" t="str">
        <f t="shared" si="0"/>
        <v>Outstanding</v>
      </c>
      <c r="M11" s="12" t="s">
        <v>19</v>
      </c>
    </row>
    <row r="15" spans="1:13" ht="32" customHeight="1" x14ac:dyDescent="0.35">
      <c r="A15" s="78" t="s">
        <v>68</v>
      </c>
      <c r="B15" s="78"/>
      <c r="C15" s="78"/>
      <c r="D15" s="78"/>
    </row>
  </sheetData>
  <mergeCells count="1">
    <mergeCell ref="A15:D15"/>
  </mergeCells>
  <conditionalFormatting sqref="C2:C11">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1">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1">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1">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1" xr:uid="{00000000-0002-0000-0200-000000000000}">
      <formula1>"Must,Should,Could,Won't,Unassigned"</formula1>
    </dataValidation>
    <dataValidation type="list" showErrorMessage="1" errorTitle="Invalid Value" error="Please select a value from the list: Low, Medium, High, Unassessed." sqref="E2:E11" xr:uid="{00000000-0002-0000-0200-000001000000}">
      <formula1>"Low,Medium,High,Unassessed"</formula1>
    </dataValidation>
    <dataValidation type="list" showErrorMessage="1" errorTitle="Invalid Value" error="Please select a value from the list: Phase1, Phase2, Phase3, Phase4, Phase5, Pending." sqref="F2:F1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1" xr:uid="{00000000-0002-0000-0200-000003000000}">
      <formula1>"Implemented,Testing,Failed,Compensated,Risk Accepted,N/A"</formula1>
    </dataValidation>
  </dataValidations>
  <hyperlinks>
    <hyperlink ref="A1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194</v>
      </c>
      <c r="C2" s="95" t="s">
        <v>194</v>
      </c>
      <c r="D2" s="95" t="s">
        <v>194</v>
      </c>
      <c r="E2" s="95" t="s">
        <v>194</v>
      </c>
      <c r="F2" s="95" t="s">
        <v>194</v>
      </c>
      <c r="G2" s="95" t="s">
        <v>194</v>
      </c>
      <c r="H2" s="99" t="s">
        <v>195</v>
      </c>
      <c r="I2" s="99" t="s">
        <v>195</v>
      </c>
      <c r="J2" s="99" t="s">
        <v>195</v>
      </c>
      <c r="K2" s="99" t="s">
        <v>195</v>
      </c>
      <c r="L2" s="99" t="s">
        <v>195</v>
      </c>
      <c r="M2" s="98" t="s">
        <v>196</v>
      </c>
      <c r="N2" s="98" t="s">
        <v>196</v>
      </c>
      <c r="O2" s="100" t="s">
        <v>197</v>
      </c>
      <c r="P2" s="100" t="s">
        <v>197</v>
      </c>
      <c r="Q2" s="96" t="s">
        <v>11</v>
      </c>
      <c r="R2" s="96" t="s">
        <v>11</v>
      </c>
      <c r="S2" s="96" t="s">
        <v>11</v>
      </c>
      <c r="T2" s="97" t="s">
        <v>198</v>
      </c>
    </row>
    <row r="3" spans="2:20" ht="35" customHeight="1" x14ac:dyDescent="0.35">
      <c r="B3" s="68" t="s">
        <v>199</v>
      </c>
      <c r="C3" s="68" t="s">
        <v>200</v>
      </c>
      <c r="D3" s="68" t="s">
        <v>201</v>
      </c>
      <c r="E3" s="68" t="s">
        <v>202</v>
      </c>
      <c r="F3" s="68" t="s">
        <v>203</v>
      </c>
      <c r="G3" s="68" t="s">
        <v>9</v>
      </c>
      <c r="H3" s="69" t="s">
        <v>204</v>
      </c>
      <c r="I3" s="69" t="s">
        <v>205</v>
      </c>
      <c r="J3" s="69" t="s">
        <v>206</v>
      </c>
      <c r="K3" s="69" t="s">
        <v>207</v>
      </c>
      <c r="L3" s="69" t="s">
        <v>139</v>
      </c>
      <c r="M3" s="70" t="s">
        <v>208</v>
      </c>
      <c r="N3" s="70" t="s">
        <v>209</v>
      </c>
      <c r="O3" s="71" t="s">
        <v>210</v>
      </c>
      <c r="P3" s="71" t="s">
        <v>211</v>
      </c>
      <c r="Q3" s="72" t="s">
        <v>11</v>
      </c>
      <c r="R3" s="72" t="s">
        <v>212</v>
      </c>
      <c r="S3" s="72" t="s">
        <v>213</v>
      </c>
      <c r="T3" s="73" t="s">
        <v>214</v>
      </c>
    </row>
    <row r="4" spans="2:20" ht="60" customHeight="1" x14ac:dyDescent="0.35">
      <c r="B4" s="74" t="s">
        <v>215</v>
      </c>
      <c r="C4" s="74" t="s">
        <v>216</v>
      </c>
      <c r="D4" s="74" t="s">
        <v>217</v>
      </c>
      <c r="E4" s="74" t="s">
        <v>218</v>
      </c>
      <c r="F4" s="74" t="s">
        <v>219</v>
      </c>
      <c r="G4" s="74" t="s">
        <v>220</v>
      </c>
      <c r="H4" s="74" t="s">
        <v>221</v>
      </c>
      <c r="I4" s="74" t="s">
        <v>222</v>
      </c>
      <c r="J4" s="74" t="s">
        <v>223</v>
      </c>
      <c r="K4" s="74" t="s">
        <v>224</v>
      </c>
      <c r="L4" s="74" t="s">
        <v>225</v>
      </c>
      <c r="M4" s="74" t="s">
        <v>226</v>
      </c>
      <c r="N4" s="74" t="s">
        <v>227</v>
      </c>
      <c r="O4" s="74" t="s">
        <v>228</v>
      </c>
      <c r="P4" s="74" t="s">
        <v>229</v>
      </c>
      <c r="Q4" s="74" t="s">
        <v>230</v>
      </c>
      <c r="R4" s="74" t="s">
        <v>231</v>
      </c>
      <c r="S4" s="74" t="s">
        <v>232</v>
      </c>
      <c r="T4" s="74" t="s">
        <v>233</v>
      </c>
    </row>
    <row r="5" spans="2:20" ht="60" customHeight="1" x14ac:dyDescent="0.35">
      <c r="B5" s="36" t="s">
        <v>234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235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236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237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238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239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240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241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242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243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244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245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246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247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248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249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250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251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252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253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254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255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256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257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258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259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260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261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262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263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264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265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266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267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268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269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270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271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272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273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274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275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276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277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278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279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280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281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282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283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68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OneNote 2016 Security Technical Implementation Guide - SHGIR</dc:title>
  <dc:subject>Generated on: 2026-06-08 14:07:44</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2026-06-08T13:07:51Z</dcterms:modified>
  <cp:category>DISA-STIG</cp:category>
  <cp:contentStatus>Draft</cp:contentStatus>
</cp:coreProperties>
</file>