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3BAC08E92C6F9BC276A44CBB48307503BB63234" xr6:coauthVersionLast="47" xr6:coauthVersionMax="47" xr10:uidLastSave="{78BF54C6-AA64-4540-8F43-07C5B17D2DE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F71" i="3" s="1"/>
  <c r="C71" i="3"/>
  <c r="F70" i="3"/>
  <c r="E78" i="3" s="1"/>
  <c r="E70" i="3"/>
  <c r="D70" i="3"/>
  <c r="C70" i="3"/>
  <c r="E69" i="3"/>
  <c r="D69" i="3"/>
  <c r="C69" i="3"/>
  <c r="F69" i="3" s="1"/>
  <c r="E68" i="3"/>
  <c r="D68" i="3"/>
  <c r="C68" i="3"/>
  <c r="F68" i="3" s="1"/>
  <c r="F67" i="3"/>
  <c r="T152"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C16" i="3"/>
  <c r="Q121" i="3" s="1"/>
  <c r="D9" i="3"/>
  <c r="C9" i="3"/>
  <c r="C8" i="3"/>
  <c r="D8" i="3" s="1"/>
  <c r="C7" i="3"/>
  <c r="D7" i="3" s="1"/>
  <c r="G110" i="3" l="1"/>
  <c r="E57" i="3"/>
  <c r="D57" i="3"/>
  <c r="C57" i="3"/>
  <c r="D95" i="3"/>
  <c r="C95" i="3"/>
  <c r="E95" i="3"/>
  <c r="E40" i="3"/>
  <c r="D40" i="3"/>
  <c r="C40" i="3"/>
  <c r="E41" i="3"/>
  <c r="C41" i="3"/>
  <c r="D41" i="3"/>
  <c r="C38" i="3"/>
  <c r="E38" i="3"/>
  <c r="D38" i="3"/>
  <c r="E96" i="3"/>
  <c r="D96" i="3"/>
  <c r="C96" i="3"/>
  <c r="V151" i="3"/>
  <c r="V146" i="3"/>
  <c r="V141" i="3"/>
  <c r="V136" i="3"/>
  <c r="V131" i="3"/>
  <c r="V126" i="3"/>
  <c r="V150" i="3"/>
  <c r="V145" i="3"/>
  <c r="V140" i="3"/>
  <c r="V135" i="3"/>
  <c r="V130" i="3"/>
  <c r="V125" i="3"/>
  <c r="E76" i="3"/>
  <c r="D76" i="3"/>
  <c r="V149" i="3"/>
  <c r="V144" i="3"/>
  <c r="V139" i="3"/>
  <c r="V134" i="3"/>
  <c r="V129" i="3"/>
  <c r="V124" i="3"/>
  <c r="C76" i="3"/>
  <c r="V153" i="3"/>
  <c r="V148" i="3"/>
  <c r="V143" i="3"/>
  <c r="V138" i="3"/>
  <c r="V133" i="3"/>
  <c r="V128" i="3"/>
  <c r="V123" i="3"/>
  <c r="V152" i="3"/>
  <c r="V147" i="3"/>
  <c r="V142" i="3"/>
  <c r="V137" i="3"/>
  <c r="V132" i="3"/>
  <c r="V127" i="3"/>
  <c r="E98" i="3"/>
  <c r="D98" i="3"/>
  <c r="C98" i="3"/>
  <c r="X151" i="3"/>
  <c r="X146" i="3"/>
  <c r="X141" i="3"/>
  <c r="X136" i="3"/>
  <c r="X131" i="3"/>
  <c r="X126" i="3"/>
  <c r="E77" i="3"/>
  <c r="X150" i="3"/>
  <c r="X145" i="3"/>
  <c r="X140" i="3"/>
  <c r="X135" i="3"/>
  <c r="X130" i="3"/>
  <c r="X125" i="3"/>
  <c r="C77" i="3"/>
  <c r="X149" i="3"/>
  <c r="X144" i="3"/>
  <c r="X139" i="3"/>
  <c r="X134" i="3"/>
  <c r="X129" i="3"/>
  <c r="X124" i="3"/>
  <c r="D77" i="3"/>
  <c r="X153" i="3"/>
  <c r="X148" i="3"/>
  <c r="X143" i="3"/>
  <c r="X138" i="3"/>
  <c r="X133" i="3"/>
  <c r="X128" i="3"/>
  <c r="X123" i="3"/>
  <c r="X152" i="3"/>
  <c r="X147" i="3"/>
  <c r="X142" i="3"/>
  <c r="X137" i="3"/>
  <c r="X132" i="3"/>
  <c r="X127" i="3"/>
  <c r="E43" i="3"/>
  <c r="D43" i="3"/>
  <c r="C43" i="3"/>
  <c r="C79" i="3"/>
  <c r="E79" i="3"/>
  <c r="D79" i="3"/>
  <c r="E58" i="3"/>
  <c r="C58" i="3"/>
  <c r="D58" i="3"/>
  <c r="D39" i="3"/>
  <c r="C39" i="3"/>
  <c r="E39" i="3"/>
  <c r="E97" i="3"/>
  <c r="D97" i="3"/>
  <c r="C97" i="3"/>
  <c r="U121" i="3"/>
  <c r="W121" i="3"/>
  <c r="T123" i="3"/>
  <c r="T128" i="3"/>
  <c r="T133" i="3"/>
  <c r="T138" i="3"/>
  <c r="T143" i="3"/>
  <c r="T148" i="3"/>
  <c r="T153" i="3"/>
  <c r="C75" i="3"/>
  <c r="T124" i="3"/>
  <c r="T129" i="3"/>
  <c r="T134" i="3"/>
  <c r="T139" i="3"/>
  <c r="T144" i="3"/>
  <c r="T149" i="3"/>
  <c r="C42" i="3"/>
  <c r="D42" i="3"/>
  <c r="D75" i="3"/>
  <c r="F16" i="3"/>
  <c r="E75" i="3"/>
  <c r="T125" i="3"/>
  <c r="T130" i="3"/>
  <c r="T135" i="3"/>
  <c r="T140" i="3"/>
  <c r="T145" i="3"/>
  <c r="T150" i="3"/>
  <c r="T126" i="3"/>
  <c r="T131" i="3"/>
  <c r="T136" i="3"/>
  <c r="T141" i="3"/>
  <c r="T146" i="3"/>
  <c r="T151" i="3"/>
  <c r="C78" i="3"/>
  <c r="D78" i="3"/>
  <c r="T127" i="3"/>
  <c r="T132" i="3"/>
  <c r="T137" i="3"/>
  <c r="T142" i="3"/>
  <c r="T147" i="3"/>
  <c r="R152" i="3" l="1"/>
  <c r="R147" i="3"/>
  <c r="R142" i="3"/>
  <c r="R137" i="3"/>
  <c r="R132" i="3"/>
  <c r="R127" i="3"/>
  <c r="R151" i="3"/>
  <c r="R146" i="3"/>
  <c r="R141" i="3"/>
  <c r="R136" i="3"/>
  <c r="R131" i="3"/>
  <c r="R126" i="3"/>
  <c r="R150" i="3"/>
  <c r="R145" i="3"/>
  <c r="R140" i="3"/>
  <c r="R135" i="3"/>
  <c r="R130" i="3"/>
  <c r="R125" i="3"/>
  <c r="D20" i="3"/>
  <c r="C20" i="3"/>
  <c r="E20" i="3"/>
  <c r="R149" i="3"/>
  <c r="R144" i="3"/>
  <c r="R139" i="3"/>
  <c r="R134" i="3"/>
  <c r="R129" i="3"/>
  <c r="R124" i="3"/>
  <c r="R153" i="3"/>
  <c r="R148" i="3"/>
  <c r="R143" i="3"/>
  <c r="R138" i="3"/>
  <c r="R133" i="3"/>
  <c r="R128" i="3"/>
  <c r="R123" i="3"/>
</calcChain>
</file>

<file path=xl/sharedStrings.xml><?xml version="1.0" encoding="utf-8"?>
<sst xmlns="http://schemas.openxmlformats.org/spreadsheetml/2006/main" count="780" uniqueCount="350">
  <si>
    <t>Id</t>
  </si>
  <si>
    <t>Title</t>
  </si>
  <si>
    <t>Severity</t>
  </si>
  <si>
    <t>MoSCoW</t>
  </si>
  <si>
    <t>OpsImpact</t>
  </si>
  <si>
    <t>Phase</t>
  </si>
  <si>
    <t>ImplStatus</t>
  </si>
  <si>
    <t>Notes</t>
  </si>
  <si>
    <t>Remediation</t>
  </si>
  <si>
    <t>Description</t>
  </si>
  <si>
    <t>Audit</t>
  </si>
  <si>
    <t>Status</t>
  </si>
  <si>
    <t>LogID</t>
  </si>
  <si>
    <t>V-78461</t>
  </si>
  <si>
    <r>
      <rPr>
        <sz val="11"/>
        <rFont val="Calibri"/>
      </rPr>
      <t>The admin password for the McAfee MOVE AV Agentless Security Virtual Machine (SVM) must be changed from the default.</t>
    </r>
  </si>
  <si>
    <t>CAT I (High)</t>
  </si>
  <si>
    <t>Unassigned</t>
  </si>
  <si>
    <t>Unassessed</t>
  </si>
  <si>
    <t>Pending</t>
  </si>
  <si>
    <t/>
  </si>
  <si>
    <r>
      <rPr>
        <sz val="11"/>
        <color rgb="FF000000"/>
        <rFont val="Calibri"/>
      </rPr>
      <t>If the McAfee SVM was deployed manually, physically log into the McAfee SVM and change the password from the default.</t>
    </r>
    <r>
      <rPr>
        <sz val="11"/>
        <color rgb="FF000000"/>
        <rFont val="Calibri"/>
      </rPr>
      <t xml:space="preserve">
</t>
    </r>
    <r>
      <rPr>
        <sz val="11"/>
        <color rgb="FF000000"/>
        <rFont val="Calibri"/>
      </rPr>
      <t xml:space="preserve">If the McAfee SVM was deployed with VMware vCNS or VMWare NSX, access the McAfee ePO console. </t>
    </r>
    <r>
      <rPr>
        <sz val="11"/>
        <color rgb="FF000000"/>
        <rFont val="Calibri"/>
      </rPr>
      <t xml:space="preserve">
</t>
    </r>
    <r>
      <rPr>
        <sz val="11"/>
        <color rgb="FF000000"/>
        <rFont val="Calibri"/>
      </rPr>
      <t>From the Menu, select Automation &gt;&gt; MOVE AntiVirus Deployment.</t>
    </r>
    <r>
      <rPr>
        <sz val="11"/>
        <color rgb="FF000000"/>
        <rFont val="Calibri"/>
      </rPr>
      <t xml:space="preserve">
</t>
    </r>
    <r>
      <rPr>
        <sz val="11"/>
        <color rgb="FF000000"/>
        <rFont val="Calibri"/>
      </rPr>
      <t>Under General &gt;&gt; General Configuration &gt;&gt; SVM Configuration (Agentless Only), populate the "Password" with a unique password. Confirm the password.</t>
    </r>
    <r>
      <rPr>
        <sz val="11"/>
        <color rgb="FF000000"/>
        <rFont val="Calibri"/>
      </rPr>
      <t xml:space="preserve">
</t>
    </r>
    <r>
      <rPr>
        <sz val="11"/>
        <color rgb="FF000000"/>
        <rFont val="Calibri"/>
      </rPr>
      <t>Click "Save".</t>
    </r>
  </si>
  <si>
    <r>
      <rPr>
        <sz val="11"/>
        <color rgb="FF000000"/>
        <rFont val="Calibri"/>
      </rPr>
      <t>The preconfigured Security Virtual Appliance (SVA) comes with a default password for the "SVAadmin" account. This account has root privileges to the Linux operating system of the appliance. By not changing the password from the default, the appliance will be subject to access by unauthorized individuals.</t>
    </r>
  </si>
  <si>
    <r>
      <rPr>
        <sz val="11"/>
        <color rgb="FF000000"/>
        <rFont val="Calibri"/>
      </rPr>
      <t>If the McAfee SVM was deployed manually, physically log into the McAfee SVM and confirm password has been changed from default.</t>
    </r>
    <r>
      <rPr>
        <sz val="11"/>
        <color rgb="FF000000"/>
        <rFont val="Calibri"/>
      </rPr>
      <t xml:space="preserve">
</t>
    </r>
    <r>
      <rPr>
        <sz val="11"/>
        <color rgb="FF000000"/>
        <rFont val="Calibri"/>
      </rPr>
      <t>If the password has not been changed from the default, this is a finding.</t>
    </r>
    <r>
      <rPr>
        <sz val="11"/>
        <color rgb="FF000000"/>
        <rFont val="Calibri"/>
      </rPr>
      <t xml:space="preserve">
</t>
    </r>
    <r>
      <rPr>
        <sz val="11"/>
        <color rgb="FF000000"/>
        <rFont val="Calibri"/>
      </rPr>
      <t xml:space="preserve">If the McAfee SVM was deployed with VMware vCNS or VMWare NSX, access the McAfee ePO console. </t>
    </r>
    <r>
      <rPr>
        <sz val="11"/>
        <color rgb="FF000000"/>
        <rFont val="Calibri"/>
      </rPr>
      <t xml:space="preserve">
</t>
    </r>
    <r>
      <rPr>
        <sz val="11"/>
        <color rgb="FF000000"/>
        <rFont val="Calibri"/>
      </rPr>
      <t>From the Menu, select Automation &gt;&gt; MOVE AntiVirus Deployment.</t>
    </r>
    <r>
      <rPr>
        <sz val="11"/>
        <color rgb="FF000000"/>
        <rFont val="Calibri"/>
      </rPr>
      <t xml:space="preserve">
</t>
    </r>
    <r>
      <rPr>
        <sz val="11"/>
        <color rgb="FF000000"/>
        <rFont val="Calibri"/>
      </rPr>
      <t>Under General &gt;&gt; General Configuration &gt;&gt; SVM Configuration (Agentless Only), verify the "Password" shows as configured. It will be masked.</t>
    </r>
    <r>
      <rPr>
        <sz val="11"/>
        <color rgb="FF000000"/>
        <rFont val="Calibri"/>
      </rPr>
      <t xml:space="preserve">
</t>
    </r>
    <r>
      <rPr>
        <sz val="11"/>
        <color rgb="FF000000"/>
        <rFont val="Calibri"/>
      </rPr>
      <t xml:space="preserve">Verify with the System Administrator that the password has been changed from the default password. </t>
    </r>
    <r>
      <rPr>
        <sz val="11"/>
        <color rgb="FF000000"/>
        <rFont val="Calibri"/>
      </rPr>
      <t xml:space="preserve">
</t>
    </r>
    <r>
      <rPr>
        <sz val="11"/>
        <color rgb="FF000000"/>
        <rFont val="Calibri"/>
      </rPr>
      <t>If "Password" does not show as configured and has not been changed from the default password, this is a finding.</t>
    </r>
  </si>
  <si>
    <t>V-78463</t>
  </si>
  <si>
    <r>
      <rPr>
        <sz val="11"/>
        <rFont val="Calibri"/>
      </rPr>
      <t>The McAfee MOVE AV On Access Scan policy must be configured to enable protection.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</si>
  <si>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"On-access scan", select the "Enable on-access scan" check box.</t>
    </r>
    <r>
      <rPr>
        <sz val="11"/>
        <color rgb="FF000000"/>
        <rFont val="Calibri"/>
      </rPr>
      <t xml:space="preserve">
</t>
    </r>
    <r>
      <rPr>
        <sz val="11"/>
        <color rgb="FF000000"/>
        <rFont val="Calibri"/>
      </rPr>
      <t>Click "Save".</t>
    </r>
  </si>
  <si>
    <r>
      <rPr>
        <sz val="11"/>
        <color rgb="FF000000"/>
        <rFont val="Calibri"/>
      </rPr>
      <t>Anti-virus software should be installed as soon after operating system installation as possible and then updated with the latest signatures and anti-virus software patches (to eliminate any known vulnerabilities in the anti-virus software itself). The anti-virus software should then perform a complete scan of the host to identify any potential infections. To support the security of the host, the anti-virus software should be configured and maintained properly so it continues to be effective at detecting and stopping malware. Anti-virus software is most effective when its signatures are fully up to date. Accordingly, anti-virus software should be kept current with the latest signature and software updates to improve malware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</si>
  <si>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"On-access scan", verify the "Enable on-access scan" check box is selected.</t>
    </r>
    <r>
      <rPr>
        <sz val="11"/>
        <color rgb="FF000000"/>
        <rFont val="Calibri"/>
      </rPr>
      <t xml:space="preserve">
</t>
    </r>
    <r>
      <rPr>
        <sz val="11"/>
        <color rgb="FF000000"/>
        <rFont val="Calibri"/>
      </rPr>
      <t>If the "Enable on-access scan" check box is not selected, this is a finding.</t>
    </r>
  </si>
  <si>
    <t>V-78465</t>
  </si>
  <si>
    <r>
      <rPr>
        <sz val="11"/>
        <rFont val="Calibri"/>
      </rPr>
      <t>The McAfee MOVE AV On Access Scan policy must be configured to enforce a maximum On-Access Scan timeout of no less than 45 seconds.</t>
    </r>
  </si>
  <si>
    <t>CAT II (Medium)</t>
  </si>
  <si>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"On-access Scan", set the "Specify maximum time for each file scan" for "45" seconds or more.</t>
    </r>
    <r>
      <rPr>
        <sz val="11"/>
        <color rgb="FF000000"/>
        <rFont val="Calibri"/>
      </rPr>
      <t xml:space="preserve">
</t>
    </r>
    <r>
      <rPr>
        <sz val="11"/>
        <color rgb="FF000000"/>
        <rFont val="Calibri"/>
      </rPr>
      <t>Click "Save".</t>
    </r>
  </si>
  <si>
    <r>
      <rPr>
        <sz val="11"/>
        <color rgb="FF000000"/>
        <rFont val="Calibri"/>
      </rPr>
      <t>This setting configures the amount of time, in seconds, to wait for a scan to complete. The default setting is 45 seconds. This is the duration for which a McAfee MOVE AV Agent will wait for scan response of a file from the Security Virtual Machine (SVM). Typically, file scans are very fast. However, file scans may take longer due to large file size, file type, or heavy load on the SVM. If the file scan takes longer than the scan timeout limit, the file access is allowed and a scan timeout event is generated. Setting the timeout too low may result in scans of a file terminating before the scan is completed, resulting in malware potentially going undetected.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</si>
  <si>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"On-access Scan", verify the "Specify maximum time for each file scan" is configured for "45" seconds or more.</t>
    </r>
    <r>
      <rPr>
        <sz val="11"/>
        <color rgb="FF000000"/>
        <rFont val="Calibri"/>
      </rPr>
      <t xml:space="preserve">
</t>
    </r>
    <r>
      <rPr>
        <sz val="11"/>
        <color rgb="FF000000"/>
        <rFont val="Calibri"/>
      </rPr>
      <t>If "Specify maximum time for each file scan" is not configured for "45" seconds or more, this is a finding.</t>
    </r>
  </si>
  <si>
    <t>V-78467</t>
  </si>
  <si>
    <r>
      <rPr>
        <sz val="11"/>
        <rFont val="Calibri"/>
      </rPr>
      <t>The McAfee MOVE AV On Access Scan policy must be configured to scan files when writing to disk.</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</si>
  <si>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select the "When writing to disk" check box.</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</si>
  <si>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Real-time scanning of files as they are written to disk is a crucial first line of defense from malware attacks.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</si>
  <si>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verify the "When writing to disk" check box is selected.</t>
    </r>
    <r>
      <rPr>
        <sz val="11"/>
        <color rgb="FF000000"/>
        <rFont val="Calibri"/>
      </rPr>
      <t xml:space="preserve">
</t>
    </r>
    <r>
      <rPr>
        <sz val="11"/>
        <color rgb="FF000000"/>
        <rFont val="Calibri"/>
      </rPr>
      <t>If the "When writing to disk" check box is not selected, this is a finding.</t>
    </r>
  </si>
  <si>
    <t>V-78469</t>
  </si>
  <si>
    <r>
      <rPr>
        <sz val="11"/>
        <rFont val="Calibri"/>
      </rPr>
      <t>The McAfee MOVE AV On Access Scan policy must be configured to scan files when reading from disk.</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</si>
  <si>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"Scan", select the "When reading from disk" check box.</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</si>
  <si>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Real-time scanning of files as they are read from disk is a crucial first line of defense from malware attacks.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</si>
  <si>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On-access Scan &gt;&gt; Scan, verify the "When reading from disk" check box is selected.</t>
    </r>
    <r>
      <rPr>
        <sz val="11"/>
        <color rgb="FF000000"/>
        <rFont val="Calibri"/>
      </rPr>
      <t xml:space="preserve">
</t>
    </r>
    <r>
      <rPr>
        <sz val="11"/>
        <color rgb="FF000000"/>
        <rFont val="Calibri"/>
      </rPr>
      <t>If the "When reading from disk" check box is not selected, this is a finding.</t>
    </r>
  </si>
  <si>
    <t>V-78471</t>
  </si>
  <si>
    <r>
      <rPr>
        <sz val="11"/>
        <rFont val="Calibri"/>
      </rPr>
      <t>The McAfee MOVE AV On Access Scan policy must be configured to scan all file types.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</si>
  <si>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"File Types to Scan", select the "All files" radio button.</t>
    </r>
    <r>
      <rPr>
        <sz val="11"/>
        <color rgb="FF000000"/>
        <rFont val="Calibri"/>
      </rPr>
      <t xml:space="preserve">
</t>
    </r>
    <r>
      <rPr>
        <sz val="11"/>
        <color rgb="FF000000"/>
        <rFont val="Calibri"/>
      </rPr>
      <t>Click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</si>
  <si>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</si>
  <si>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"File Types to Scan", verify the "All files" radio button is selected.</t>
    </r>
    <r>
      <rPr>
        <sz val="11"/>
        <color rgb="FF000000"/>
        <rFont val="Calibri"/>
      </rPr>
      <t xml:space="preserve">
</t>
    </r>
    <r>
      <rPr>
        <sz val="11"/>
        <color rgb="FF000000"/>
        <rFont val="Calibri"/>
      </rPr>
      <t>If the File Types to Scan "All files" radio button is not selected, this is a finding.</t>
    </r>
  </si>
  <si>
    <t>V-78473</t>
  </si>
  <si>
    <r>
      <rPr>
        <sz val="11"/>
        <rFont val="Calibri"/>
      </rPr>
      <t>Path or file exclusions configured in the McAfee MOVE AV On Access Scan policy must be formally documented by the System Administrator and approved by the ISSO/ISSM.</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</si>
  <si>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"Exclusions", remove any Path Exclusions that have been configured other than the following and that have not been formally documented by the System Administrator and approved by the ISSO/ISSM:</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Click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</si>
  <si>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 Excluding files, paths, and processes from being scanned expands the potential for malware to be allowed onto the information system. While it is recognized that some file types might need to be excluded for operational reasons and/or because protection is afforded to those files through a different mechanism, allowing those exclusions should always be vetted, documented, and approved before applying.</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</si>
  <si>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Under "Exclusions", verify no Path Exclusions have been configured other than the following:</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If any Path Exclusions are configured and those Path Exclusions have not been formally documented by the System Administrator and approved by the ISSO/ISSM, this is a finding.</t>
    </r>
  </si>
  <si>
    <t>V-78475</t>
  </si>
  <si>
    <r>
      <rPr>
        <sz val="11"/>
        <rFont val="Calibri"/>
      </rPr>
      <t>The McAfee MOVE AV On Access Scan policy must be configured to delete files automatically and quarantine as the first response of a threat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</si>
  <si>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Click "Actions".</t>
    </r>
    <r>
      <rPr>
        <sz val="11"/>
        <color rgb="FF000000"/>
        <rFont val="Calibri"/>
      </rPr>
      <t xml:space="preserve">
</t>
    </r>
    <r>
      <rPr>
        <sz val="11"/>
        <color rgb="FF000000"/>
        <rFont val="Calibri"/>
      </rPr>
      <t>Under "Threat detection first response", select "Delete files automatically and quarantine" from the drop-down list.</t>
    </r>
    <r>
      <rPr>
        <sz val="11"/>
        <color rgb="FF000000"/>
        <rFont val="Calibri"/>
      </rPr>
      <t xml:space="preserve">
</t>
    </r>
    <r>
      <rPr>
        <sz val="11"/>
        <color rgb="FF000000"/>
        <rFont val="Calibri"/>
      </rPr>
      <t>Click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</si>
  <si>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The primary goal of eradication is to remove malware from infected hosts.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</si>
  <si>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Access Scan".</t>
    </r>
    <r>
      <rPr>
        <sz val="11"/>
        <color rgb="FF000000"/>
        <rFont val="Calibri"/>
      </rPr>
      <t xml:space="preserve">
</t>
    </r>
    <r>
      <rPr>
        <sz val="11"/>
        <color rgb="FF000000"/>
        <rFont val="Calibri"/>
      </rPr>
      <t>Select each configured On Access Scan policy.</t>
    </r>
    <r>
      <rPr>
        <sz val="11"/>
        <color rgb="FF000000"/>
        <rFont val="Calibri"/>
      </rPr>
      <t xml:space="preserve">
</t>
    </r>
    <r>
      <rPr>
        <sz val="11"/>
        <color rgb="FF000000"/>
        <rFont val="Calibri"/>
      </rPr>
      <t xml:space="preserve">Click "Actions". </t>
    </r>
    <r>
      <rPr>
        <sz val="11"/>
        <color rgb="FF000000"/>
        <rFont val="Calibri"/>
      </rPr>
      <t xml:space="preserve">
</t>
    </r>
    <r>
      <rPr>
        <sz val="11"/>
        <color rgb="FF000000"/>
        <rFont val="Calibri"/>
      </rPr>
      <t>Under "Threat detection first response", verify "Delete files automatically and quarantine" is selected.</t>
    </r>
    <r>
      <rPr>
        <sz val="11"/>
        <color rgb="FF000000"/>
        <rFont val="Calibri"/>
      </rPr>
      <t xml:space="preserve">
</t>
    </r>
    <r>
      <rPr>
        <sz val="11"/>
        <color rgb="FF000000"/>
        <rFont val="Calibri"/>
      </rPr>
      <t>If "Threat detection first response" is not set to "Delete files automatically and quarantine", this is a finding.</t>
    </r>
  </si>
  <si>
    <t>V-78477</t>
  </si>
  <si>
    <r>
      <rPr>
        <sz val="11"/>
        <rFont val="Calibri"/>
      </rPr>
      <t>The McAfee MOVE AV policy must be configured to enable On-Demand scanning.</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</si>
  <si>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select the "Enable on-demand scan" check box.</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</si>
  <si>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</si>
  <si>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the "Enable on-demand scan" check box is selected.</t>
    </r>
    <r>
      <rPr>
        <sz val="11"/>
        <color rgb="FF000000"/>
        <rFont val="Calibri"/>
      </rPr>
      <t xml:space="preserve">
</t>
    </r>
    <r>
      <rPr>
        <sz val="11"/>
        <color rgb="FF000000"/>
        <rFont val="Calibri"/>
      </rPr>
      <t>If the "Enable on-demand scan" check box is not selected, this is a finding.</t>
    </r>
  </si>
  <si>
    <t>V-78479</t>
  </si>
  <si>
    <r>
      <rPr>
        <sz val="11"/>
        <rFont val="Calibri"/>
      </rPr>
      <t>The McAfee MOVE AV On Demand Scan policy must be configured to enforce a maximum time for each file scan of no less than 45 seconds.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</si>
  <si>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the "Specify maximum time for each file scan" for 45 seconds or more.</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</si>
  <si>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the "Specify maximum time for each file scan" is configured for 45 seconds or more.</t>
    </r>
    <r>
      <rPr>
        <sz val="11"/>
        <color rgb="FF000000"/>
        <rFont val="Calibri"/>
      </rPr>
      <t xml:space="preserve">
</t>
    </r>
    <r>
      <rPr>
        <sz val="11"/>
        <color rgb="FF000000"/>
        <rFont val="Calibri"/>
      </rPr>
      <t>If the "Specify maximum time for each file scan" is not configured for 45 seconds or more, this is a finding.</t>
    </r>
  </si>
  <si>
    <t>V-78481</t>
  </si>
  <si>
    <r>
      <rPr>
        <sz val="11"/>
        <rFont val="Calibri"/>
      </rPr>
      <t>The McAfee MOVE AntiVirus On Demand Scan policy must be configured to stop an on-demand scan after 150 minutes.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</si>
  <si>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"On-demand scan will stop after" for 150 minutes or less.</t>
    </r>
    <r>
      <rPr>
        <sz val="11"/>
        <color rgb="FF000000"/>
        <rFont val="Calibri"/>
      </rPr>
      <t xml:space="preserve">
</t>
    </r>
    <r>
      <rPr>
        <sz val="11"/>
        <color rgb="FF000000"/>
        <rFont val="Calibri"/>
      </rPr>
      <t>Click "Save".</t>
    </r>
  </si>
  <si>
    <r>
      <rPr>
        <sz val="11"/>
        <color rgb="FF000000"/>
        <rFont val="Calibri"/>
      </rPr>
      <t>This setting configures the maximum time (in minutes) for on-demand scanning. The default setting is 150 minutes. Typically, file scans are very fast. However, file scans may take longer due to large file size, file type, or heavy load on the Security Virtual Machine (SVM). For cases where an on-demand scan will take longer, the organization should determine the maximum amount of time for its on-demand scanning and explicitly configure this setting.</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</si>
  <si>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"On-demand scan will stop after" is configured for 150 minutes or less.</t>
    </r>
    <r>
      <rPr>
        <sz val="11"/>
        <color rgb="FF000000"/>
        <rFont val="Calibri"/>
      </rPr>
      <t xml:space="preserve">
</t>
    </r>
    <r>
      <rPr>
        <sz val="11"/>
        <color rgb="FF000000"/>
        <rFont val="Calibri"/>
      </rPr>
      <t>If "On-demand scan will stop after" is not configured for 150 minutes or less, this is a finding.</t>
    </r>
  </si>
  <si>
    <t>V-78483</t>
  </si>
  <si>
    <r>
      <rPr>
        <sz val="11"/>
        <rFont val="Calibri"/>
      </rPr>
      <t>The McAfee MOVE AV On Demand Scan policy must be configured to delete files automatically and quarantine as the first response of a threat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</si>
  <si>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"Actions", configure "Threat detection first response" for "Delete files automatically and quarantine".</t>
    </r>
    <r>
      <rPr>
        <sz val="11"/>
        <color rgb="FF000000"/>
        <rFont val="Calibri"/>
      </rPr>
      <t xml:space="preserve">
</t>
    </r>
    <r>
      <rPr>
        <sz val="11"/>
        <color rgb="FF000000"/>
        <rFont val="Calibri"/>
      </rPr>
      <t>Click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</si>
  <si>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The primary goal of eradication is to remove malware from infected hosts. Deleting files found to contain malware while also moving them to quarantine will allow the files to be rendered useless but recoverable in the event of a false positive.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</si>
  <si>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"Actions", verify "Threat detection first response" is configured for "Delete files automatically and quarantine".</t>
    </r>
    <r>
      <rPr>
        <sz val="11"/>
        <color rgb="FF000000"/>
        <rFont val="Calibri"/>
      </rPr>
      <t xml:space="preserve">
</t>
    </r>
    <r>
      <rPr>
        <sz val="11"/>
        <color rgb="FF000000"/>
        <rFont val="Calibri"/>
      </rPr>
      <t>If "Threat detection first response" is not configured for "Delete files automatically and quarantine", this is a finding.</t>
    </r>
  </si>
  <si>
    <t>V-78485</t>
  </si>
  <si>
    <r>
      <rPr>
        <sz val="11"/>
        <rFont val="Calibri"/>
      </rPr>
      <t>The McAfee MOVE AV On Demand Scan policy must be configured to scan all file types.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</si>
  <si>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"File Type to Scan", select the "All files" radio button.</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</si>
  <si>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"File Type to Scan", verify "All files" is selected.</t>
    </r>
    <r>
      <rPr>
        <sz val="11"/>
        <color rgb="FF000000"/>
        <rFont val="Calibri"/>
      </rPr>
      <t xml:space="preserve">
</t>
    </r>
    <r>
      <rPr>
        <sz val="11"/>
        <color rgb="FF000000"/>
        <rFont val="Calibri"/>
      </rPr>
      <t>If "All files" is not selected, this is a finding.</t>
    </r>
  </si>
  <si>
    <t>V-78487</t>
  </si>
  <si>
    <r>
      <rPr>
        <sz val="11"/>
        <rFont val="Calibri"/>
      </rPr>
      <t>Path Exclusions configured in the McAfee MOVE AV On Demand Scan policy must be formally documented by the System Administrator and approved by the ISSO/ISSM.</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</si>
  <si>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"Exclusions", remove any Path Exclusions, other than the following paths, that have not been formally documented by the System Administrator and approved by the ISSO/ISSM:</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</si>
  <si>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"Exclusions", verify the Path Exclusions include only the following paths:</t>
    </r>
    <r>
      <rPr>
        <sz val="11"/>
        <color rgb="FF000000"/>
        <rFont val="Calibri"/>
      </rPr>
      <t xml:space="preserve">
</t>
    </r>
    <r>
      <rPr>
        <sz val="11"/>
        <color rgb="FF000000"/>
        <rFont val="Calibri"/>
      </rPr>
      <t>**\McAfee\Common Framework\</t>
    </r>
    <r>
      <rPr>
        <sz val="11"/>
        <color rgb="FF000000"/>
        <rFont val="Calibri"/>
      </rPr>
      <t xml:space="preserve">
</t>
    </r>
    <r>
      <rPr>
        <sz val="11"/>
        <color rgb="FF000000"/>
        <rFont val="Calibri"/>
      </rPr>
      <t>**\Program Files\McAfee\Agent\</t>
    </r>
    <r>
      <rPr>
        <sz val="11"/>
        <color rgb="FF000000"/>
        <rFont val="Calibri"/>
      </rPr>
      <t xml:space="preserve">
</t>
    </r>
    <r>
      <rPr>
        <sz val="11"/>
        <color rgb="FF000000"/>
        <rFont val="Calibri"/>
      </rPr>
      <t>*.log</t>
    </r>
    <r>
      <rPr>
        <sz val="11"/>
        <color rgb="FF000000"/>
        <rFont val="Calibri"/>
      </rPr>
      <t xml:space="preserve">
</t>
    </r>
    <r>
      <rPr>
        <sz val="11"/>
        <color rgb="FF000000"/>
        <rFont val="Calibri"/>
      </rPr>
      <t>If any Path Exclusions are included other than those specified above, and the exclusions have not been formally documented by the System Administrator and approved by the ISSO/ISSM, this is a finding.</t>
    </r>
  </si>
  <si>
    <t>V-78489</t>
  </si>
  <si>
    <r>
      <rPr>
        <sz val="11"/>
        <rFont val="Calibri"/>
      </rPr>
      <t>The McAfee MOVE AV On-Demand Scan interval must be set to no more than every seven days.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</si>
  <si>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configure the "Run on-demand scan for every _ days" to "7" days or less.</t>
    </r>
    <r>
      <rPr>
        <sz val="11"/>
        <color rgb="FF000000"/>
        <rFont val="Calibri"/>
      </rPr>
      <t xml:space="preserve">
</t>
    </r>
    <r>
      <rPr>
        <sz val="11"/>
        <color rgb="FF000000"/>
        <rFont val="Calibri"/>
      </rPr>
      <t>Click "Save".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</si>
  <si>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"On Demand Scan".</t>
    </r>
    <r>
      <rPr>
        <sz val="11"/>
        <color rgb="FF000000"/>
        <rFont val="Calibri"/>
      </rPr>
      <t xml:space="preserve">
</t>
    </r>
    <r>
      <rPr>
        <sz val="11"/>
        <color rgb="FF000000"/>
        <rFont val="Calibri"/>
      </rPr>
      <t>Select each configured On Demand Scan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"On-demand Scan", verify the "Run on-demand scan for every _ days" is configured to "7" days or less.</t>
    </r>
    <r>
      <rPr>
        <sz val="11"/>
        <color rgb="FF000000"/>
        <rFont val="Calibri"/>
      </rPr>
      <t xml:space="preserve">
</t>
    </r>
    <r>
      <rPr>
        <sz val="11"/>
        <color rgb="FF000000"/>
        <rFont val="Calibri"/>
      </rPr>
      <t>If the "Run on-demand scan for every _ days" is not configured to "7" days or less, this is a finding.</t>
    </r>
  </si>
  <si>
    <t>V-78491</t>
  </si>
  <si>
    <r>
      <rPr>
        <sz val="11"/>
        <rFont val="Calibri"/>
      </rPr>
      <t>The McAfee MOVE AV Options policy must specify the location of the quarantine network share.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</si>
  <si>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(Agentless only), populate the "Quarantine network share" field with a valid location for storing the quarantine.</t>
    </r>
    <r>
      <rPr>
        <sz val="11"/>
        <color rgb="FF000000"/>
        <rFont val="Calibri"/>
      </rPr>
      <t xml:space="preserve">
</t>
    </r>
    <r>
      <rPr>
        <sz val="11"/>
        <color rgb="FF000000"/>
        <rFont val="Calibri"/>
      </rPr>
      <t>Click "Save".</t>
    </r>
  </si>
  <si>
    <r>
      <rPr>
        <sz val="11"/>
        <color rgb="FF000000"/>
        <rFont val="Calibri"/>
      </rPr>
      <t>The quarantine on each system represents a potential danger should the files contained within the quarantine be executed inadvertently.</t>
    </r>
    <r>
      <rPr>
        <sz val="11"/>
        <color rgb="FF000000"/>
        <rFont val="Calibri"/>
      </rPr>
      <t xml:space="preserve">
</t>
    </r>
    <r>
      <rPr>
        <sz val="11"/>
        <color rgb="FF000000"/>
        <rFont val="Calibri"/>
      </rPr>
      <t>To centrally manage the quarantine on all systems, the quarantine should always be configured the same across all systems, which will allow management to better control access to those locations.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</si>
  <si>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(Agentless only), verify the "Quarantine network share" is populated.</t>
    </r>
    <r>
      <rPr>
        <sz val="11"/>
        <color rgb="FF000000"/>
        <rFont val="Calibri"/>
      </rPr>
      <t xml:space="preserve">
</t>
    </r>
    <r>
      <rPr>
        <sz val="11"/>
        <color rgb="FF000000"/>
        <rFont val="Calibri"/>
      </rPr>
      <t>If the "Quarantine network share" is not populated, this is a finding.</t>
    </r>
  </si>
  <si>
    <t>V-78493</t>
  </si>
  <si>
    <r>
      <rPr>
        <sz val="11"/>
        <rFont val="Calibri"/>
      </rPr>
      <t>The McAfee MOVE AV Options policy must specify the username and password for the quarantine network share.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</si>
  <si>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(Agentless only), configure the quarantine with “Network domain and username" and "Network password" for accessing the quarantine network share.</t>
    </r>
    <r>
      <rPr>
        <sz val="11"/>
        <color rgb="FF000000"/>
        <rFont val="Calibri"/>
      </rPr>
      <t xml:space="preserve">
</t>
    </r>
    <r>
      <rPr>
        <sz val="11"/>
        <color rgb="FF000000"/>
        <rFont val="Calibri"/>
      </rPr>
      <t>Click "Save".</t>
    </r>
  </si>
  <si>
    <r>
      <rPr>
        <sz val="11"/>
        <color rgb="FF000000"/>
        <rFont val="Calibri"/>
      </rPr>
      <t xml:space="preserve">The quarantine on each system represents a potential danger should the files contained within the quarantine be executed inadvertently. </t>
    </r>
    <r>
      <rPr>
        <sz val="11"/>
        <color rgb="FF000000"/>
        <rFont val="Calibri"/>
      </rPr>
      <t xml:space="preserve">
</t>
    </r>
    <r>
      <rPr>
        <sz val="11"/>
        <color rgb="FF000000"/>
        <rFont val="Calibri"/>
      </rPr>
      <t>To centrally manage the quarantine on all systems, the quarantine should always be configured the same across all systems, which will allow management to better control access to those locations.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</si>
  <si>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"Options".</t>
    </r>
    <r>
      <rPr>
        <sz val="11"/>
        <color rgb="FF000000"/>
        <rFont val="Calibri"/>
      </rPr>
      <t xml:space="preserve">
</t>
    </r>
    <r>
      <rPr>
        <sz val="11"/>
        <color rgb="FF000000"/>
        <rFont val="Calibri"/>
      </rPr>
      <t>Select each configured Options policy.</t>
    </r>
    <r>
      <rPr>
        <sz val="11"/>
        <color rgb="FF000000"/>
        <rFont val="Calibri"/>
      </rPr>
      <t xml:space="preserve">
</t>
    </r>
    <r>
      <rPr>
        <sz val="11"/>
        <color rgb="FF000000"/>
        <rFont val="Calibri"/>
      </rPr>
      <t>Under "Quarantine Manager" (Agentless only), verify the "Network domain and username", "Network password", and "Confirm password" fields are populated. The "Network password" and "Confirm password" will be masked if populated.</t>
    </r>
    <r>
      <rPr>
        <sz val="11"/>
        <color rgb="FF000000"/>
        <rFont val="Calibri"/>
      </rPr>
      <t xml:space="preserve">
</t>
    </r>
    <r>
      <rPr>
        <sz val="11"/>
        <color rgb="FF000000"/>
        <rFont val="Calibri"/>
      </rPr>
      <t>If the "Network domain and username", "Network password", and "Confirm password" fields are not populated, this is a finding.</t>
    </r>
  </si>
  <si>
    <t>V-78495</t>
  </si>
  <si>
    <r>
      <rPr>
        <sz val="11"/>
        <rFont val="Calibri"/>
      </rPr>
      <t>The McAfee MOVE AV SVM Settings policy ODS scheduler must be set to no more than every seven days.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</si>
  <si>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"ODS Scheduler", select the "Scan" option. </t>
    </r>
    <r>
      <rPr>
        <sz val="11"/>
        <color rgb="FF000000"/>
        <rFont val="Calibri"/>
      </rPr>
      <t xml:space="preserve">
</t>
    </r>
    <r>
      <rPr>
        <sz val="11"/>
        <color rgb="FF000000"/>
        <rFont val="Calibri"/>
      </rPr>
      <t>In the schedule, configure scan dates to accomplish at least weekly scanning.</t>
    </r>
    <r>
      <rPr>
        <sz val="11"/>
        <color rgb="FF000000"/>
        <rFont val="Calibri"/>
      </rPr>
      <t xml:space="preserve">
</t>
    </r>
    <r>
      <rPr>
        <sz val="11"/>
        <color rgb="FF000000"/>
        <rFont val="Calibri"/>
      </rPr>
      <t>Click "Save".</t>
    </r>
  </si>
  <si>
    <r>
      <rPr>
        <sz val="11"/>
        <color rgb="FF000000"/>
        <rFont val="Calibri"/>
      </rPr>
      <t>Anti-virus software is the mostly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</si>
  <si>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"ODS Scheduler", verify the "Scan" option is selected. </t>
    </r>
    <r>
      <rPr>
        <sz val="11"/>
        <color rgb="FF000000"/>
        <rFont val="Calibri"/>
      </rPr>
      <t xml:space="preserve">
</t>
    </r>
    <r>
      <rPr>
        <sz val="11"/>
        <color rgb="FF000000"/>
        <rFont val="Calibri"/>
      </rPr>
      <t>Review the schedule and verify a schedule of at least weekly is configured.</t>
    </r>
    <r>
      <rPr>
        <sz val="11"/>
        <color rgb="FF000000"/>
        <rFont val="Calibri"/>
      </rPr>
      <t xml:space="preserve">
</t>
    </r>
    <r>
      <rPr>
        <sz val="11"/>
        <color rgb="FF000000"/>
        <rFont val="Calibri"/>
      </rPr>
      <t>If the ODS Scheduler "Scan" option is not selected or the schedule is not configured for at least weekly, this is a finding.</t>
    </r>
  </si>
  <si>
    <t>V-78497</t>
  </si>
  <si>
    <r>
      <rPr>
        <sz val="11"/>
        <rFont val="Calibri"/>
      </rPr>
      <t>The McAfee MOVE AV SVM must be managed by the HBSS ePO server.</t>
    </r>
  </si>
  <si>
    <r>
      <rPr>
        <sz val="11"/>
        <color rgb="FF000000"/>
        <rFont val="Calibri"/>
      </rPr>
      <t>In the McAfee Management for Optimized Virtual Environments AntiVirus 4.5.0 Installation Guide, follow the Agentless installation and configuration sections for Deploying the McAfee MOVE AntiVirus service (NSX), Register vCenter Server with NXS Manager and Register a VMware vCenter account with McAfee ePO.</t>
    </r>
  </si>
  <si>
    <r>
      <rPr>
        <sz val="11"/>
        <color rgb="FF000000"/>
        <rFont val="Calibri"/>
      </rPr>
      <t>Organizations should use centrally managed anti-virus software that is controlled and monitored regularly by anti-virus administrators, who are also typically responsible for acquiring, testing, approving, and delivering anti-virus signature and software updates throughout the organization. Users should not be able to disable or delete anti-virus software from their hosts, nor should they be able to alter critical settings.</t>
    </r>
    <r>
      <rPr>
        <sz val="11"/>
        <color rgb="FF000000"/>
        <rFont val="Calibri"/>
      </rPr>
      <t xml:space="preserve">
</t>
    </r>
    <r>
      <rPr>
        <sz val="11"/>
        <color rgb="FF000000"/>
        <rFont val="Calibri"/>
      </rPr>
      <t>Anti-virus administrators should perform continuous monitoring to confirm that hosts are using current anti-virus software and that the software is configured properly. Implementing all of these recommendations should strongly support an organization in having a strong and consistent anti-virus deployment across the organization.</t>
    </r>
  </si>
  <si>
    <r>
      <rPr>
        <sz val="11"/>
        <color rgb="FF000000"/>
        <rFont val="Calibri"/>
      </rPr>
      <t xml:space="preserve">Access the ePO server. </t>
    </r>
    <r>
      <rPr>
        <sz val="11"/>
        <color rgb="FF000000"/>
        <rFont val="Calibri"/>
      </rPr>
      <t xml:space="preserve">
</t>
    </r>
    <r>
      <rPr>
        <sz val="11"/>
        <color rgb="FF000000"/>
        <rFont val="Calibri"/>
      </rPr>
      <t xml:space="preserve">From the system tree, select the "Systems" tab and then find and click on the asset representing the McAfee MOVE SVM to open its properties. </t>
    </r>
    <r>
      <rPr>
        <sz val="11"/>
        <color rgb="FF000000"/>
        <rFont val="Calibri"/>
      </rPr>
      <t xml:space="preserve">
</t>
    </r>
    <r>
      <rPr>
        <sz val="11"/>
        <color rgb="FF000000"/>
        <rFont val="Calibri"/>
      </rPr>
      <t>If the SVM is not listed as an asset in the ePO system tree, this is a finding.</t>
    </r>
  </si>
  <si>
    <t>V-78499</t>
  </si>
  <si>
    <r>
      <rPr>
        <sz val="11"/>
        <rFont val="Calibri"/>
      </rPr>
      <t>The McAfee MOVE AV SVM Settings policy must be configured to scan for potentially unwanted programs.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</si>
  <si>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"Scanning Options", select the check box for "Enable scanning for potentially unwanted programs". </t>
    </r>
    <r>
      <rPr>
        <sz val="11"/>
        <color rgb="FF000000"/>
        <rFont val="Calibri"/>
      </rPr>
      <t xml:space="preserve">
</t>
    </r>
    <r>
      <rPr>
        <sz val="11"/>
        <color rgb="FF000000"/>
        <rFont val="Calibri"/>
      </rPr>
      <t>Click "Save".</t>
    </r>
  </si>
  <si>
    <r>
      <rPr>
        <sz val="11"/>
        <color rgb="FF000000"/>
        <rFont val="Calibri"/>
      </rPr>
      <t>Due to the ability of malware to mutate after infection, standard anti-virus signatures may not be able to catch new strains or variants of the malware. Typically, these strains and variants will share unique characteristics with others in their virus family. By using a generic signature to detect the shared characteristics, using wildcards where differences lie, the generic signature can detect viruses even if they are padded with extra, meaningless code. This method of detection is heuristic detection.</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</si>
  <si>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"Scanning Options", verify the check box for "Enable scanning for potentially unwanted programs" is selected. </t>
    </r>
    <r>
      <rPr>
        <sz val="11"/>
        <color rgb="FF000000"/>
        <rFont val="Calibri"/>
      </rPr>
      <t xml:space="preserve">
</t>
    </r>
    <r>
      <rPr>
        <sz val="11"/>
        <color rgb="FF000000"/>
        <rFont val="Calibri"/>
      </rPr>
      <t>If the check box for "Enable scanning for potentially unwanted programs" is not selected, this is a finding.</t>
    </r>
  </si>
  <si>
    <t>V-78501</t>
  </si>
  <si>
    <r>
      <rPr>
        <sz val="11"/>
        <rFont val="Calibri"/>
      </rPr>
      <t>The McAfee MOVE AV SVM Settings policy must be configured to scan for Multipurpose Internet Mail Extensions (MIME)-encoded files.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</si>
  <si>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"Scanning Options", select the "Enabled scanning for MIME-encoded files" check box.</t>
    </r>
    <r>
      <rPr>
        <sz val="11"/>
        <color rgb="FF000000"/>
        <rFont val="Calibri"/>
      </rPr>
      <t xml:space="preserve">
</t>
    </r>
    <r>
      <rPr>
        <sz val="11"/>
        <color rgb="FF000000"/>
        <rFont val="Calibri"/>
      </rPr>
      <t>Click "Save".</t>
    </r>
  </si>
  <si>
    <r>
      <rPr>
        <sz val="11"/>
        <color rgb="FF000000"/>
        <rFont val="Calibri"/>
      </rPr>
      <t>MIME-encoded files can be crafted to hide a malicious payload. When the MIME-encoded file is presented to software that decodes the MIME encoded files, such as an email client, the malware is released. Scanning these files as part of the regularly scheduled scans tasks will mitigate this risk.</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</si>
  <si>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"Scanning Options", verify "Enabled scanning for MIME-encoded files" check box is selected.</t>
    </r>
    <r>
      <rPr>
        <sz val="11"/>
        <color rgb="FF000000"/>
        <rFont val="Calibri"/>
      </rPr>
      <t xml:space="preserve">
</t>
    </r>
    <r>
      <rPr>
        <sz val="11"/>
        <color rgb="FF000000"/>
        <rFont val="Calibri"/>
      </rPr>
      <t>If "Enabled scanning for MIME-encoded files" is not selected, this is a finding.</t>
    </r>
  </si>
  <si>
    <t>V-78503</t>
  </si>
  <si>
    <r>
      <rPr>
        <sz val="11"/>
        <rFont val="Calibri"/>
      </rPr>
      <t>The McAfee MOVE AV SVM Settings policy must be configured to use McAfee Global Threat Intelligence File Reputation with a sensitivity level of medium or higher.</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</si>
  <si>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"McAfee GTI", select the "Enable McAfee GTI" check box. Select "Medium" or higher for sensitivity level.</t>
    </r>
    <r>
      <rPr>
        <sz val="11"/>
        <color rgb="FF000000"/>
        <rFont val="Calibri"/>
      </rPr>
      <t xml:space="preserve">
</t>
    </r>
    <r>
      <rPr>
        <sz val="11"/>
        <color rgb="FF000000"/>
        <rFont val="Calibri"/>
      </rPr>
      <t>Click "Save".</t>
    </r>
  </si>
  <si>
    <r>
      <rPr>
        <sz val="11"/>
        <color rgb="FF000000"/>
        <rFont val="Calibri"/>
      </rPr>
      <t xml:space="preserve">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t>
    </r>
    <r>
      <rPr>
        <sz val="11"/>
        <color rgb="FF000000"/>
        <rFont val="Calibri"/>
      </rPr>
      <t xml:space="preserve">
</t>
    </r>
    <r>
      <rPr>
        <sz val="11"/>
        <color rgb="FF000000"/>
        <rFont val="Calibri"/>
      </rPr>
      <t>With File Reputation lookup, a more real-time response to potential malicious code is realized than with the local-running anti-virus software, since by querying the cloud-based database when a file appears to be suspicious, up-to-the-minute intelligence is provided. This type of protection reduces the threat protection time period from days to milliseconds, increases malware detection rates, and reduces downtime and remediation costs associated with malware attacks. Using File Reputation lookup is mandated by USCYBERCOM on DoD systems.</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</si>
  <si>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"McAfee GTI", verify the "Enable McAfee GTI" check box is selected with a sensitivity level of "Medium" or higher.</t>
    </r>
    <r>
      <rPr>
        <sz val="11"/>
        <color rgb="FF000000"/>
        <rFont val="Calibri"/>
      </rPr>
      <t xml:space="preserve">
</t>
    </r>
    <r>
      <rPr>
        <sz val="11"/>
        <color rgb="FF000000"/>
        <rFont val="Calibri"/>
      </rPr>
      <t>If the "Enable McAfee GTI" check box is not selected or the sensitivity level is lower than "Medium", this is a finding.</t>
    </r>
  </si>
  <si>
    <t>V-78505</t>
  </si>
  <si>
    <r>
      <rPr>
        <sz val="11"/>
        <rFont val="Calibri"/>
      </rPr>
      <t>The McAfee MOVE AV SVM settings policy must be configured to communicate with the hypervisor/vCenter server via HTTPS protocol.</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</si>
  <si>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Under "SVM Configuration" (Agentless only), select "HTTPS" for the "Protocol" option.</t>
    </r>
    <r>
      <rPr>
        <sz val="11"/>
        <color rgb="FF000000"/>
        <rFont val="Calibri"/>
      </rPr>
      <t xml:space="preserve">
</t>
    </r>
    <r>
      <rPr>
        <sz val="11"/>
        <color rgb="FF000000"/>
        <rFont val="Calibri"/>
      </rPr>
      <t>Click "Save".</t>
    </r>
  </si>
  <si>
    <r>
      <rPr>
        <sz val="11"/>
        <color rgb="FF000000"/>
        <rFont val="Calibri"/>
      </rPr>
      <t>Requiring the McAfee MOVE AV Agentless SVA to authenticate to the hypervisor over HTTPs ensures the authentication is over a secure path.</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</si>
  <si>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"SVM Configuration" (Agentless only), verify the "Protocol" option is set for "HTTPS". </t>
    </r>
    <r>
      <rPr>
        <sz val="11"/>
        <color rgb="FF000000"/>
        <rFont val="Calibri"/>
      </rPr>
      <t xml:space="preserve">
</t>
    </r>
    <r>
      <rPr>
        <sz val="11"/>
        <color rgb="FF000000"/>
        <rFont val="Calibri"/>
      </rPr>
      <t>If the "Protocol" option is not set to "HTTPS", this is a finding.</t>
    </r>
  </si>
  <si>
    <t>V-78507</t>
  </si>
  <si>
    <r>
      <rPr>
        <sz val="11"/>
        <rFont val="Calibri"/>
      </rPr>
      <t>The McAfee MOVE AV SVM settings policy must be configured to authenticate to the hypervisor/vCenter server with user name and password.</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</si>
  <si>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"SVM Configuration" (Agentless only), populate the "Username:" and "Password:" fields with a user/password combination that has authentication access to the hypervisor. </t>
    </r>
    <r>
      <rPr>
        <sz val="11"/>
        <color rgb="FF000000"/>
        <rFont val="Calibri"/>
      </rPr>
      <t xml:space="preserve">
</t>
    </r>
    <r>
      <rPr>
        <sz val="11"/>
        <color rgb="FF000000"/>
        <rFont val="Calibri"/>
      </rPr>
      <t xml:space="preserve">Click "Test connection settings". </t>
    </r>
    <r>
      <rPr>
        <sz val="11"/>
        <color rgb="FF000000"/>
        <rFont val="Calibri"/>
      </rPr>
      <t xml:space="preserve">
</t>
    </r>
    <r>
      <rPr>
        <sz val="11"/>
        <color rgb="FF000000"/>
        <rFont val="Calibri"/>
      </rPr>
      <t>Click "Save".</t>
    </r>
  </si>
  <si>
    <r>
      <rPr>
        <sz val="11"/>
        <color rgb="FF000000"/>
        <rFont val="Calibri"/>
      </rPr>
      <t>Requiring the McAfee MOVE AV Agentless SVA to authenticate to the hypervisor with a username and password, coupled with HTTPs, ensures authentication is over a secure path from a valid source.</t>
    </r>
  </si>
  <si>
    <r>
      <rPr>
        <sz val="11"/>
        <color rgb="FF000000"/>
        <rFont val="Calibri"/>
      </rPr>
      <t>Access the McAfee ePO console.</t>
    </r>
    <r>
      <rPr>
        <sz val="11"/>
        <color rgb="FF000000"/>
        <rFont val="Calibri"/>
      </rPr>
      <t xml:space="preserve">
</t>
    </r>
    <r>
      <rPr>
        <sz val="11"/>
        <color rgb="FF000000"/>
        <rFont val="Calibri"/>
      </rPr>
      <t>Select Menu &gt;&gt; Policy &gt;&gt; Policy Catalog and then select "MOVE AntiVirus 4.5.0" from the Product list.</t>
    </r>
    <r>
      <rPr>
        <sz val="11"/>
        <color rgb="FF000000"/>
        <rFont val="Calibri"/>
      </rPr>
      <t xml:space="preserve">
</t>
    </r>
    <r>
      <rPr>
        <sz val="11"/>
        <color rgb="FF000000"/>
        <rFont val="Calibri"/>
      </rPr>
      <t>From the Category list, select "SVM Settings".</t>
    </r>
    <r>
      <rPr>
        <sz val="11"/>
        <color rgb="FF000000"/>
        <rFont val="Calibri"/>
      </rPr>
      <t xml:space="preserve">
</t>
    </r>
    <r>
      <rPr>
        <sz val="11"/>
        <color rgb="FF000000"/>
        <rFont val="Calibri"/>
      </rPr>
      <t>Select each configured SVM Settings policy.</t>
    </r>
    <r>
      <rPr>
        <sz val="11"/>
        <color rgb="FF000000"/>
        <rFont val="Calibri"/>
      </rPr>
      <t xml:space="preserve">
</t>
    </r>
    <r>
      <rPr>
        <sz val="11"/>
        <color rgb="FF000000"/>
        <rFont val="Calibri"/>
      </rPr>
      <t>Click "Show Advanced".</t>
    </r>
    <r>
      <rPr>
        <sz val="11"/>
        <color rgb="FF000000"/>
        <rFont val="Calibri"/>
      </rPr>
      <t xml:space="preserve">
</t>
    </r>
    <r>
      <rPr>
        <sz val="11"/>
        <color rgb="FF000000"/>
        <rFont val="Calibri"/>
      </rPr>
      <t xml:space="preserve">Under "SVM Configuration" (Agentless only), verify the "Username:" field is populated. </t>
    </r>
    <r>
      <rPr>
        <sz val="11"/>
        <color rgb="FF000000"/>
        <rFont val="Calibri"/>
      </rPr>
      <t xml:space="preserve">
</t>
    </r>
    <r>
      <rPr>
        <sz val="11"/>
        <color rgb="FF000000"/>
        <rFont val="Calibri"/>
      </rPr>
      <t xml:space="preserve">Note: The "Password:" field will appear to be blank. Since the "Username:" field cannot be populated and saved without a password, the "Password:" field requirement can be considered compliant provided the "Username:" field is validated as populated. </t>
    </r>
    <r>
      <rPr>
        <sz val="11"/>
        <color rgb="FF000000"/>
        <rFont val="Calibri"/>
      </rPr>
      <t xml:space="preserve">
</t>
    </r>
    <r>
      <rPr>
        <sz val="11"/>
        <color rgb="FF000000"/>
        <rFont val="Calibri"/>
      </rPr>
      <t>If the "Username:" field is not populated,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</si>
  <si>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</si>
  <si>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</si>
  <si>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</si>
  <si>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</si>
  <si>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</si>
  <si>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</si>
  <si>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</si>
  <si>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</si>
  <si>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</si>
  <si>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</si>
  <si>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</si>
  <si>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</si>
  <si>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</si>
  <si>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</si>
  <si>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</si>
  <si>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</si>
  <si>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</si>
  <si>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</si>
  <si>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</si>
  <si>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</si>
  <si>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</si>
  <si>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</si>
  <si>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</si>
  <si>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</si>
  <si>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</si>
  <si>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</si>
  <si>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</si>
  <si>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</si>
  <si>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</si>
  <si>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MOVE AV Agentless 4.5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</si>
  <si>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</si>
  <si>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</si>
  <si>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</si>
  <si>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11 December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t>
    </r>
  </si>
  <si>
    <t>Download Url:</t>
  </si>
  <si>
    <t>https://www.cyber.mil/stigs</t>
  </si>
  <si>
    <t>Guide Overview:</t>
  </si>
  <si>
    <r>
      <rPr>
        <sz val="11"/>
        <color rgb="FF000000"/>
        <rFont val="Calibri"/>
      </rPr>
      <t>The McAfee MOVE AntiVirus 4.5 Security Technical Implementation Guide (STIG) is published as a tool to improve the security of Department of Defense (DoD) information systems. McAfee has developed the McAfee MOVE product with the goal of optimizing McAfee AntiVirus specifically for virtualized environments. The McAfee MOVE MultiPlatform product is designed to work universally across any virtualized environment and leverages security enablement capabilities offered by hypervisor vendors. The McAfee MOVE Agentless product is designed to work in a VMware environment using either the VMware NXS Network Virtualization and Security Platform or the VMware vCloud Networking and Security (vCNS) architectures. McAfee MOVE Agentless is only configurable in VMware environments.</t>
    </r>
    <r>
      <rPr>
        <sz val="11"/>
        <color rgb="FF000000"/>
        <rFont val="Calibri"/>
      </rPr>
      <t xml:space="preserve">
</t>
    </r>
    <r>
      <rPr>
        <sz val="11"/>
        <color rgb="FF000000"/>
        <rFont val="Calibri"/>
      </rPr>
      <t>The security policies for the McAfee MOVE products are centrally managed through the McAfee ePolicy Orchestrator (ePO).</t>
    </r>
    <r>
      <rPr>
        <sz val="11"/>
        <color rgb="FF000000"/>
        <rFont val="Calibri"/>
      </rPr>
      <t xml:space="preserve">
</t>
    </r>
    <r>
      <rPr>
        <sz val="11"/>
        <color rgb="FF000000"/>
        <rFont val="Calibri"/>
      </rPr>
      <t>There are two individual STIG packages available for the McAfee MOVE: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McAfee MOVE AV Multi-Platform 4.5</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McAfee MOVE AV Agentless 4.5</t>
    </r>
    <r>
      <rPr>
        <sz val="11"/>
        <color rgb="FF000000"/>
        <rFont val="Calibri"/>
      </rPr>
      <t xml:space="preserve">
</t>
    </r>
    <r>
      <rPr>
        <sz val="11"/>
        <color rgb="FF000000"/>
        <rFont val="Calibri"/>
      </rPr>
      <t>This STIG is for the McAfee MOVE AV Agentless 4.5 option.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</si>
  <si>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</si>
  <si>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</si>
  <si>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</si>
  <si>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</si>
  <si>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</si>
  <si>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</si>
  <si>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</si>
  <si>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</si>
  <si>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</si>
  <si>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</si>
  <si>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</si>
  <si>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</si>
  <si>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</si>
  <si>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</si>
  <si>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</si>
  <si>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</si>
  <si>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</si>
  <si>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</si>
  <si>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</si>
  <si>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</si>
  <si>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</si>
  <si>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</si>
  <si>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</si>
  <si>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MOVE AV Agentless 4.5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</si>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</sst>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041-47BC-ADA3-03D82BA3A12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041-47BC-ADA3-03D82BA3A12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c:v>
                </c:pt>
              </c:numCache>
            </c:numRef>
          </c:val>
          <c:extLst>
            <c:ext xmlns:c16="http://schemas.microsoft.com/office/drawing/2014/chart" uri="{C3380CC4-5D6E-409C-BE32-E72D297353CC}">
              <c16:uniqueId val="{00000002-5041-47BC-ADA3-03D82BA3A12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5B8-4725-AA5E-35CCF77D20C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5B8-4725-AA5E-35CCF77D20C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c:v>
                </c:pt>
              </c:numCache>
            </c:numRef>
          </c:val>
          <c:extLst>
            <c:ext xmlns:c16="http://schemas.microsoft.com/office/drawing/2014/chart" uri="{C3380CC4-5D6E-409C-BE32-E72D297353CC}">
              <c16:uniqueId val="{00000002-75B8-4725-AA5E-35CCF77D20C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CCC8-4549-A0B9-FECF0919A48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CCC8-4549-A0B9-FECF0919A48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22</c:v>
                </c:pt>
              </c:numCache>
            </c:numRef>
          </c:val>
          <c:extLst>
            <c:ext xmlns:c16="http://schemas.microsoft.com/office/drawing/2014/chart" uri="{C3380CC4-5D6E-409C-BE32-E72D297353CC}">
              <c16:uniqueId val="{00000002-CCC8-4549-A0B9-FECF0919A48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111-4F83-A2AD-59855CBAB67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111-4F83-A2AD-59855CBAB67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24</c:v>
                </c:pt>
              </c:numCache>
            </c:numRef>
          </c:val>
          <c:extLst>
            <c:ext xmlns:c16="http://schemas.microsoft.com/office/drawing/2014/chart" uri="{C3380CC4-5D6E-409C-BE32-E72D297353CC}">
              <c16:uniqueId val="{00000002-9111-4F83-A2AD-59855CBAB67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698-4F77-AC7F-5B93A28C5AD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698-4F77-AC7F-5B93A28C5AD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24</c:v>
                </c:pt>
              </c:numCache>
            </c:numRef>
          </c:val>
          <c:extLst>
            <c:ext xmlns:c16="http://schemas.microsoft.com/office/drawing/2014/chart" uri="{C3380CC4-5D6E-409C-BE32-E72D297353CC}">
              <c16:uniqueId val="{00000002-2698-4F77-AC7F-5B93A28C5AD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830-4E81-BDB5-23A1AC2FA37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830-4E81-BDB5-23A1AC2FA37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830-4E81-BDB5-23A1AC2FA37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830-4E81-BDB5-23A1AC2FA37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C0F-4673-887F-BF6391AC936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0c1k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f5jc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jlje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kzat0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pc0pk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q4fyz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tbvws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5">
  <autoFilter ref="A1:M2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136</v>
      </c>
    </row>
    <row r="3" spans="2:3" ht="15" customHeight="1" x14ac:dyDescent="0.35"/>
    <row r="4" spans="2:3" ht="58" x14ac:dyDescent="0.35">
      <c r="B4" s="18" t="s">
        <v>137</v>
      </c>
      <c r="C4" s="19" t="s">
        <v>138</v>
      </c>
    </row>
    <row r="5" spans="2:3" x14ac:dyDescent="0.35">
      <c r="C5" s="19" t="s">
        <v>139</v>
      </c>
    </row>
    <row r="6" spans="2:3" x14ac:dyDescent="0.35">
      <c r="C6" s="16" t="s">
        <v>140</v>
      </c>
    </row>
    <row r="7" spans="2:3" ht="10" customHeight="1" x14ac:dyDescent="0.35"/>
    <row r="8" spans="2:3" ht="232" x14ac:dyDescent="0.35">
      <c r="B8" s="20" t="s">
        <v>141</v>
      </c>
      <c r="C8" s="19" t="s">
        <v>142</v>
      </c>
    </row>
    <row r="9" spans="2:3" ht="10" customHeight="1" x14ac:dyDescent="0.35"/>
    <row r="10" spans="2:3" ht="35" customHeight="1" x14ac:dyDescent="0.35">
      <c r="B10" s="20" t="s">
        <v>143</v>
      </c>
      <c r="C10" s="19" t="s">
        <v>144</v>
      </c>
    </row>
    <row r="11" spans="2:3" ht="75" customHeight="1" x14ac:dyDescent="0.35">
      <c r="B11" s="16" t="s">
        <v>19</v>
      </c>
      <c r="C11" s="19" t="s">
        <v>145</v>
      </c>
    </row>
    <row r="12" spans="2:3" ht="47" customHeight="1" x14ac:dyDescent="0.35">
      <c r="B12" s="16" t="s">
        <v>19</v>
      </c>
      <c r="C12" s="19" t="s">
        <v>146</v>
      </c>
    </row>
    <row r="13" spans="2:3" ht="35" customHeight="1" x14ac:dyDescent="0.35">
      <c r="B13" s="16" t="s">
        <v>19</v>
      </c>
      <c r="C13" s="19" t="s">
        <v>147</v>
      </c>
    </row>
    <row r="14" spans="2:3" ht="32" customHeight="1" x14ac:dyDescent="0.35">
      <c r="B14" s="16" t="s">
        <v>19</v>
      </c>
      <c r="C14" s="19" t="s">
        <v>148</v>
      </c>
    </row>
    <row r="15" spans="2:3" ht="30" customHeight="1" x14ac:dyDescent="0.35">
      <c r="B15" s="16" t="s">
        <v>19</v>
      </c>
      <c r="C15" s="19" t="s">
        <v>149</v>
      </c>
    </row>
    <row r="16" spans="2:3" ht="10" customHeight="1" x14ac:dyDescent="0.35"/>
    <row r="17" spans="1:3" ht="145" customHeight="1" x14ac:dyDescent="0.35">
      <c r="B17" s="20" t="s">
        <v>150</v>
      </c>
      <c r="C17" s="19" t="s">
        <v>151</v>
      </c>
    </row>
    <row r="18" spans="1:3" ht="10" customHeight="1" x14ac:dyDescent="0.35"/>
    <row r="19" spans="1:3" ht="3" customHeight="1" x14ac:dyDescent="0.35">
      <c r="B19" s="21"/>
      <c r="C19" s="21"/>
    </row>
    <row r="20" spans="1:3" ht="12" customHeight="1" x14ac:dyDescent="0.35"/>
    <row r="21" spans="1:3" ht="35" customHeight="1" x14ac:dyDescent="0.35">
      <c r="A21" s="23"/>
      <c r="B21" s="24" t="s">
        <v>152</v>
      </c>
      <c r="C21" s="25" t="s">
        <v>153</v>
      </c>
    </row>
    <row r="22" spans="1:3" ht="18" customHeight="1" x14ac:dyDescent="0.35">
      <c r="A22" s="23"/>
      <c r="B22" s="23" t="s">
        <v>19</v>
      </c>
      <c r="C22" s="25" t="s">
        <v>154</v>
      </c>
    </row>
    <row r="23" spans="1:3" ht="18" customHeight="1" x14ac:dyDescent="0.35">
      <c r="A23" s="23"/>
      <c r="B23" s="23" t="s">
        <v>19</v>
      </c>
      <c r="C23" s="25" t="s">
        <v>155</v>
      </c>
    </row>
    <row r="24" spans="1:3" ht="18" customHeight="1" x14ac:dyDescent="0.35">
      <c r="A24" s="23"/>
      <c r="B24" s="23" t="s">
        <v>19</v>
      </c>
      <c r="C24" s="25" t="s">
        <v>156</v>
      </c>
    </row>
    <row r="25" spans="1:3" ht="18" customHeight="1" x14ac:dyDescent="0.35">
      <c r="A25" s="23"/>
      <c r="B25" s="23" t="s">
        <v>19</v>
      </c>
      <c r="C25" s="25" t="s">
        <v>157</v>
      </c>
    </row>
    <row r="26" spans="1:3" ht="18" customHeight="1" x14ac:dyDescent="0.35">
      <c r="A26" s="23"/>
      <c r="B26" s="23" t="s">
        <v>19</v>
      </c>
      <c r="C26" s="25" t="s">
        <v>158</v>
      </c>
    </row>
    <row r="27" spans="1:3" ht="18" customHeight="1" x14ac:dyDescent="0.35">
      <c r="A27" s="23"/>
      <c r="B27" s="23" t="s">
        <v>19</v>
      </c>
      <c r="C27" s="25" t="s">
        <v>159</v>
      </c>
    </row>
    <row r="28" spans="1:3" ht="18" customHeight="1" x14ac:dyDescent="0.35">
      <c r="A28" s="23"/>
      <c r="B28" s="23" t="s">
        <v>19</v>
      </c>
      <c r="C28" s="25" t="s">
        <v>160</v>
      </c>
    </row>
    <row r="29" spans="1:3" ht="18" customHeight="1" x14ac:dyDescent="0.35">
      <c r="A29" s="23"/>
      <c r="B29" s="23" t="s">
        <v>19</v>
      </c>
      <c r="C29" s="25" t="s">
        <v>161</v>
      </c>
    </row>
    <row r="30" spans="1:3" ht="44" customHeight="1" x14ac:dyDescent="0.35">
      <c r="A30" s="23"/>
      <c r="B30" s="23" t="s">
        <v>19</v>
      </c>
      <c r="C30" s="26" t="s">
        <v>162</v>
      </c>
    </row>
    <row r="31" spans="1:3" ht="10" customHeight="1" x14ac:dyDescent="0.35"/>
    <row r="32" spans="1:3" ht="3" customHeight="1" x14ac:dyDescent="0.35">
      <c r="B32" s="21"/>
      <c r="C32" s="21"/>
    </row>
    <row r="33" spans="2:3" ht="12" customHeight="1" x14ac:dyDescent="0.35"/>
    <row r="34" spans="2:3" ht="24" customHeight="1" x14ac:dyDescent="0.35">
      <c r="B34" s="27" t="s">
        <v>163</v>
      </c>
      <c r="C34" s="28" t="s">
        <v>164</v>
      </c>
    </row>
    <row r="35" spans="2:3" ht="18.5" x14ac:dyDescent="0.35">
      <c r="B35" s="27" t="s">
        <v>165</v>
      </c>
      <c r="C35" s="29" t="s">
        <v>166</v>
      </c>
    </row>
    <row r="36" spans="2:3" ht="27" customHeight="1" x14ac:dyDescent="0.35">
      <c r="B36" s="30" t="s">
        <v>167</v>
      </c>
      <c r="C36" s="22" t="s">
        <v>168</v>
      </c>
    </row>
    <row r="37" spans="2:3" x14ac:dyDescent="0.35">
      <c r="B37" s="27" t="s">
        <v>169</v>
      </c>
      <c r="C37" s="31" t="s">
        <v>170</v>
      </c>
    </row>
    <row r="38" spans="2:3" ht="10" customHeight="1" x14ac:dyDescent="0.35"/>
    <row r="39" spans="2:3" ht="246.5" x14ac:dyDescent="0.35">
      <c r="B39" s="27" t="s">
        <v>171</v>
      </c>
      <c r="C39" s="32" t="s">
        <v>172</v>
      </c>
    </row>
    <row r="40" spans="2:3" ht="10" customHeight="1" x14ac:dyDescent="0.35"/>
    <row r="41" spans="2:3" ht="43.5" x14ac:dyDescent="0.35">
      <c r="B41" s="27" t="s">
        <v>173</v>
      </c>
      <c r="C41" s="19" t="s">
        <v>174</v>
      </c>
    </row>
    <row r="42" spans="2:3" ht="10" customHeight="1" x14ac:dyDescent="0.35"/>
    <row r="43" spans="2:3" ht="15.5" x14ac:dyDescent="0.35">
      <c r="C43" s="33" t="s">
        <v>15</v>
      </c>
    </row>
    <row r="44" spans="2:3" ht="29" x14ac:dyDescent="0.35">
      <c r="C44" s="19" t="s">
        <v>175</v>
      </c>
    </row>
    <row r="45" spans="2:3" ht="10" customHeight="1" x14ac:dyDescent="0.35"/>
    <row r="46" spans="2:3" ht="15.5" x14ac:dyDescent="0.35">
      <c r="C46" s="34" t="s">
        <v>30</v>
      </c>
    </row>
    <row r="47" spans="2:3" ht="29" x14ac:dyDescent="0.35">
      <c r="C47" s="19" t="s">
        <v>176</v>
      </c>
    </row>
    <row r="48" spans="2:3" ht="10" customHeight="1" x14ac:dyDescent="0.35"/>
    <row r="49" spans="2:3" ht="15.5" x14ac:dyDescent="0.35">
      <c r="C49" s="35" t="s">
        <v>177</v>
      </c>
    </row>
    <row r="50" spans="2:3" ht="29" x14ac:dyDescent="0.35">
      <c r="C50" s="19" t="s">
        <v>178</v>
      </c>
    </row>
    <row r="51" spans="2:3" ht="10" customHeight="1" x14ac:dyDescent="0.35"/>
    <row r="52" spans="2:3" ht="3" customHeight="1" x14ac:dyDescent="0.35">
      <c r="B52" s="21"/>
      <c r="C52" s="21"/>
    </row>
    <row r="53" spans="2:3" ht="12" customHeight="1" x14ac:dyDescent="0.35"/>
    <row r="54" spans="2:3" ht="130.5" x14ac:dyDescent="0.35">
      <c r="B54" s="18" t="s">
        <v>179</v>
      </c>
      <c r="C54" s="19" t="s">
        <v>180</v>
      </c>
    </row>
    <row r="55" spans="2:3" ht="6" customHeight="1" x14ac:dyDescent="0.35"/>
    <row r="56" spans="2:3" ht="217.5" x14ac:dyDescent="0.35">
      <c r="C56" s="19" t="s">
        <v>181</v>
      </c>
    </row>
    <row r="57" spans="2:3" ht="6" customHeight="1" x14ac:dyDescent="0.35"/>
    <row r="58" spans="2:3" ht="43.5" x14ac:dyDescent="0.35">
      <c r="C58" s="19" t="s">
        <v>182</v>
      </c>
    </row>
    <row r="59" spans="2:3" ht="10" customHeight="1" x14ac:dyDescent="0.35"/>
    <row r="60" spans="2:3" ht="3" customHeight="1" x14ac:dyDescent="0.35">
      <c r="B60" s="21"/>
      <c r="C60" s="21"/>
    </row>
    <row r="61" spans="2:3" ht="12" customHeight="1" x14ac:dyDescent="0.35"/>
    <row r="62" spans="2:3" ht="145" x14ac:dyDescent="0.35">
      <c r="B62" s="18" t="s">
        <v>183</v>
      </c>
      <c r="C62" s="19" t="s">
        <v>184</v>
      </c>
    </row>
    <row r="63" spans="2:3" ht="6" customHeight="1" x14ac:dyDescent="0.35"/>
    <row r="64" spans="2:3" ht="203" x14ac:dyDescent="0.35">
      <c r="C64" s="19" t="s">
        <v>185</v>
      </c>
    </row>
    <row r="65" spans="2:3" ht="6" customHeight="1" x14ac:dyDescent="0.35"/>
    <row r="66" spans="2:3" ht="43.5" x14ac:dyDescent="0.35">
      <c r="C66" s="19" t="s">
        <v>186</v>
      </c>
    </row>
    <row r="67" spans="2:3" ht="10" customHeight="1" x14ac:dyDescent="0.35"/>
    <row r="68" spans="2:3" ht="3" customHeight="1" x14ac:dyDescent="0.35">
      <c r="B68" s="21"/>
      <c r="C68" s="21"/>
    </row>
    <row r="69" spans="2:3" ht="12" customHeight="1" x14ac:dyDescent="0.35"/>
    <row r="70" spans="2:3" ht="101.5" x14ac:dyDescent="0.35">
      <c r="B70" s="18" t="s">
        <v>187</v>
      </c>
      <c r="C70" s="19" t="s">
        <v>188</v>
      </c>
    </row>
    <row r="71" spans="2:3" ht="6" customHeight="1" x14ac:dyDescent="0.35"/>
    <row r="72" spans="2:3" ht="145" x14ac:dyDescent="0.35">
      <c r="C72" s="19" t="s">
        <v>189</v>
      </c>
    </row>
    <row r="73" spans="2:3" ht="6" customHeight="1" x14ac:dyDescent="0.35"/>
    <row r="74" spans="2:3" ht="43.5" x14ac:dyDescent="0.35">
      <c r="C74" s="19" t="s">
        <v>190</v>
      </c>
    </row>
    <row r="78" spans="2:3" ht="32" customHeight="1" x14ac:dyDescent="0.35">
      <c r="B78" s="78" t="s">
        <v>135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191</v>
      </c>
      <c r="C2" s="80"/>
      <c r="D2" s="80"/>
      <c r="E2" s="80"/>
      <c r="F2" s="80"/>
      <c r="G2" s="80"/>
      <c r="H2" s="80"/>
      <c r="I2" s="80"/>
    </row>
    <row r="4" spans="2:15" ht="18.5" x14ac:dyDescent="0.45">
      <c r="B4" s="37" t="s">
        <v>192</v>
      </c>
    </row>
    <row r="5" spans="2:15" x14ac:dyDescent="0.35">
      <c r="B5" s="39" t="s">
        <v>19</v>
      </c>
      <c r="C5" s="39" t="s">
        <v>193</v>
      </c>
      <c r="D5" s="39" t="s">
        <v>194</v>
      </c>
      <c r="F5" s="81" t="s">
        <v>195</v>
      </c>
      <c r="G5" s="81"/>
      <c r="H5" s="81"/>
      <c r="I5" s="82" t="s">
        <v>196</v>
      </c>
      <c r="J5" s="82"/>
      <c r="K5" s="82"/>
      <c r="L5" s="82"/>
      <c r="M5" s="82"/>
      <c r="N5" s="82"/>
      <c r="O5" s="82"/>
    </row>
    <row r="6" spans="2:15" x14ac:dyDescent="0.35">
      <c r="B6" s="45" t="s">
        <v>197</v>
      </c>
      <c r="C6" s="46">
        <v>24</v>
      </c>
      <c r="D6" s="47" t="s">
        <v>19</v>
      </c>
      <c r="F6" s="81" t="s">
        <v>198</v>
      </c>
      <c r="G6" s="81"/>
      <c r="H6" s="81"/>
      <c r="I6" s="83" t="s">
        <v>199</v>
      </c>
      <c r="J6" s="83"/>
      <c r="K6" s="83"/>
      <c r="L6" s="83"/>
      <c r="M6" s="83"/>
      <c r="N6" s="83"/>
      <c r="O6" s="83"/>
    </row>
    <row r="7" spans="2:15" x14ac:dyDescent="0.35">
      <c r="B7" s="48" t="s">
        <v>200</v>
      </c>
      <c r="C7" s="49">
        <f>C6-C8-C9</f>
        <v>24</v>
      </c>
      <c r="D7" s="50">
        <f>IF(C6&gt;0,C7/C6,0)</f>
        <v>1</v>
      </c>
      <c r="F7" s="81" t="s">
        <v>201</v>
      </c>
      <c r="G7" s="81"/>
      <c r="H7" s="81"/>
      <c r="I7" s="83" t="s">
        <v>199</v>
      </c>
      <c r="J7" s="83"/>
      <c r="K7" s="83"/>
      <c r="L7" s="83"/>
      <c r="M7" s="83"/>
      <c r="N7" s="83"/>
      <c r="O7" s="83"/>
    </row>
    <row r="8" spans="2:15" x14ac:dyDescent="0.35">
      <c r="B8" s="41" t="s">
        <v>202</v>
      </c>
      <c r="C8" s="42">
        <f>COUNTIF('Recommendations'!G:G,"Risk Accepted")</f>
        <v>0</v>
      </c>
      <c r="D8" s="43">
        <f>IF(C6&gt;0,C8/C6,0)</f>
        <v>0</v>
      </c>
      <c r="F8" s="81" t="s">
        <v>203</v>
      </c>
      <c r="G8" s="81"/>
      <c r="H8" s="81"/>
      <c r="I8" s="83" t="s">
        <v>199</v>
      </c>
      <c r="J8" s="83"/>
      <c r="K8" s="83"/>
      <c r="L8" s="83"/>
      <c r="M8" s="83"/>
      <c r="N8" s="83"/>
      <c r="O8" s="83"/>
    </row>
    <row r="9" spans="2:15" x14ac:dyDescent="0.35">
      <c r="B9" s="41" t="s">
        <v>204</v>
      </c>
      <c r="C9" s="42">
        <f>COUNTIF('Recommendations'!G:G,"N/A")</f>
        <v>0</v>
      </c>
      <c r="D9" s="43">
        <f>IF(C6&gt;0,C9/C6,0)</f>
        <v>0</v>
      </c>
      <c r="F9" s="81" t="s">
        <v>205</v>
      </c>
      <c r="G9" s="81"/>
      <c r="H9" s="81"/>
      <c r="I9" s="83" t="s">
        <v>199</v>
      </c>
      <c r="J9" s="83"/>
      <c r="K9" s="83"/>
      <c r="L9" s="83"/>
      <c r="M9" s="83"/>
      <c r="N9" s="83"/>
      <c r="O9" s="83"/>
    </row>
    <row r="12" spans="2:15" ht="18.5" x14ac:dyDescent="0.45">
      <c r="B12" s="37" t="s">
        <v>206</v>
      </c>
    </row>
    <row r="14" spans="2:15" x14ac:dyDescent="0.35">
      <c r="B14" s="51" t="s">
        <v>207</v>
      </c>
    </row>
    <row r="15" spans="2:15" x14ac:dyDescent="0.35">
      <c r="B15" s="39" t="s">
        <v>19</v>
      </c>
      <c r="C15" s="39" t="s">
        <v>208</v>
      </c>
      <c r="D15" s="39" t="s">
        <v>209</v>
      </c>
      <c r="E15" s="39" t="s">
        <v>210</v>
      </c>
      <c r="F15" s="39" t="s">
        <v>211</v>
      </c>
    </row>
    <row r="16" spans="2:15" x14ac:dyDescent="0.35">
      <c r="B16" s="41" t="s">
        <v>212</v>
      </c>
      <c r="C16" s="42">
        <f>COUNTIF('Recommendations'!L:L,"Resolved")</f>
        <v>0</v>
      </c>
      <c r="D16" s="42">
        <f>COUNTIF('Recommendations'!L:L,"Testing")</f>
        <v>0</v>
      </c>
      <c r="E16" s="42">
        <f>COUNTIF('Recommendations'!L:L,"Outstanding")</f>
        <v>24</v>
      </c>
      <c r="F16" s="42">
        <f>SUM(C16:E16)</f>
        <v>24</v>
      </c>
    </row>
    <row r="18" spans="2:6" x14ac:dyDescent="0.35">
      <c r="B18" s="51" t="s">
        <v>213</v>
      </c>
    </row>
    <row r="19" spans="2:6" x14ac:dyDescent="0.35">
      <c r="B19" s="52" t="s">
        <v>19</v>
      </c>
      <c r="C19" s="52" t="s">
        <v>208</v>
      </c>
      <c r="D19" s="52" t="s">
        <v>209</v>
      </c>
      <c r="E19" s="52" t="s">
        <v>210</v>
      </c>
      <c r="F19" s="52" t="s">
        <v>19</v>
      </c>
    </row>
    <row r="20" spans="2:6" x14ac:dyDescent="0.35">
      <c r="B20" s="41" t="s">
        <v>212</v>
      </c>
      <c r="C20" s="43">
        <f>IF(F16&gt;0, C16/F16, 0)</f>
        <v>0</v>
      </c>
      <c r="D20" s="43">
        <f>IF(F16&gt;0, D16/F16, 0)</f>
        <v>0</v>
      </c>
      <c r="E20" s="43">
        <f>IF(F16&gt;0, E16/F16, 0)</f>
        <v>1</v>
      </c>
      <c r="F20" s="44" t="s">
        <v>19</v>
      </c>
    </row>
    <row r="25" spans="2:6" ht="18.5" x14ac:dyDescent="0.45">
      <c r="B25" s="37" t="s">
        <v>214</v>
      </c>
    </row>
    <row r="27" spans="2:6" x14ac:dyDescent="0.35">
      <c r="B27" s="51" t="s">
        <v>207</v>
      </c>
    </row>
    <row r="28" spans="2:6" x14ac:dyDescent="0.35">
      <c r="B28" s="39" t="s">
        <v>5</v>
      </c>
      <c r="C28" s="39" t="s">
        <v>208</v>
      </c>
      <c r="D28" s="39" t="s">
        <v>209</v>
      </c>
      <c r="E28" s="39" t="s">
        <v>210</v>
      </c>
      <c r="F28" s="39" t="s">
        <v>211</v>
      </c>
    </row>
    <row r="29" spans="2:6" x14ac:dyDescent="0.35">
      <c r="B29" s="41" t="s">
        <v>215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216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217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218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219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24</v>
      </c>
      <c r="F34" s="42">
        <f t="shared" si="0"/>
        <v>24</v>
      </c>
    </row>
    <row r="36" spans="2:6" x14ac:dyDescent="0.35">
      <c r="B36" s="51" t="s">
        <v>213</v>
      </c>
    </row>
    <row r="37" spans="2:6" x14ac:dyDescent="0.35">
      <c r="B37" s="52" t="s">
        <v>5</v>
      </c>
      <c r="C37" s="52" t="s">
        <v>208</v>
      </c>
      <c r="D37" s="52" t="s">
        <v>209</v>
      </c>
      <c r="E37" s="52" t="s">
        <v>210</v>
      </c>
      <c r="F37" s="52" t="s">
        <v>19</v>
      </c>
    </row>
    <row r="38" spans="2:6" x14ac:dyDescent="0.35">
      <c r="B38" s="41" t="s">
        <v>215</v>
      </c>
      <c r="C38" s="43">
        <f t="shared" ref="C38:C43" si="1">IF(F29&gt;0, C29/F29, 0)</f>
        <v>0</v>
      </c>
      <c r="D38" s="43">
        <f t="shared" ref="D38:D43" si="2">IF(F29&gt;0, D29/F29, 0)</f>
        <v>0</v>
      </c>
      <c r="E38" s="43">
        <f t="shared" ref="E38:E43" si="3">IF(F29&gt;0, E29/F29, 0)</f>
        <v>0</v>
      </c>
      <c r="F38" s="44" t="s">
        <v>19</v>
      </c>
    </row>
    <row r="39" spans="2:6" x14ac:dyDescent="0.35">
      <c r="B39" s="41" t="s">
        <v>216</v>
      </c>
      <c r="C39" s="43">
        <f t="shared" si="1"/>
        <v>0</v>
      </c>
      <c r="D39" s="43">
        <f t="shared" si="2"/>
        <v>0</v>
      </c>
      <c r="E39" s="43">
        <f t="shared" si="3"/>
        <v>0</v>
      </c>
      <c r="F39" s="44" t="s">
        <v>19</v>
      </c>
    </row>
    <row r="40" spans="2:6" x14ac:dyDescent="0.35">
      <c r="B40" s="41" t="s">
        <v>217</v>
      </c>
      <c r="C40" s="43">
        <f t="shared" si="1"/>
        <v>0</v>
      </c>
      <c r="D40" s="43">
        <f t="shared" si="2"/>
        <v>0</v>
      </c>
      <c r="E40" s="43">
        <f t="shared" si="3"/>
        <v>0</v>
      </c>
      <c r="F40" s="44" t="s">
        <v>19</v>
      </c>
    </row>
    <row r="41" spans="2:6" x14ac:dyDescent="0.35">
      <c r="B41" s="41" t="s">
        <v>218</v>
      </c>
      <c r="C41" s="43">
        <f t="shared" si="1"/>
        <v>0</v>
      </c>
      <c r="D41" s="43">
        <f t="shared" si="2"/>
        <v>0</v>
      </c>
      <c r="E41" s="43">
        <f t="shared" si="3"/>
        <v>0</v>
      </c>
      <c r="F41" s="44" t="s">
        <v>19</v>
      </c>
    </row>
    <row r="42" spans="2:6" x14ac:dyDescent="0.35">
      <c r="B42" s="41" t="s">
        <v>219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220</v>
      </c>
    </row>
    <row r="50" spans="2:6" x14ac:dyDescent="0.35">
      <c r="B50" s="51" t="s">
        <v>207</v>
      </c>
    </row>
    <row r="51" spans="2:6" x14ac:dyDescent="0.35">
      <c r="B51" s="39" t="s">
        <v>2</v>
      </c>
      <c r="C51" s="39" t="s">
        <v>208</v>
      </c>
      <c r="D51" s="39" t="s">
        <v>209</v>
      </c>
      <c r="E51" s="39" t="s">
        <v>210</v>
      </c>
      <c r="F51" s="39" t="s">
        <v>211</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30</v>
      </c>
      <c r="C53" s="42">
        <f>COUNTIFS('Recommendations'!C:C,"CAT II (Medium)",'Recommendations'!L:L,"=Resolved")</f>
        <v>0</v>
      </c>
      <c r="D53" s="42">
        <f>COUNTIFS('Recommendations'!C:C,"=CAT II (Medium)",'Recommendations'!L:L,"=Testing")</f>
        <v>0</v>
      </c>
      <c r="E53" s="42">
        <f>COUNTIFS('Recommendations'!C:C,"=CAT II (Medium)",'Recommendations'!L:L,"=Outstanding")</f>
        <v>22</v>
      </c>
      <c r="F53" s="42">
        <f>SUM(C53:E53)</f>
        <v>22</v>
      </c>
    </row>
    <row r="55" spans="2:6" x14ac:dyDescent="0.35">
      <c r="B55" s="51" t="s">
        <v>213</v>
      </c>
    </row>
    <row r="56" spans="2:6" x14ac:dyDescent="0.35">
      <c r="B56" s="52" t="s">
        <v>2</v>
      </c>
      <c r="C56" s="52" t="s">
        <v>208</v>
      </c>
      <c r="D56" s="52" t="s">
        <v>209</v>
      </c>
      <c r="E56" s="52" t="s">
        <v>210</v>
      </c>
      <c r="F56" s="52" t="s">
        <v>19</v>
      </c>
    </row>
    <row r="57" spans="2:6" x14ac:dyDescent="0.35">
      <c r="B57" s="41" t="s">
        <v>15</v>
      </c>
      <c r="C57" s="43">
        <f>IF(F52&gt;0, C52/F52, 0)</f>
        <v>0</v>
      </c>
      <c r="D57" s="43">
        <f>IF(F52&gt;0, D52/F52, 0)</f>
        <v>0</v>
      </c>
      <c r="E57" s="43">
        <f>IF(F52&gt;0, E52/F52, 0)</f>
        <v>1</v>
      </c>
      <c r="F57" s="44" t="s">
        <v>19</v>
      </c>
    </row>
    <row r="58" spans="2:6" x14ac:dyDescent="0.35">
      <c r="B58" s="41" t="s">
        <v>30</v>
      </c>
      <c r="C58" s="43">
        <f>IF(F53&gt;0, C53/F53, 0)</f>
        <v>0</v>
      </c>
      <c r="D58" s="43">
        <f>IF(F53&gt;0, D53/F53, 0)</f>
        <v>0</v>
      </c>
      <c r="E58" s="43">
        <f>IF(F53&gt;0, E53/F53, 0)</f>
        <v>1</v>
      </c>
      <c r="F58" s="44" t="s">
        <v>19</v>
      </c>
    </row>
    <row r="63" spans="2:6" ht="18.5" x14ac:dyDescent="0.45">
      <c r="B63" s="37" t="s">
        <v>221</v>
      </c>
    </row>
    <row r="65" spans="2:6" x14ac:dyDescent="0.35">
      <c r="B65" s="51" t="s">
        <v>207</v>
      </c>
    </row>
    <row r="66" spans="2:6" x14ac:dyDescent="0.35">
      <c r="B66" s="39" t="s">
        <v>3</v>
      </c>
      <c r="C66" s="39" t="s">
        <v>208</v>
      </c>
      <c r="D66" s="39" t="s">
        <v>209</v>
      </c>
      <c r="E66" s="39" t="s">
        <v>210</v>
      </c>
      <c r="F66" s="39" t="s">
        <v>211</v>
      </c>
    </row>
    <row r="67" spans="2:6" x14ac:dyDescent="0.35">
      <c r="B67" s="41" t="s">
        <v>222</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223</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224</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225</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24</v>
      </c>
      <c r="F71" s="42">
        <f>SUM(C71:E71)</f>
        <v>24</v>
      </c>
    </row>
    <row r="73" spans="2:6" x14ac:dyDescent="0.35">
      <c r="B73" s="51" t="s">
        <v>213</v>
      </c>
    </row>
    <row r="74" spans="2:6" x14ac:dyDescent="0.35">
      <c r="B74" s="52" t="s">
        <v>3</v>
      </c>
      <c r="C74" s="52" t="s">
        <v>208</v>
      </c>
      <c r="D74" s="52" t="s">
        <v>209</v>
      </c>
      <c r="E74" s="52" t="s">
        <v>210</v>
      </c>
      <c r="F74" s="52" t="s">
        <v>19</v>
      </c>
    </row>
    <row r="75" spans="2:6" x14ac:dyDescent="0.35">
      <c r="B75" s="41" t="s">
        <v>222</v>
      </c>
      <c r="C75" s="43">
        <f>IF(F67&gt;0, C67/F67, 0)</f>
        <v>0</v>
      </c>
      <c r="D75" s="43">
        <f>IF(F67&gt;0, D67/F67, 0)</f>
        <v>0</v>
      </c>
      <c r="E75" s="43">
        <f>IF(F67&gt;0, E67/F67, 0)</f>
        <v>0</v>
      </c>
      <c r="F75" s="44" t="s">
        <v>19</v>
      </c>
    </row>
    <row r="76" spans="2:6" x14ac:dyDescent="0.35">
      <c r="B76" s="41" t="s">
        <v>223</v>
      </c>
      <c r="C76" s="43">
        <f>IF(F68&gt;0, C68/F68, 0)</f>
        <v>0</v>
      </c>
      <c r="D76" s="43">
        <f>IF(F68&gt;0, D68/F68, 0)</f>
        <v>0</v>
      </c>
      <c r="E76" s="43">
        <f>IF(F68&gt;0, E68/F68, 0)</f>
        <v>0</v>
      </c>
      <c r="F76" s="44" t="s">
        <v>19</v>
      </c>
    </row>
    <row r="77" spans="2:6" x14ac:dyDescent="0.35">
      <c r="B77" s="41" t="s">
        <v>224</v>
      </c>
      <c r="C77" s="43">
        <f>IF(F69&gt;0, C69/F69, 0)</f>
        <v>0</v>
      </c>
      <c r="D77" s="43">
        <f>IF(F69&gt;0, D69/F69, 0)</f>
        <v>0</v>
      </c>
      <c r="E77" s="43">
        <f>IF(F69&gt;0, E69/F69, 0)</f>
        <v>0</v>
      </c>
      <c r="F77" s="44" t="s">
        <v>19</v>
      </c>
    </row>
    <row r="78" spans="2:6" x14ac:dyDescent="0.35">
      <c r="B78" s="41" t="s">
        <v>225</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226</v>
      </c>
    </row>
    <row r="86" spans="2:6" x14ac:dyDescent="0.35">
      <c r="B86" s="51" t="s">
        <v>207</v>
      </c>
    </row>
    <row r="87" spans="2:6" x14ac:dyDescent="0.35">
      <c r="B87" s="39" t="s">
        <v>227</v>
      </c>
      <c r="C87" s="39" t="s">
        <v>208</v>
      </c>
      <c r="D87" s="39" t="s">
        <v>209</v>
      </c>
      <c r="E87" s="39" t="s">
        <v>210</v>
      </c>
      <c r="F87" s="39" t="s">
        <v>211</v>
      </c>
    </row>
    <row r="88" spans="2:6" x14ac:dyDescent="0.35">
      <c r="B88" s="41" t="s">
        <v>228</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229</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230</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24</v>
      </c>
      <c r="F91" s="42">
        <f>SUM(C91:E91)</f>
        <v>24</v>
      </c>
    </row>
    <row r="93" spans="2:6" x14ac:dyDescent="0.35">
      <c r="B93" s="51" t="s">
        <v>213</v>
      </c>
    </row>
    <row r="94" spans="2:6" x14ac:dyDescent="0.35">
      <c r="B94" s="52" t="s">
        <v>227</v>
      </c>
      <c r="C94" s="52" t="s">
        <v>208</v>
      </c>
      <c r="D94" s="52" t="s">
        <v>209</v>
      </c>
      <c r="E94" s="52" t="s">
        <v>210</v>
      </c>
      <c r="F94" s="52" t="s">
        <v>19</v>
      </c>
    </row>
    <row r="95" spans="2:6" x14ac:dyDescent="0.35">
      <c r="B95" s="41" t="s">
        <v>228</v>
      </c>
      <c r="C95" s="43">
        <f>IF(F88&gt;0, C88/F88, 0)</f>
        <v>0</v>
      </c>
      <c r="D95" s="43">
        <f>IF(F88&gt;0, D88/F88, 0)</f>
        <v>0</v>
      </c>
      <c r="E95" s="43">
        <f>IF(F88&gt;0, E88/F88, 0)</f>
        <v>0</v>
      </c>
      <c r="F95" s="44" t="s">
        <v>19</v>
      </c>
    </row>
    <row r="96" spans="2:6" x14ac:dyDescent="0.35">
      <c r="B96" s="41" t="s">
        <v>229</v>
      </c>
      <c r="C96" s="43">
        <f>IF(F89&gt;0, C89/F89, 0)</f>
        <v>0</v>
      </c>
      <c r="D96" s="43">
        <f>IF(F89&gt;0, D89/F89, 0)</f>
        <v>0</v>
      </c>
      <c r="E96" s="43">
        <f>IF(F89&gt;0, E89/F89, 0)</f>
        <v>0</v>
      </c>
      <c r="F96" s="44" t="s">
        <v>19</v>
      </c>
    </row>
    <row r="97" spans="2:15" x14ac:dyDescent="0.35">
      <c r="B97" s="41" t="s">
        <v>230</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231</v>
      </c>
      <c r="J103" s="37" t="s">
        <v>232</v>
      </c>
    </row>
    <row r="104" spans="2:15" x14ac:dyDescent="0.35">
      <c r="B104" s="39" t="s">
        <v>5</v>
      </c>
      <c r="C104" s="84" t="s">
        <v>233</v>
      </c>
      <c r="D104" s="84"/>
      <c r="E104" s="39" t="s">
        <v>200</v>
      </c>
      <c r="F104" s="39" t="s">
        <v>208</v>
      </c>
      <c r="G104" s="84" t="s">
        <v>234</v>
      </c>
      <c r="H104" s="84"/>
      <c r="J104" s="39" t="s">
        <v>5</v>
      </c>
      <c r="K104" s="39" t="s">
        <v>222</v>
      </c>
      <c r="L104" s="39" t="s">
        <v>223</v>
      </c>
      <c r="M104" s="39" t="s">
        <v>224</v>
      </c>
      <c r="N104" s="39" t="s">
        <v>225</v>
      </c>
      <c r="O104" s="39" t="s">
        <v>16</v>
      </c>
    </row>
    <row r="105" spans="2:15" x14ac:dyDescent="0.35">
      <c r="B105" s="45" t="s">
        <v>215</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215</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216</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216</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217</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217</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218</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218</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219</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219</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24</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24</v>
      </c>
    </row>
    <row r="117" spans="2:24" ht="21" x14ac:dyDescent="0.5">
      <c r="B117" s="37" t="s">
        <v>235</v>
      </c>
      <c r="P117" s="54" t="s">
        <v>236</v>
      </c>
    </row>
    <row r="119" spans="2:24" ht="60" customHeight="1" x14ac:dyDescent="0.35">
      <c r="B119" s="87" t="s">
        <v>237</v>
      </c>
      <c r="C119" s="80"/>
      <c r="D119" s="80"/>
      <c r="E119" s="80"/>
      <c r="F119" s="80"/>
      <c r="P119" s="87" t="s">
        <v>238</v>
      </c>
      <c r="Q119" s="80"/>
      <c r="R119" s="80"/>
      <c r="S119" s="80"/>
      <c r="T119" s="80"/>
      <c r="U119" s="80"/>
      <c r="V119" s="80"/>
      <c r="W119" s="80"/>
    </row>
    <row r="121" spans="2:24" ht="30" customHeight="1" x14ac:dyDescent="0.35">
      <c r="P121" s="55" t="s">
        <v>239</v>
      </c>
      <c r="Q121" s="56">
        <f>C16</f>
        <v>0</v>
      </c>
      <c r="R121" s="57"/>
      <c r="S121" s="56">
        <f>C67</f>
        <v>0</v>
      </c>
      <c r="T121" s="57"/>
      <c r="U121" s="56">
        <f>C68</f>
        <v>0</v>
      </c>
      <c r="V121" s="57"/>
      <c r="W121" s="56">
        <f>C69</f>
        <v>0</v>
      </c>
      <c r="X121" s="57"/>
    </row>
    <row r="122" spans="2:24" ht="35" customHeight="1" x14ac:dyDescent="0.35">
      <c r="P122" s="58" t="s">
        <v>240</v>
      </c>
      <c r="Q122" s="58" t="s">
        <v>241</v>
      </c>
      <c r="R122" s="58" t="s">
        <v>242</v>
      </c>
      <c r="S122" s="58" t="s">
        <v>243</v>
      </c>
      <c r="T122" s="58" t="s">
        <v>244</v>
      </c>
      <c r="U122" s="58" t="s">
        <v>245</v>
      </c>
      <c r="V122" s="58" t="s">
        <v>246</v>
      </c>
      <c r="W122" s="58" t="s">
        <v>247</v>
      </c>
      <c r="X122" s="58" t="s">
        <v>248</v>
      </c>
    </row>
    <row r="123" spans="2:24" x14ac:dyDescent="0.35">
      <c r="O123" s="59" t="s">
        <v>249</v>
      </c>
      <c r="P123" s="60" t="s">
        <v>250</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251</v>
      </c>
      <c r="P158" s="54" t="s">
        <v>252</v>
      </c>
    </row>
    <row r="160" spans="2:24" ht="45" customHeight="1" x14ac:dyDescent="0.35">
      <c r="B160" s="87" t="s">
        <v>253</v>
      </c>
      <c r="C160" s="80"/>
      <c r="D160" s="80"/>
      <c r="E160" s="80"/>
      <c r="F160" s="80"/>
      <c r="P160" s="87" t="s">
        <v>254</v>
      </c>
      <c r="Q160" s="80"/>
      <c r="R160" s="80"/>
      <c r="S160" s="80"/>
      <c r="T160" s="80"/>
      <c r="U160" s="80"/>
    </row>
    <row r="161" spans="16:22" ht="35" customHeight="1" x14ac:dyDescent="0.35">
      <c r="P161" s="84" t="s">
        <v>255</v>
      </c>
      <c r="Q161" s="84"/>
      <c r="R161" s="84" t="s">
        <v>256</v>
      </c>
      <c r="S161" s="84"/>
      <c r="T161" s="84"/>
    </row>
    <row r="162" spans="16:22" ht="30" customHeight="1" x14ac:dyDescent="0.35">
      <c r="P162" s="88">
        <v>0</v>
      </c>
      <c r="Q162" s="89"/>
      <c r="R162" s="90" t="s">
        <v>257</v>
      </c>
      <c r="S162" s="91"/>
      <c r="T162" s="91"/>
    </row>
    <row r="165" spans="16:22" ht="25" customHeight="1" x14ac:dyDescent="0.35">
      <c r="P165" s="63" t="s">
        <v>240</v>
      </c>
      <c r="Q165" s="63" t="s">
        <v>258</v>
      </c>
      <c r="R165" s="63" t="s">
        <v>259</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135</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30</v>
      </c>
      <c r="D11" s="3" t="s">
        <v>16</v>
      </c>
      <c r="E11" s="3" t="s">
        <v>17</v>
      </c>
      <c r="F11" s="3" t="s">
        <v>18</v>
      </c>
      <c r="G11" s="3" t="s">
        <v>19</v>
      </c>
      <c r="H11" s="4" t="s">
        <v>19</v>
      </c>
      <c r="I11" s="1" t="s">
        <v>66</v>
      </c>
      <c r="J11" s="1" t="s">
        <v>32</v>
      </c>
      <c r="K11" s="1" t="s">
        <v>67</v>
      </c>
      <c r="L11" s="3" t="str">
        <f t="shared" si="0"/>
        <v>Outstanding</v>
      </c>
      <c r="M11" s="11" t="s">
        <v>19</v>
      </c>
    </row>
    <row r="12" spans="1:13" ht="60" customHeight="1" x14ac:dyDescent="0.35">
      <c r="A12" s="9" t="s">
        <v>68</v>
      </c>
      <c r="B12" s="1" t="s">
        <v>69</v>
      </c>
      <c r="C12" s="2" t="s">
        <v>30</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30</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30</v>
      </c>
      <c r="D14" s="3" t="s">
        <v>16</v>
      </c>
      <c r="E14" s="3" t="s">
        <v>17</v>
      </c>
      <c r="F14" s="3" t="s">
        <v>18</v>
      </c>
      <c r="G14" s="3" t="s">
        <v>19</v>
      </c>
      <c r="H14" s="4" t="s">
        <v>19</v>
      </c>
      <c r="I14" s="1" t="s">
        <v>80</v>
      </c>
      <c r="J14" s="1" t="s">
        <v>47</v>
      </c>
      <c r="K14" s="1" t="s">
        <v>81</v>
      </c>
      <c r="L14" s="3" t="str">
        <f t="shared" si="0"/>
        <v>Outstanding</v>
      </c>
      <c r="M14" s="11" t="s">
        <v>19</v>
      </c>
    </row>
    <row r="15" spans="1:13" ht="60" customHeight="1" x14ac:dyDescent="0.35">
      <c r="A15" s="9" t="s">
        <v>82</v>
      </c>
      <c r="B15" s="1" t="s">
        <v>83</v>
      </c>
      <c r="C15" s="2" t="s">
        <v>30</v>
      </c>
      <c r="D15" s="3" t="s">
        <v>16</v>
      </c>
      <c r="E15" s="3" t="s">
        <v>17</v>
      </c>
      <c r="F15" s="3" t="s">
        <v>18</v>
      </c>
      <c r="G15" s="3" t="s">
        <v>19</v>
      </c>
      <c r="H15" s="4" t="s">
        <v>19</v>
      </c>
      <c r="I15" s="1" t="s">
        <v>84</v>
      </c>
      <c r="J15" s="1" t="s">
        <v>52</v>
      </c>
      <c r="K15" s="1" t="s">
        <v>85</v>
      </c>
      <c r="L15" s="3" t="str">
        <f t="shared" si="0"/>
        <v>Outstanding</v>
      </c>
      <c r="M15" s="11" t="s">
        <v>19</v>
      </c>
    </row>
    <row r="16" spans="1:13" ht="60" customHeight="1" x14ac:dyDescent="0.35">
      <c r="A16" s="9" t="s">
        <v>86</v>
      </c>
      <c r="B16" s="1" t="s">
        <v>87</v>
      </c>
      <c r="C16" s="2" t="s">
        <v>30</v>
      </c>
      <c r="D16" s="3" t="s">
        <v>16</v>
      </c>
      <c r="E16" s="3" t="s">
        <v>17</v>
      </c>
      <c r="F16" s="3" t="s">
        <v>18</v>
      </c>
      <c r="G16" s="3" t="s">
        <v>19</v>
      </c>
      <c r="H16" s="4" t="s">
        <v>19</v>
      </c>
      <c r="I16" s="1" t="s">
        <v>88</v>
      </c>
      <c r="J16" s="1" t="s">
        <v>62</v>
      </c>
      <c r="K16" s="1" t="s">
        <v>89</v>
      </c>
      <c r="L16" s="3" t="str">
        <f t="shared" si="0"/>
        <v>Outstanding</v>
      </c>
      <c r="M16" s="11" t="s">
        <v>19</v>
      </c>
    </row>
    <row r="17" spans="1:13" ht="60" customHeight="1" x14ac:dyDescent="0.35">
      <c r="A17" s="9" t="s">
        <v>90</v>
      </c>
      <c r="B17" s="1" t="s">
        <v>91</v>
      </c>
      <c r="C17" s="2" t="s">
        <v>30</v>
      </c>
      <c r="D17" s="3" t="s">
        <v>16</v>
      </c>
      <c r="E17" s="3" t="s">
        <v>17</v>
      </c>
      <c r="F17" s="3" t="s">
        <v>18</v>
      </c>
      <c r="G17" s="3" t="s">
        <v>19</v>
      </c>
      <c r="H17" s="4" t="s">
        <v>19</v>
      </c>
      <c r="I17" s="1" t="s">
        <v>92</v>
      </c>
      <c r="J17" s="1" t="s">
        <v>93</v>
      </c>
      <c r="K17" s="1" t="s">
        <v>94</v>
      </c>
      <c r="L17" s="3" t="str">
        <f t="shared" si="0"/>
        <v>Outstanding</v>
      </c>
      <c r="M17" s="11" t="s">
        <v>19</v>
      </c>
    </row>
    <row r="18" spans="1:13" ht="60" customHeight="1" x14ac:dyDescent="0.35">
      <c r="A18" s="9" t="s">
        <v>95</v>
      </c>
      <c r="B18" s="1" t="s">
        <v>96</v>
      </c>
      <c r="C18" s="2" t="s">
        <v>30</v>
      </c>
      <c r="D18" s="3" t="s">
        <v>16</v>
      </c>
      <c r="E18" s="3" t="s">
        <v>17</v>
      </c>
      <c r="F18" s="3" t="s">
        <v>18</v>
      </c>
      <c r="G18" s="3" t="s">
        <v>19</v>
      </c>
      <c r="H18" s="4" t="s">
        <v>19</v>
      </c>
      <c r="I18" s="1" t="s">
        <v>97</v>
      </c>
      <c r="J18" s="1" t="s">
        <v>98</v>
      </c>
      <c r="K18" s="1" t="s">
        <v>99</v>
      </c>
      <c r="L18" s="3" t="str">
        <f t="shared" si="0"/>
        <v>Outstanding</v>
      </c>
      <c r="M18" s="11" t="s">
        <v>19</v>
      </c>
    </row>
    <row r="19" spans="1:13" ht="60" customHeight="1" x14ac:dyDescent="0.35">
      <c r="A19" s="9" t="s">
        <v>100</v>
      </c>
      <c r="B19" s="1" t="s">
        <v>101</v>
      </c>
      <c r="C19" s="2" t="s">
        <v>30</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30</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30</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30</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30</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30</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10" t="s">
        <v>130</v>
      </c>
      <c r="B25" s="5" t="s">
        <v>131</v>
      </c>
      <c r="C25" s="6" t="s">
        <v>30</v>
      </c>
      <c r="D25" s="7" t="s">
        <v>16</v>
      </c>
      <c r="E25" s="7" t="s">
        <v>17</v>
      </c>
      <c r="F25" s="7" t="s">
        <v>18</v>
      </c>
      <c r="G25" s="7" t="s">
        <v>19</v>
      </c>
      <c r="H25" s="8" t="s">
        <v>19</v>
      </c>
      <c r="I25" s="5" t="s">
        <v>132</v>
      </c>
      <c r="J25" s="5" t="s">
        <v>133</v>
      </c>
      <c r="K25" s="5" t="s">
        <v>134</v>
      </c>
      <c r="L25" s="7" t="str">
        <f t="shared" si="0"/>
        <v>Outstanding</v>
      </c>
      <c r="M25" s="12" t="s">
        <v>19</v>
      </c>
    </row>
    <row r="29" spans="1:13" ht="32" customHeight="1" x14ac:dyDescent="0.35">
      <c r="A29" s="78" t="s">
        <v>135</v>
      </c>
      <c r="B29" s="78"/>
      <c r="C29" s="78"/>
      <c r="D29" s="78"/>
    </row>
  </sheetData>
  <mergeCells count="1">
    <mergeCell ref="A29:D29"/>
  </mergeCells>
  <conditionalFormatting sqref="C2:C2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5" xr:uid="{00000000-0002-0000-0200-000000000000}">
      <formula1>"Must,Should,Could,Won't,Unassigned"</formula1>
    </dataValidation>
    <dataValidation type="list" showErrorMessage="1" errorTitle="Invalid Value" error="Please select a value from the list: Low, Medium, High, Unassessed." sqref="E2:E25" xr:uid="{00000000-0002-0000-0200-000001000000}">
      <formula1>"Low,Medium,High,Unassessed"</formula1>
    </dataValidation>
    <dataValidation type="list" showErrorMessage="1" errorTitle="Invalid Value" error="Please select a value from the list: Phase1, Phase2, Phase3, Phase4, Phase5, Pending." sqref="F2:F2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5" xr:uid="{00000000-0002-0000-0200-000003000000}">
      <formula1>"Implemented,Testing,Failed,Compensated,Risk Accepted,N/A"</formula1>
    </dataValidation>
  </dataValidations>
  <hyperlinks>
    <hyperlink ref="A2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260</v>
      </c>
      <c r="C2" s="95" t="s">
        <v>260</v>
      </c>
      <c r="D2" s="95" t="s">
        <v>260</v>
      </c>
      <c r="E2" s="95" t="s">
        <v>260</v>
      </c>
      <c r="F2" s="95" t="s">
        <v>260</v>
      </c>
      <c r="G2" s="95" t="s">
        <v>260</v>
      </c>
      <c r="H2" s="99" t="s">
        <v>261</v>
      </c>
      <c r="I2" s="99" t="s">
        <v>261</v>
      </c>
      <c r="J2" s="99" t="s">
        <v>261</v>
      </c>
      <c r="K2" s="99" t="s">
        <v>261</v>
      </c>
      <c r="L2" s="99" t="s">
        <v>261</v>
      </c>
      <c r="M2" s="98" t="s">
        <v>262</v>
      </c>
      <c r="N2" s="98" t="s">
        <v>262</v>
      </c>
      <c r="O2" s="100" t="s">
        <v>263</v>
      </c>
      <c r="P2" s="100" t="s">
        <v>263</v>
      </c>
      <c r="Q2" s="96" t="s">
        <v>11</v>
      </c>
      <c r="R2" s="96" t="s">
        <v>11</v>
      </c>
      <c r="S2" s="96" t="s">
        <v>11</v>
      </c>
      <c r="T2" s="97" t="s">
        <v>264</v>
      </c>
    </row>
    <row r="3" spans="2:20" ht="35" customHeight="1" x14ac:dyDescent="0.35">
      <c r="B3" s="68" t="s">
        <v>265</v>
      </c>
      <c r="C3" s="68" t="s">
        <v>266</v>
      </c>
      <c r="D3" s="68" t="s">
        <v>267</v>
      </c>
      <c r="E3" s="68" t="s">
        <v>268</v>
      </c>
      <c r="F3" s="68" t="s">
        <v>269</v>
      </c>
      <c r="G3" s="68" t="s">
        <v>9</v>
      </c>
      <c r="H3" s="69" t="s">
        <v>270</v>
      </c>
      <c r="I3" s="69" t="s">
        <v>271</v>
      </c>
      <c r="J3" s="69" t="s">
        <v>272</v>
      </c>
      <c r="K3" s="69" t="s">
        <v>273</v>
      </c>
      <c r="L3" s="69" t="s">
        <v>205</v>
      </c>
      <c r="M3" s="70" t="s">
        <v>274</v>
      </c>
      <c r="N3" s="70" t="s">
        <v>275</v>
      </c>
      <c r="O3" s="71" t="s">
        <v>276</v>
      </c>
      <c r="P3" s="71" t="s">
        <v>277</v>
      </c>
      <c r="Q3" s="72" t="s">
        <v>11</v>
      </c>
      <c r="R3" s="72" t="s">
        <v>278</v>
      </c>
      <c r="S3" s="72" t="s">
        <v>279</v>
      </c>
      <c r="T3" s="73" t="s">
        <v>280</v>
      </c>
    </row>
    <row r="4" spans="2:20" ht="60" customHeight="1" x14ac:dyDescent="0.35">
      <c r="B4" s="74" t="s">
        <v>281</v>
      </c>
      <c r="C4" s="74" t="s">
        <v>282</v>
      </c>
      <c r="D4" s="74" t="s">
        <v>283</v>
      </c>
      <c r="E4" s="74" t="s">
        <v>284</v>
      </c>
      <c r="F4" s="74" t="s">
        <v>285</v>
      </c>
      <c r="G4" s="74" t="s">
        <v>286</v>
      </c>
      <c r="H4" s="74" t="s">
        <v>287</v>
      </c>
      <c r="I4" s="74" t="s">
        <v>288</v>
      </c>
      <c r="J4" s="74" t="s">
        <v>289</v>
      </c>
      <c r="K4" s="74" t="s">
        <v>290</v>
      </c>
      <c r="L4" s="74" t="s">
        <v>291</v>
      </c>
      <c r="M4" s="74" t="s">
        <v>292</v>
      </c>
      <c r="N4" s="74" t="s">
        <v>293</v>
      </c>
      <c r="O4" s="74" t="s">
        <v>294</v>
      </c>
      <c r="P4" s="74" t="s">
        <v>295</v>
      </c>
      <c r="Q4" s="74" t="s">
        <v>296</v>
      </c>
      <c r="R4" s="74" t="s">
        <v>297</v>
      </c>
      <c r="S4" s="74" t="s">
        <v>298</v>
      </c>
      <c r="T4" s="74" t="s">
        <v>299</v>
      </c>
    </row>
    <row r="5" spans="2:20" ht="60" customHeight="1" x14ac:dyDescent="0.35">
      <c r="B5" s="36" t="s">
        <v>300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301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302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303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304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305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306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307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308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309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310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311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312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313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314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315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316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317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318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319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320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321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322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323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324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325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326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327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328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329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330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331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332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333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334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335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336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337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338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339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340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341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342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343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344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345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346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347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348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349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135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MOVE AV Agentless 4.5 Security Technical Implementation Guide - SHGIR</dc:title>
  <dc:subject>Generated on: 2026-06-08 14:37:23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2026-06-08T13:37:29Z</dcterms:modified>
  <cp:category>DISA-STIG</cp:category>
  <cp:contentStatus>Draft</cp:contentStatus>
</cp:coreProperties>
</file>