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8E4DAAADC3B2C43AAE2584D91010682DB4DA6005" xr6:coauthVersionLast="47" xr6:coauthVersionMax="47" xr10:uidLastSave="{4494C333-9D32-4047-960E-0BF7057B96C3}"/>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284" i="1"/>
  <c r="L283" i="1"/>
  <c r="L282" i="1"/>
  <c r="L281" i="1"/>
  <c r="L280" i="1"/>
  <c r="L279" i="1"/>
  <c r="L278" i="1"/>
  <c r="L277" i="1"/>
  <c r="L276" i="1"/>
  <c r="L275" i="1"/>
  <c r="L274" i="1"/>
  <c r="L273" i="1"/>
  <c r="L272" i="1"/>
  <c r="L271" i="1"/>
  <c r="L270" i="1"/>
  <c r="L269" i="1"/>
  <c r="L268" i="1"/>
  <c r="L267" i="1"/>
  <c r="L266" i="1"/>
  <c r="L265" i="1"/>
  <c r="L264" i="1"/>
  <c r="L263" i="1"/>
  <c r="L262" i="1"/>
  <c r="L261" i="1"/>
  <c r="L260" i="1"/>
  <c r="L259" i="1"/>
  <c r="L258" i="1"/>
  <c r="L257" i="1"/>
  <c r="L256" i="1"/>
  <c r="L255" i="1"/>
  <c r="L254" i="1"/>
  <c r="L253" i="1"/>
  <c r="L252" i="1"/>
  <c r="L251" i="1"/>
  <c r="L250" i="1"/>
  <c r="L249" i="1"/>
  <c r="L248" i="1"/>
  <c r="L247" i="1"/>
  <c r="L246" i="1"/>
  <c r="L245" i="1"/>
  <c r="L244" i="1"/>
  <c r="L243" i="1"/>
  <c r="L242" i="1"/>
  <c r="L241" i="1"/>
  <c r="L240" i="1"/>
  <c r="L239" i="1"/>
  <c r="L238" i="1"/>
  <c r="L237" i="1"/>
  <c r="L236" i="1"/>
  <c r="L235" i="1"/>
  <c r="L234" i="1"/>
  <c r="L233" i="1"/>
  <c r="L232" i="1"/>
  <c r="L231" i="1"/>
  <c r="L230" i="1"/>
  <c r="L229" i="1"/>
  <c r="L228" i="1"/>
  <c r="L227" i="1"/>
  <c r="L226" i="1"/>
  <c r="L225" i="1"/>
  <c r="L224" i="1"/>
  <c r="L223" i="1"/>
  <c r="L222" i="1"/>
  <c r="L221" i="1"/>
  <c r="L220" i="1"/>
  <c r="L219" i="1"/>
  <c r="L218" i="1"/>
  <c r="L217" i="1"/>
  <c r="L216" i="1"/>
  <c r="L215" i="1"/>
  <c r="L214" i="1"/>
  <c r="L213" i="1"/>
  <c r="L212" i="1"/>
  <c r="L211" i="1"/>
  <c r="L210" i="1"/>
  <c r="L209" i="1"/>
  <c r="L208" i="1"/>
  <c r="L207" i="1"/>
  <c r="L206" i="1"/>
  <c r="L205" i="1"/>
  <c r="L204" i="1"/>
  <c r="L203" i="1"/>
  <c r="L202" i="1"/>
  <c r="L201" i="1"/>
  <c r="L200" i="1"/>
  <c r="L199" i="1"/>
  <c r="L198" i="1"/>
  <c r="L197" i="1"/>
  <c r="L196" i="1"/>
  <c r="L195" i="1"/>
  <c r="L194" i="1"/>
  <c r="L193" i="1"/>
  <c r="L192" i="1"/>
  <c r="L191" i="1"/>
  <c r="L190" i="1"/>
  <c r="L189" i="1"/>
  <c r="L188" i="1"/>
  <c r="L187" i="1"/>
  <c r="L186" i="1"/>
  <c r="L185" i="1"/>
  <c r="L184" i="1"/>
  <c r="L183" i="1"/>
  <c r="L182" i="1"/>
  <c r="L181" i="1"/>
  <c r="L180" i="1"/>
  <c r="L179" i="1"/>
  <c r="L178" i="1"/>
  <c r="L177" i="1"/>
  <c r="L176" i="1"/>
  <c r="L175" i="1"/>
  <c r="L174" i="1"/>
  <c r="L173" i="1"/>
  <c r="L172" i="1"/>
  <c r="L171" i="1"/>
  <c r="L170" i="1"/>
  <c r="L169" i="1"/>
  <c r="L168" i="1"/>
  <c r="L167" i="1"/>
  <c r="L166" i="1"/>
  <c r="L165" i="1"/>
  <c r="L164" i="1"/>
  <c r="L163" i="1"/>
  <c r="L162" i="1"/>
  <c r="L161" i="1"/>
  <c r="L160" i="1"/>
  <c r="L159" i="1"/>
  <c r="L158" i="1"/>
  <c r="L157" i="1"/>
  <c r="L156" i="1"/>
  <c r="L155" i="1"/>
  <c r="L154" i="1"/>
  <c r="L153" i="1"/>
  <c r="L152" i="1"/>
  <c r="L151" i="1"/>
  <c r="L150" i="1"/>
  <c r="L149" i="1"/>
  <c r="L148" i="1"/>
  <c r="L147" i="1"/>
  <c r="L146" i="1"/>
  <c r="L145" i="1"/>
  <c r="L144" i="1"/>
  <c r="L143" i="1"/>
  <c r="L142" i="1"/>
  <c r="L141" i="1"/>
  <c r="L140" i="1"/>
  <c r="L139" i="1"/>
  <c r="L138" i="1"/>
  <c r="L137" i="1"/>
  <c r="L136" i="1"/>
  <c r="L135" i="1"/>
  <c r="L134" i="1"/>
  <c r="L133" i="1"/>
  <c r="L132" i="1"/>
  <c r="L131" i="1"/>
  <c r="L130" i="1"/>
  <c r="L129" i="1"/>
  <c r="L128" i="1"/>
  <c r="L127" i="1"/>
  <c r="L126" i="1"/>
  <c r="L125" i="1"/>
  <c r="L124" i="1"/>
  <c r="L123" i="1"/>
  <c r="L122" i="1"/>
  <c r="L121" i="1"/>
  <c r="L120" i="1"/>
  <c r="L119" i="1"/>
  <c r="L118" i="1"/>
  <c r="L117" i="1"/>
  <c r="L116" i="1"/>
  <c r="L115" i="1"/>
  <c r="L114" i="1"/>
  <c r="L113" i="1"/>
  <c r="L112" i="1"/>
  <c r="L111" i="1"/>
  <c r="L110" i="1"/>
  <c r="L109" i="1"/>
  <c r="L108" i="1"/>
  <c r="L107" i="1"/>
  <c r="L106" i="1"/>
  <c r="L105" i="1"/>
  <c r="L104" i="1"/>
  <c r="L103" i="1"/>
  <c r="L102" i="1"/>
  <c r="L101" i="1"/>
  <c r="L100" i="1"/>
  <c r="L99" i="1"/>
  <c r="L98" i="1"/>
  <c r="L97" i="1"/>
  <c r="L96" i="1"/>
  <c r="L95" i="1"/>
  <c r="L94" i="1"/>
  <c r="L93" i="1"/>
  <c r="L92" i="1"/>
  <c r="L91" i="1"/>
  <c r="L90" i="1"/>
  <c r="L89" i="1"/>
  <c r="L88" i="1"/>
  <c r="L87" i="1"/>
  <c r="L86" i="1"/>
  <c r="L85" i="1"/>
  <c r="L84" i="1"/>
  <c r="L83" i="1"/>
  <c r="L82" i="1"/>
  <c r="L81" i="1"/>
  <c r="L80" i="1"/>
  <c r="L79" i="1"/>
  <c r="L78" i="1"/>
  <c r="L77" i="1"/>
  <c r="L76" i="1"/>
  <c r="L75" i="1"/>
  <c r="L74" i="1"/>
  <c r="L73" i="1"/>
  <c r="L72" i="1"/>
  <c r="L71" i="1"/>
  <c r="L70" i="1"/>
  <c r="L69" i="1"/>
  <c r="L68" i="1"/>
  <c r="L67" i="1"/>
  <c r="L66" i="1"/>
  <c r="L65" i="1"/>
  <c r="L64" i="1"/>
  <c r="L63" i="1"/>
  <c r="L62" i="1"/>
  <c r="L61" i="1"/>
  <c r="L60" i="1"/>
  <c r="L59" i="1"/>
  <c r="L58" i="1"/>
  <c r="L57" i="1"/>
  <c r="L56" i="1"/>
  <c r="L55" i="1"/>
  <c r="L54" i="1"/>
  <c r="L53" i="1"/>
  <c r="L52" i="1"/>
  <c r="L51" i="1"/>
  <c r="L50" i="1"/>
  <c r="L49" i="1"/>
  <c r="L48" i="1"/>
  <c r="L47" i="1"/>
  <c r="L46" i="1"/>
  <c r="L45" i="1"/>
  <c r="L44" i="1"/>
  <c r="L43" i="1"/>
  <c r="L42" i="1"/>
  <c r="L41" i="1"/>
  <c r="L40" i="1"/>
  <c r="L39" i="1"/>
  <c r="L38" i="1"/>
  <c r="L37" i="1"/>
  <c r="L36" i="1"/>
  <c r="L35" i="1"/>
  <c r="L34" i="1"/>
  <c r="L33" i="1"/>
  <c r="L32" i="1"/>
  <c r="L31" i="1"/>
  <c r="L30" i="1"/>
  <c r="L29" i="1"/>
  <c r="L28" i="1"/>
  <c r="L27" i="1"/>
  <c r="L26" i="1"/>
  <c r="L25" i="1"/>
  <c r="L24" i="1"/>
  <c r="L23" i="1"/>
  <c r="L22" i="1"/>
  <c r="L21" i="1"/>
  <c r="L20" i="1"/>
  <c r="L19" i="1"/>
  <c r="L18" i="1"/>
  <c r="L17" i="1"/>
  <c r="L16" i="1"/>
  <c r="L15" i="1"/>
  <c r="L14" i="1"/>
  <c r="L13" i="1"/>
  <c r="L12" i="1"/>
  <c r="L11" i="1"/>
  <c r="L10" i="1"/>
  <c r="L9" i="1"/>
  <c r="L8" i="1"/>
  <c r="L7" i="1"/>
  <c r="L6" i="1"/>
  <c r="F112" i="3" s="1"/>
  <c r="L5" i="1"/>
  <c r="L4" i="1"/>
  <c r="L3" i="1"/>
  <c r="L2" i="1"/>
  <c r="R187" i="3"/>
  <c r="R186" i="3"/>
  <c r="R185" i="3"/>
  <c r="R184" i="3"/>
  <c r="R183" i="3"/>
  <c r="R182" i="3"/>
  <c r="R181" i="3"/>
  <c r="R180" i="3"/>
  <c r="R179" i="3"/>
  <c r="R178" i="3"/>
  <c r="R177" i="3"/>
  <c r="R176" i="3"/>
  <c r="R175" i="3"/>
  <c r="R174" i="3"/>
  <c r="R173" i="3"/>
  <c r="R172" i="3"/>
  <c r="R171" i="3"/>
  <c r="R170" i="3"/>
  <c r="R169" i="3"/>
  <c r="R168" i="3"/>
  <c r="O112" i="3"/>
  <c r="N112" i="3"/>
  <c r="M112" i="3"/>
  <c r="L112" i="3"/>
  <c r="K112" i="3"/>
  <c r="E112" i="3"/>
  <c r="O111" i="3"/>
  <c r="N111" i="3"/>
  <c r="M111" i="3"/>
  <c r="L111" i="3"/>
  <c r="K111" i="3"/>
  <c r="F111" i="3"/>
  <c r="E111" i="3"/>
  <c r="G111" i="3" s="1"/>
  <c r="O110" i="3"/>
  <c r="N110" i="3"/>
  <c r="M110" i="3"/>
  <c r="L110" i="3"/>
  <c r="K110" i="3"/>
  <c r="F110" i="3"/>
  <c r="E110" i="3"/>
  <c r="G110" i="3" s="1"/>
  <c r="O109" i="3"/>
  <c r="N109" i="3"/>
  <c r="M109" i="3"/>
  <c r="L109" i="3"/>
  <c r="K109" i="3"/>
  <c r="F109" i="3"/>
  <c r="E109" i="3"/>
  <c r="G109" i="3" s="1"/>
  <c r="O108" i="3"/>
  <c r="N108" i="3"/>
  <c r="M108" i="3"/>
  <c r="L108" i="3"/>
  <c r="K108" i="3"/>
  <c r="F108" i="3"/>
  <c r="E108" i="3"/>
  <c r="G108" i="3" s="1"/>
  <c r="O107" i="3"/>
  <c r="N107" i="3"/>
  <c r="M107" i="3"/>
  <c r="L107" i="3"/>
  <c r="K107" i="3"/>
  <c r="F107" i="3"/>
  <c r="E107" i="3"/>
  <c r="G107" i="3" s="1"/>
  <c r="E93" i="3"/>
  <c r="D93" i="3"/>
  <c r="C93" i="3"/>
  <c r="F93" i="3" s="1"/>
  <c r="E92" i="3"/>
  <c r="D92" i="3"/>
  <c r="C92" i="3"/>
  <c r="F92" i="3" s="1"/>
  <c r="E91" i="3"/>
  <c r="D91" i="3"/>
  <c r="C91" i="3"/>
  <c r="F91" i="3" s="1"/>
  <c r="E90" i="3"/>
  <c r="D90" i="3"/>
  <c r="C90" i="3"/>
  <c r="F90" i="3" s="1"/>
  <c r="F73" i="3"/>
  <c r="E81" i="3" s="1"/>
  <c r="E73" i="3"/>
  <c r="D73" i="3"/>
  <c r="C73" i="3"/>
  <c r="F72" i="3"/>
  <c r="E80" i="3" s="1"/>
  <c r="E72" i="3"/>
  <c r="D72" i="3"/>
  <c r="C72" i="3"/>
  <c r="E71" i="3"/>
  <c r="D71" i="3"/>
  <c r="C71" i="3"/>
  <c r="F71" i="3" s="1"/>
  <c r="E70" i="3"/>
  <c r="D70" i="3"/>
  <c r="C70" i="3"/>
  <c r="F70" i="3" s="1"/>
  <c r="F69" i="3"/>
  <c r="T153" i="3" s="1"/>
  <c r="E69" i="3"/>
  <c r="D69" i="3"/>
  <c r="C69" i="3"/>
  <c r="S123" i="3" s="1"/>
  <c r="E54" i="3"/>
  <c r="D54" i="3"/>
  <c r="C54" i="3"/>
  <c r="F54" i="3" s="1"/>
  <c r="E53" i="3"/>
  <c r="D53" i="3"/>
  <c r="C53" i="3"/>
  <c r="F53" i="3" s="1"/>
  <c r="E52" i="3"/>
  <c r="D52" i="3"/>
  <c r="C52" i="3"/>
  <c r="F52" i="3" s="1"/>
  <c r="E34" i="3"/>
  <c r="F34" i="3" s="1"/>
  <c r="D34" i="3"/>
  <c r="C34" i="3"/>
  <c r="E33" i="3"/>
  <c r="D33" i="3"/>
  <c r="F33" i="3" s="1"/>
  <c r="C33" i="3"/>
  <c r="E32" i="3"/>
  <c r="D32" i="3"/>
  <c r="C32" i="3"/>
  <c r="F32" i="3" s="1"/>
  <c r="E31" i="3"/>
  <c r="D31" i="3"/>
  <c r="C31" i="3"/>
  <c r="F31" i="3" s="1"/>
  <c r="E30" i="3"/>
  <c r="F30" i="3" s="1"/>
  <c r="D30" i="3"/>
  <c r="C30" i="3"/>
  <c r="E29" i="3"/>
  <c r="D29" i="3"/>
  <c r="C29" i="3"/>
  <c r="F29" i="3" s="1"/>
  <c r="E16" i="3"/>
  <c r="D16" i="3"/>
  <c r="C16" i="3"/>
  <c r="Q123" i="3" s="1"/>
  <c r="C9" i="3"/>
  <c r="D9" i="3" s="1"/>
  <c r="C8" i="3"/>
  <c r="D8" i="3" s="1"/>
  <c r="C7" i="3"/>
  <c r="D7" i="3" s="1"/>
  <c r="V153" i="3" l="1"/>
  <c r="V148" i="3"/>
  <c r="V143" i="3"/>
  <c r="V138" i="3"/>
  <c r="V133" i="3"/>
  <c r="V128" i="3"/>
  <c r="V152" i="3"/>
  <c r="V147" i="3"/>
  <c r="V142" i="3"/>
  <c r="V137" i="3"/>
  <c r="V132" i="3"/>
  <c r="V127" i="3"/>
  <c r="E78" i="3"/>
  <c r="D78" i="3"/>
  <c r="V151" i="3"/>
  <c r="V146" i="3"/>
  <c r="V141" i="3"/>
  <c r="V136" i="3"/>
  <c r="V131" i="3"/>
  <c r="V126" i="3"/>
  <c r="C78" i="3"/>
  <c r="V155" i="3"/>
  <c r="V150" i="3"/>
  <c r="V145" i="3"/>
  <c r="V140" i="3"/>
  <c r="V135" i="3"/>
  <c r="V130" i="3"/>
  <c r="V125" i="3"/>
  <c r="V154" i="3"/>
  <c r="V149" i="3"/>
  <c r="V144" i="3"/>
  <c r="V139" i="3"/>
  <c r="V134" i="3"/>
  <c r="V129" i="3"/>
  <c r="E100" i="3"/>
  <c r="D100" i="3"/>
  <c r="C100" i="3"/>
  <c r="E99" i="3"/>
  <c r="D99" i="3"/>
  <c r="C99" i="3"/>
  <c r="E43" i="3"/>
  <c r="D43" i="3"/>
  <c r="C43" i="3"/>
  <c r="X153" i="3"/>
  <c r="X148" i="3"/>
  <c r="X143" i="3"/>
  <c r="X138" i="3"/>
  <c r="X133" i="3"/>
  <c r="X128" i="3"/>
  <c r="D79" i="3"/>
  <c r="E79" i="3"/>
  <c r="X152" i="3"/>
  <c r="X147" i="3"/>
  <c r="X142" i="3"/>
  <c r="X137" i="3"/>
  <c r="X132" i="3"/>
  <c r="X127" i="3"/>
  <c r="C79" i="3"/>
  <c r="X151" i="3"/>
  <c r="X146" i="3"/>
  <c r="X141" i="3"/>
  <c r="X136" i="3"/>
  <c r="X131" i="3"/>
  <c r="X126" i="3"/>
  <c r="X155" i="3"/>
  <c r="X150" i="3"/>
  <c r="X145" i="3"/>
  <c r="X140" i="3"/>
  <c r="X135" i="3"/>
  <c r="X130" i="3"/>
  <c r="X125" i="3"/>
  <c r="X154" i="3"/>
  <c r="X149" i="3"/>
  <c r="X144" i="3"/>
  <c r="X139" i="3"/>
  <c r="X134" i="3"/>
  <c r="X129" i="3"/>
  <c r="C58" i="3"/>
  <c r="E58" i="3"/>
  <c r="D58" i="3"/>
  <c r="E59" i="3"/>
  <c r="D59" i="3"/>
  <c r="C59" i="3"/>
  <c r="E38" i="3"/>
  <c r="D38" i="3"/>
  <c r="C38" i="3"/>
  <c r="E39" i="3"/>
  <c r="D39" i="3"/>
  <c r="C39" i="3"/>
  <c r="C97" i="3"/>
  <c r="E97" i="3"/>
  <c r="D97" i="3"/>
  <c r="E98" i="3"/>
  <c r="D98" i="3"/>
  <c r="C98" i="3"/>
  <c r="G112" i="3"/>
  <c r="E42" i="3"/>
  <c r="D42" i="3"/>
  <c r="C42" i="3"/>
  <c r="E60" i="3"/>
  <c r="D60" i="3"/>
  <c r="C60" i="3"/>
  <c r="D40" i="3"/>
  <c r="C40" i="3"/>
  <c r="E40" i="3"/>
  <c r="D41" i="3"/>
  <c r="C41" i="3"/>
  <c r="E41" i="3"/>
  <c r="D80" i="3"/>
  <c r="C81" i="3"/>
  <c r="T129" i="3"/>
  <c r="T134" i="3"/>
  <c r="T139" i="3"/>
  <c r="T144" i="3"/>
  <c r="T149" i="3"/>
  <c r="T154" i="3"/>
  <c r="F16" i="3"/>
  <c r="D81" i="3"/>
  <c r="U123" i="3"/>
  <c r="W123" i="3"/>
  <c r="T125" i="3"/>
  <c r="T130" i="3"/>
  <c r="T135" i="3"/>
  <c r="T140" i="3"/>
  <c r="T145" i="3"/>
  <c r="T150" i="3"/>
  <c r="T155" i="3"/>
  <c r="C77" i="3"/>
  <c r="T126" i="3"/>
  <c r="T131" i="3"/>
  <c r="T136" i="3"/>
  <c r="T141" i="3"/>
  <c r="T146" i="3"/>
  <c r="T151" i="3"/>
  <c r="D77" i="3"/>
  <c r="E77" i="3"/>
  <c r="T127" i="3"/>
  <c r="T132" i="3"/>
  <c r="T137" i="3"/>
  <c r="T142" i="3"/>
  <c r="T147" i="3"/>
  <c r="T152" i="3"/>
  <c r="T128" i="3"/>
  <c r="T133" i="3"/>
  <c r="T138" i="3"/>
  <c r="T143" i="3"/>
  <c r="T148" i="3"/>
  <c r="C80" i="3"/>
  <c r="R154" i="3" l="1"/>
  <c r="R149" i="3"/>
  <c r="R144" i="3"/>
  <c r="R139" i="3"/>
  <c r="R134" i="3"/>
  <c r="R129" i="3"/>
  <c r="R153" i="3"/>
  <c r="R148" i="3"/>
  <c r="R143" i="3"/>
  <c r="R138" i="3"/>
  <c r="R133" i="3"/>
  <c r="R128" i="3"/>
  <c r="R152" i="3"/>
  <c r="R147" i="3"/>
  <c r="R142" i="3"/>
  <c r="R137" i="3"/>
  <c r="R132" i="3"/>
  <c r="R127" i="3"/>
  <c r="R151" i="3"/>
  <c r="R146" i="3"/>
  <c r="R141" i="3"/>
  <c r="R136" i="3"/>
  <c r="R131" i="3"/>
  <c r="R126" i="3"/>
  <c r="E20" i="3"/>
  <c r="R155" i="3"/>
  <c r="R150" i="3"/>
  <c r="R145" i="3"/>
  <c r="R140" i="3"/>
  <c r="R135" i="3"/>
  <c r="R130" i="3"/>
  <c r="R125" i="3"/>
  <c r="D20" i="3"/>
  <c r="C20" i="3"/>
</calcChain>
</file>

<file path=xl/sharedStrings.xml><?xml version="1.0" encoding="utf-8"?>
<sst xmlns="http://schemas.openxmlformats.org/spreadsheetml/2006/main" count="3891" uniqueCount="1605">
  <si>
    <t>Id</t>
  </si>
  <si>
    <t>Title</t>
  </si>
  <si>
    <t>Severity</t>
  </si>
  <si>
    <t>MoSCoW</t>
  </si>
  <si>
    <t>OpsImpact</t>
  </si>
  <si>
    <t>Phase</t>
  </si>
  <si>
    <t>ImplStatus</t>
  </si>
  <si>
    <t>Notes</t>
  </si>
  <si>
    <t>Remediation</t>
  </si>
  <si>
    <t>Description</t>
  </si>
  <si>
    <t>Audit</t>
  </si>
  <si>
    <t>Status</t>
  </si>
  <si>
    <t>LogID</t>
  </si>
  <si>
    <t>V-215169</t>
  </si>
  <si>
    <r>
      <rPr>
        <sz val="11"/>
        <rFont val="Calibri"/>
      </rPr>
      <t>AIX /etc/security/mkuser.sys.custom file must not exist unless it is needed for customizing a new user account.</t>
    </r>
  </si>
  <si>
    <t>CAT II (Medium)</t>
  </si>
  <si>
    <t>Unassigned</t>
  </si>
  <si>
    <t>Unassessed</t>
  </si>
  <si>
    <t>Pending</t>
  </si>
  <si>
    <t/>
  </si>
  <si>
    <r>
      <rPr>
        <sz val="11"/>
        <color rgb="FF000000"/>
        <rFont val="Calibri"/>
      </rPr>
      <t>Remove the "/etc/security/mkuser.sys.custom" file using the following command:</t>
    </r>
    <r>
      <rPr>
        <sz val="11"/>
        <color rgb="FF000000"/>
        <rFont val="Calibri"/>
      </rPr>
      <t xml:space="preserve">
</t>
    </r>
    <r>
      <rPr>
        <sz val="11"/>
        <color rgb="FF000000"/>
        <rFont val="Calibri"/>
      </rPr>
      <t># rm /etc/security/mkuser.sys.custom</t>
    </r>
  </si>
  <si>
    <r>
      <rPr>
        <sz val="11"/>
        <color rgb="FF000000"/>
        <rFont val="Calibri"/>
      </rPr>
      <t>The "/etc/security/mkuser.sys.custom" is called by "/etc/security/mkuser.sys" to customize the new user account when a new user is created, or a user is logging into the system without a home directory. An improper "/etc/security/mkuser.sys.custom" script increases the risk that non-privileged users may obtain elevated privileges. It must not exist unless it is needed.</t>
    </r>
  </si>
  <si>
    <r>
      <rPr>
        <sz val="11"/>
        <color rgb="FF000000"/>
        <rFont val="Calibri"/>
      </rPr>
      <t>Check if the "/etc/security/mkuser.sys.custom" file exists:</t>
    </r>
    <r>
      <rPr>
        <sz val="11"/>
        <color rgb="FF000000"/>
        <rFont val="Calibri"/>
      </rPr>
      <t xml:space="preserve">
</t>
    </r>
    <r>
      <rPr>
        <sz val="11"/>
        <color rgb="FF000000"/>
        <rFont val="Calibri"/>
      </rPr>
      <t># ls /etc/security/mkuser.sys.custom</t>
    </r>
    <r>
      <rPr>
        <sz val="11"/>
        <color rgb="FF000000"/>
        <rFont val="Calibri"/>
      </rPr>
      <t xml:space="preserve">
</t>
    </r>
    <r>
      <rPr>
        <sz val="11"/>
        <color rgb="FF000000"/>
        <rFont val="Calibri"/>
      </rPr>
      <t>If the above command shows the file exists, this is a finding.</t>
    </r>
  </si>
  <si>
    <t>V-215170</t>
  </si>
  <si>
    <r>
      <rPr>
        <sz val="11"/>
        <rFont val="Calibri"/>
      </rPr>
      <t>AIX must automatically remove or disable temporary user accounts after 72 hours or sooner.</t>
    </r>
  </si>
  <si>
    <r>
      <rPr>
        <sz val="11"/>
        <color rgb="FF000000"/>
        <rFont val="Calibri"/>
      </rPr>
      <t>From the command prompt, execute the following command to set the expiration time to 72 hours from now:</t>
    </r>
    <r>
      <rPr>
        <sz val="11"/>
        <color rgb="FF000000"/>
        <rFont val="Calibri"/>
      </rPr>
      <t xml:space="preserve">
</t>
    </r>
    <r>
      <rPr>
        <sz val="11"/>
        <color rgb="FF000000"/>
        <rFont val="Calibri"/>
      </rPr>
      <t># chuser expires=1218103116 tmp_user</t>
    </r>
    <r>
      <rPr>
        <sz val="11"/>
        <color rgb="FF000000"/>
        <rFont val="Calibri"/>
      </rPr>
      <t xml:space="preserve">
</t>
    </r>
    <r>
      <rPr>
        <sz val="11"/>
        <color rgb="FF000000"/>
        <rFont val="Calibri"/>
      </rPr>
      <t>From the command prompt, execute the following command:</t>
    </r>
    <r>
      <rPr>
        <sz val="11"/>
        <color rgb="FF000000"/>
        <rFont val="Calibri"/>
      </rPr>
      <t xml:space="preserve">
</t>
    </r>
    <r>
      <rPr>
        <sz val="11"/>
        <color rgb="FF000000"/>
        <rFont val="Calibri"/>
      </rPr>
      <t># lsuser -a expires tmp_user</t>
    </r>
    <r>
      <rPr>
        <sz val="11"/>
        <color rgb="FF000000"/>
        <rFont val="Calibri"/>
      </rPr>
      <t xml:space="preserve">
</t>
    </r>
    <r>
      <rPr>
        <sz val="11"/>
        <color rgb="FF000000"/>
        <rFont val="Calibri"/>
      </rPr>
      <t>The above command should yield the following output:</t>
    </r>
    <r>
      <rPr>
        <sz val="11"/>
        <color rgb="FF000000"/>
        <rFont val="Calibri"/>
      </rPr>
      <t xml:space="preserve">
</t>
    </r>
    <r>
      <rPr>
        <sz val="11"/>
        <color rgb="FF000000"/>
        <rFont val="Calibri"/>
      </rPr>
      <t>tmp_user expires=1218103116</t>
    </r>
  </si>
  <si>
    <r>
      <rPr>
        <sz val="11"/>
        <color rgb="FF000000"/>
        <rFont val="Calibri"/>
      </rPr>
      <t>If temporary user accounts remain active when no longer needed or for an excessive period, these accounts may be used to gain unauthorized access. To mitigate this risk, automated termination of all temporary accounts must be set upon account creation.</t>
    </r>
    <r>
      <rPr>
        <sz val="11"/>
        <color rgb="FF000000"/>
        <rFont val="Calibri"/>
      </rPr>
      <t xml:space="preserve">
</t>
    </r>
    <r>
      <rPr>
        <sz val="11"/>
        <color rgb="FF000000"/>
        <rFont val="Calibri"/>
      </rPr>
      <t>Temporary accounts are established as part of normal account activation procedures when there is a need for short-term accounts without the demand for immediacy in account activation.</t>
    </r>
    <r>
      <rPr>
        <sz val="11"/>
        <color rgb="FF000000"/>
        <rFont val="Calibri"/>
      </rPr>
      <t xml:space="preserve">
</t>
    </r>
    <r>
      <rPr>
        <sz val="11"/>
        <color rgb="FF000000"/>
        <rFont val="Calibri"/>
      </rPr>
      <t>If temporary accounts are used, the operating system must be configured to automatically terminate these types of accounts after a DoD-defined time period of 72 hours.</t>
    </r>
    <r>
      <rPr>
        <sz val="11"/>
        <color rgb="FF000000"/>
        <rFont val="Calibri"/>
      </rPr>
      <t xml:space="preserve">
</t>
    </r>
    <r>
      <rPr>
        <sz val="11"/>
        <color rgb="FF000000"/>
        <rFont val="Calibri"/>
      </rPr>
      <t>To address access requirements, many operating systems may be integrated with enterprise-level authentication/access mechanisms that meet or exceed access control policy requirements.</t>
    </r>
  </si>
  <si>
    <r>
      <rPr>
        <sz val="11"/>
        <color rgb="FF000000"/>
        <rFont val="Calibri"/>
      </rPr>
      <t>From the command prompt, execute the following command:</t>
    </r>
    <r>
      <rPr>
        <sz val="11"/>
        <color rgb="FF000000"/>
        <rFont val="Calibri"/>
      </rPr>
      <t xml:space="preserve">
</t>
    </r>
    <r>
      <rPr>
        <sz val="11"/>
        <color rgb="FF000000"/>
        <rFont val="Calibri"/>
      </rPr>
      <t># lsuser -a expires tmp_user</t>
    </r>
    <r>
      <rPr>
        <sz val="11"/>
        <color rgb="FF000000"/>
        <rFont val="Calibri"/>
      </rPr>
      <t xml:space="preserve">
</t>
    </r>
    <r>
      <rPr>
        <sz val="11"/>
        <color rgb="FF000000"/>
        <rFont val="Calibri"/>
      </rPr>
      <t>The above command should yield the following output:</t>
    </r>
    <r>
      <rPr>
        <sz val="11"/>
        <color rgb="FF000000"/>
        <rFont val="Calibri"/>
      </rPr>
      <t xml:space="preserve">
</t>
    </r>
    <r>
      <rPr>
        <sz val="11"/>
        <color rgb="FF000000"/>
        <rFont val="Calibri"/>
      </rPr>
      <t>tmp_user expires=0</t>
    </r>
    <r>
      <rPr>
        <sz val="11"/>
        <color rgb="FF000000"/>
        <rFont val="Calibri"/>
      </rPr>
      <t xml:space="preserve">
</t>
    </r>
    <r>
      <rPr>
        <sz val="11"/>
        <color rgb="FF000000"/>
        <rFont val="Calibri"/>
      </rPr>
      <t>Or</t>
    </r>
    <r>
      <rPr>
        <sz val="11"/>
        <color rgb="FF000000"/>
        <rFont val="Calibri"/>
      </rPr>
      <t xml:space="preserve">
</t>
    </r>
    <r>
      <rPr>
        <sz val="11"/>
        <color rgb="FF000000"/>
        <rFont val="Calibri"/>
      </rPr>
      <t>tmp_user expires=1215103116</t>
    </r>
    <r>
      <rPr>
        <sz val="11"/>
        <color rgb="FF000000"/>
        <rFont val="Calibri"/>
      </rPr>
      <t xml:space="preserve">
</t>
    </r>
    <r>
      <rPr>
        <sz val="11"/>
        <color rgb="FF000000"/>
        <rFont val="Calibri"/>
      </rPr>
      <t>The "expires" value is in "MMDDhhmmyy" form, or the value is "0".</t>
    </r>
    <r>
      <rPr>
        <sz val="11"/>
        <color rgb="FF000000"/>
        <rFont val="Calibri"/>
      </rPr>
      <t xml:space="preserve">
</t>
    </r>
    <r>
      <rPr>
        <sz val="11"/>
        <color rgb="FF000000"/>
        <rFont val="Calibri"/>
      </rPr>
      <t>If "expires" value is "0", or the expiration time is greater than "72" hours from the user creation time, this is a finding.</t>
    </r>
  </si>
  <si>
    <t>V-215171</t>
  </si>
  <si>
    <r>
      <rPr>
        <sz val="11"/>
        <rFont val="Calibri"/>
      </rPr>
      <t>AIX must enforce the limit of three consecutive invalid login attempts by a user before the user account is locked and released by an administrator.</t>
    </r>
  </si>
  <si>
    <r>
      <rPr>
        <sz val="11"/>
        <color rgb="FF000000"/>
        <rFont val="Calibri"/>
      </rPr>
      <t>From the command prompt, execute the following command to configure the number of unsuccessful logins resulting in account lockout for "default:" stanza in "/etc/security/user" file:</t>
    </r>
    <r>
      <rPr>
        <sz val="11"/>
        <color rgb="FF000000"/>
        <rFont val="Calibri"/>
      </rPr>
      <t xml:space="preserve">
</t>
    </r>
    <r>
      <rPr>
        <sz val="11"/>
        <color rgb="FF000000"/>
        <rFont val="Calibri"/>
      </rPr>
      <t xml:space="preserve"># chsec -f /etc/security/user -s default -a loginretries=3 </t>
    </r>
    <r>
      <rPr>
        <sz val="11"/>
        <color rgb="FF000000"/>
        <rFont val="Calibri"/>
      </rPr>
      <t xml:space="preserve">
</t>
    </r>
    <r>
      <rPr>
        <sz val="11"/>
        <color rgb="FF000000"/>
        <rFont val="Calibri"/>
      </rPr>
      <t>From the command prompt, execute the following command to configure the number of unsuccessful logins resulting in account lockout for all users who have loginretries values that are 0 or greater than 3:</t>
    </r>
    <r>
      <rPr>
        <sz val="11"/>
        <color rgb="FF000000"/>
        <rFont val="Calibri"/>
      </rPr>
      <t xml:space="preserve">
</t>
    </r>
    <r>
      <rPr>
        <sz val="11"/>
        <color rgb="FF000000"/>
        <rFont val="Calibri"/>
      </rPr>
      <t># chsec -f /etc/security/user -s [user_name] -a loginretries=3</t>
    </r>
  </si>
  <si>
    <r>
      <rPr>
        <sz val="11"/>
        <color rgb="FF000000"/>
        <rFont val="Calibri"/>
      </rPr>
      <t>By limiting the number of failed login attempts, the risk of unauthorized system access via user password guessing, otherwise known as brute-force attacks, is reduced. Limits are imposed by locking the account.</t>
    </r>
    <r>
      <rPr>
        <sz val="11"/>
        <color rgb="FF000000"/>
        <rFont val="Calibri"/>
      </rPr>
      <t xml:space="preserve">
</t>
    </r>
    <r>
      <rPr>
        <sz val="11"/>
        <color rgb="FF000000"/>
        <rFont val="Calibri"/>
      </rPr>
      <t>Satisfies: SRG-OS-000021-GPOS-00005, SRG-OS-000329-GPOS-00128</t>
    </r>
  </si>
  <si>
    <r>
      <rPr>
        <sz val="11"/>
        <color rgb="FF000000"/>
        <rFont val="Calibri"/>
      </rPr>
      <t>From the command prompt, execute the following command to check the system default value for the maximum number of tries before the system will lock the account:</t>
    </r>
    <r>
      <rPr>
        <sz val="11"/>
        <color rgb="FF000000"/>
        <rFont val="Calibri"/>
      </rPr>
      <t xml:space="preserve">
</t>
    </r>
    <r>
      <rPr>
        <sz val="11"/>
        <color rgb="FF000000"/>
        <rFont val="Calibri"/>
      </rPr>
      <t># lssec -f /etc/security/user -s default -a loginretries</t>
    </r>
    <r>
      <rPr>
        <sz val="11"/>
        <color rgb="FF000000"/>
        <rFont val="Calibri"/>
      </rPr>
      <t xml:space="preserve">
</t>
    </r>
    <r>
      <rPr>
        <sz val="11"/>
        <color rgb="FF000000"/>
        <rFont val="Calibri"/>
      </rPr>
      <t>The above command should yield the following output:</t>
    </r>
    <r>
      <rPr>
        <sz val="11"/>
        <color rgb="FF000000"/>
        <rFont val="Calibri"/>
      </rPr>
      <t xml:space="preserve">
</t>
    </r>
    <r>
      <rPr>
        <sz val="11"/>
        <color rgb="FF000000"/>
        <rFont val="Calibri"/>
      </rPr>
      <t>default loginretries=0</t>
    </r>
    <r>
      <rPr>
        <sz val="11"/>
        <color rgb="FF000000"/>
        <rFont val="Calibri"/>
      </rPr>
      <t xml:space="preserve">
</t>
    </r>
    <r>
      <rPr>
        <sz val="11"/>
        <color rgb="FF000000"/>
        <rFont val="Calibri"/>
      </rPr>
      <t>If the default value is "0" or greater than "3", this is a finding.</t>
    </r>
    <r>
      <rPr>
        <sz val="11"/>
        <color rgb="FF000000"/>
        <rFont val="Calibri"/>
      </rPr>
      <t xml:space="preserve">
</t>
    </r>
    <r>
      <rPr>
        <sz val="11"/>
        <color rgb="FF000000"/>
        <rFont val="Calibri"/>
      </rPr>
      <t>From the command prompt, execute the following command to check all active accounts on the system for the maximum number of tries before the system will lock the account:</t>
    </r>
    <r>
      <rPr>
        <sz val="11"/>
        <color rgb="FF000000"/>
        <rFont val="Calibri"/>
      </rPr>
      <t xml:space="preserve">
</t>
    </r>
    <r>
      <rPr>
        <sz val="11"/>
        <color rgb="FF000000"/>
        <rFont val="Calibri"/>
      </rPr>
      <t># lsuser -a loginretries ALL | more</t>
    </r>
    <r>
      <rPr>
        <sz val="11"/>
        <color rgb="FF000000"/>
        <rFont val="Calibri"/>
      </rPr>
      <t xml:space="preserve">
</t>
    </r>
    <r>
      <rPr>
        <sz val="11"/>
        <color rgb="FF000000"/>
        <rFont val="Calibri"/>
      </rPr>
      <t>The above command should yield the following output:</t>
    </r>
    <r>
      <rPr>
        <sz val="11"/>
        <color rgb="FF000000"/>
        <rFont val="Calibri"/>
      </rPr>
      <t xml:space="preserve">
</t>
    </r>
    <r>
      <rPr>
        <sz val="11"/>
        <color rgb="FF000000"/>
        <rFont val="Calibri"/>
      </rPr>
      <t>root loginretries=3</t>
    </r>
    <r>
      <rPr>
        <sz val="11"/>
        <color rgb="FF000000"/>
        <rFont val="Calibri"/>
      </rPr>
      <t xml:space="preserve">
</t>
    </r>
    <r>
      <rPr>
        <sz val="11"/>
        <color rgb="FF000000"/>
        <rFont val="Calibri"/>
      </rPr>
      <t>user1 loginretries=2</t>
    </r>
    <r>
      <rPr>
        <sz val="11"/>
        <color rgb="FF000000"/>
        <rFont val="Calibri"/>
      </rPr>
      <t xml:space="preserve">
</t>
    </r>
    <r>
      <rPr>
        <sz val="11"/>
        <color rgb="FF000000"/>
        <rFont val="Calibri"/>
      </rPr>
      <t>If a user has values set to "0" or greater than "3", this is a finding.</t>
    </r>
  </si>
  <si>
    <t>V-215172</t>
  </si>
  <si>
    <r>
      <rPr>
        <sz val="11"/>
        <rFont val="Calibri"/>
      </rPr>
      <t>AIX must limit the number of concurrent sessions to 10 for all accounts and/or account types.</t>
    </r>
  </si>
  <si>
    <r>
      <rPr>
        <sz val="11"/>
        <color rgb="FF000000"/>
        <rFont val="Calibri"/>
      </rPr>
      <t>From the command prompt, execute the following command to set "maxulogs=10" for the "default:" stanza in the "/etc/security/user" file:</t>
    </r>
    <r>
      <rPr>
        <sz val="11"/>
        <color rgb="FF000000"/>
        <rFont val="Calibri"/>
      </rPr>
      <t xml:space="preserve">
</t>
    </r>
    <r>
      <rPr>
        <sz val="11"/>
        <color rgb="FF000000"/>
        <rFont val="Calibri"/>
      </rPr>
      <t># chsec -f /etc/security/user -s default -a maxulogs=10</t>
    </r>
    <r>
      <rPr>
        <sz val="11"/>
        <color rgb="FF000000"/>
        <rFont val="Calibri"/>
      </rPr>
      <t xml:space="preserve">
</t>
    </r>
    <r>
      <rPr>
        <sz val="11"/>
        <color rgb="FF000000"/>
        <rFont val="Calibri"/>
      </rPr>
      <t>For each user account whose "maxulogs" value is greater than "10", or their "maxulogs" value is not set,  or the values are set to "0", execute the following command to set "maxulogs=10":</t>
    </r>
    <r>
      <rPr>
        <sz val="11"/>
        <color rgb="FF000000"/>
        <rFont val="Calibri"/>
      </rPr>
      <t xml:space="preserve">
</t>
    </r>
    <r>
      <rPr>
        <sz val="11"/>
        <color rgb="FF000000"/>
        <rFont val="Calibri"/>
      </rPr>
      <t># chuser maxulogs=10 [user_name]</t>
    </r>
  </si>
  <si>
    <r>
      <rPr>
        <sz val="11"/>
        <color rgb="FF000000"/>
        <rFont val="Calibri"/>
      </rPr>
      <t>Operating system management includes the ability to control the number of users and user sessions that utilize an operating system. Limiting the number of allowed users and sessions per user is helpful in reducing the risks related to DoS attacks.</t>
    </r>
  </si>
  <si>
    <r>
      <rPr>
        <sz val="11"/>
        <color rgb="FF000000"/>
        <rFont val="Calibri"/>
      </rPr>
      <t>From the command prompt, execute the following command to display maxulogs values for all the user account:</t>
    </r>
    <r>
      <rPr>
        <sz val="11"/>
        <color rgb="FF000000"/>
        <rFont val="Calibri"/>
      </rPr>
      <t xml:space="preserve">
</t>
    </r>
    <r>
      <rPr>
        <sz val="11"/>
        <color rgb="FF000000"/>
        <rFont val="Calibri"/>
      </rPr>
      <t># lsuser -a maxulogs ALL</t>
    </r>
    <r>
      <rPr>
        <sz val="11"/>
        <color rgb="FF000000"/>
        <rFont val="Calibri"/>
      </rPr>
      <t xml:space="preserve">
</t>
    </r>
    <r>
      <rPr>
        <sz val="11"/>
        <color rgb="FF000000"/>
        <rFont val="Calibri"/>
      </rPr>
      <t>The above command should yield the following output:</t>
    </r>
    <r>
      <rPr>
        <sz val="11"/>
        <color rgb="FF000000"/>
        <rFont val="Calibri"/>
      </rPr>
      <t xml:space="preserve">
</t>
    </r>
    <r>
      <rPr>
        <sz val="11"/>
        <color rgb="FF000000"/>
        <rFont val="Calibri"/>
      </rPr>
      <t>root maxulogs=10</t>
    </r>
    <r>
      <rPr>
        <sz val="11"/>
        <color rgb="FF000000"/>
        <rFont val="Calibri"/>
      </rPr>
      <t xml:space="preserve">
</t>
    </r>
    <r>
      <rPr>
        <sz val="11"/>
        <color rgb="FF000000"/>
        <rFont val="Calibri"/>
      </rPr>
      <t>user_1 maxulogs=10</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above command shows any user account that does not have the "maxulogs" attribute set, or its value is "0", or its value greater than "10", this is a finding.</t>
    </r>
  </si>
  <si>
    <t>V-215173</t>
  </si>
  <si>
    <r>
      <rPr>
        <sz val="11"/>
        <rFont val="Calibri"/>
      </rPr>
      <t>If the AIX system is using LDAP for authentication or account information, the LDAP SSL, or TLS connection must require the server provide a certificate and this certificate must have a valid path to a trusted CA.</t>
    </r>
  </si>
  <si>
    <r>
      <rPr>
        <sz val="11"/>
        <color rgb="FF000000"/>
        <rFont val="Calibri"/>
      </rPr>
      <t>Note: Depending on which version of GSKit is installed on AIX, the GSK commands that are used to manage the Key Database (KDB) have different names. The possible GSK commands are: gsk8capicmd (used below), gsk8capicmd_64 and gsk7cmd.</t>
    </r>
    <r>
      <rPr>
        <sz val="11"/>
        <color rgb="FF000000"/>
        <rFont val="Calibri"/>
      </rPr>
      <t xml:space="preserve">
</t>
    </r>
    <r>
      <rPr>
        <sz val="11"/>
        <color rgb="FF000000"/>
        <rFont val="Calibri"/>
      </rPr>
      <t xml:space="preserve">Create a key database with DoD PKI or DoD-approved certificate using one of the following commands: </t>
    </r>
    <r>
      <rPr>
        <sz val="11"/>
        <color rgb="FF000000"/>
        <rFont val="Calibri"/>
      </rPr>
      <t xml:space="preserve">
</t>
    </r>
    <r>
      <rPr>
        <sz val="11"/>
        <color rgb="FF000000"/>
        <rFont val="Calibri"/>
      </rPr>
      <t># gsk8capicmd -keydb -create -db &lt;KDB_FILE&gt; -pw &lt;KDB_PASSWORD&gt; -type cms -stash</t>
    </r>
    <r>
      <rPr>
        <sz val="11"/>
        <color rgb="FF000000"/>
        <rFont val="Calibri"/>
      </rPr>
      <t xml:space="preserve">
</t>
    </r>
    <r>
      <rPr>
        <sz val="11"/>
        <color rgb="FF000000"/>
        <rFont val="Calibri"/>
      </rPr>
      <t xml:space="preserve">Edit "/etc/security/ldap/ldap.cfg" and add or edit the "ldapsslkeyf" setting to reference a KDB file containing a client certificate issued by DoD PKI or a DoD-approved external PKI. </t>
    </r>
    <r>
      <rPr>
        <sz val="11"/>
        <color rgb="FF000000"/>
        <rFont val="Calibri"/>
      </rPr>
      <t xml:space="preserve">
</t>
    </r>
    <r>
      <rPr>
        <sz val="11"/>
        <color rgb="FF000000"/>
        <rFont val="Calibri"/>
      </rPr>
      <t xml:space="preserve">Install a certificate signed by a DoD PKI or a DoD-approved external PKI using the following command: </t>
    </r>
    <r>
      <rPr>
        <sz val="11"/>
        <color rgb="FF000000"/>
        <rFont val="Calibri"/>
      </rPr>
      <t xml:space="preserve">
</t>
    </r>
    <r>
      <rPr>
        <sz val="11"/>
        <color rgb="FF000000"/>
        <rFont val="Calibri"/>
      </rPr>
      <t># gsk8capicmd -cert -add -db &lt;KDB_FILE&gt; -pw &lt;KDB_PASSWORD&gt; -file &lt;CERT_FILE&gt; -label &lt;CERT_LABEL&gt;</t>
    </r>
    <r>
      <rPr>
        <sz val="11"/>
        <color rgb="FF000000"/>
        <rFont val="Calibri"/>
      </rPr>
      <t xml:space="preserve">
</t>
    </r>
    <r>
      <rPr>
        <sz val="11"/>
        <color rgb="FF000000"/>
        <rFont val="Calibri"/>
      </rPr>
      <t xml:space="preserve">Remove un-needed CA certificates using one of the following commands: </t>
    </r>
    <r>
      <rPr>
        <sz val="11"/>
        <color rgb="FF000000"/>
        <rFont val="Calibri"/>
      </rPr>
      <t xml:space="preserve">
</t>
    </r>
    <r>
      <rPr>
        <sz val="11"/>
        <color rgb="FF000000"/>
        <rFont val="Calibri"/>
      </rPr>
      <t># gsk8capicmd -cert -delete -db &lt;KDB_FILE&gt; -pw &lt;KDB_PASSWORD&gt; -label &lt;CERT_LABEL&gt;</t>
    </r>
    <r>
      <rPr>
        <sz val="11"/>
        <color rgb="FF000000"/>
        <rFont val="Calibri"/>
      </rPr>
      <t xml:space="preserve">
</t>
    </r>
    <r>
      <rPr>
        <sz val="11"/>
        <color rgb="FF000000"/>
        <rFont val="Calibri"/>
      </rPr>
      <t>Restart LDAP client using command:</t>
    </r>
    <r>
      <rPr>
        <sz val="11"/>
        <color rgb="FF000000"/>
        <rFont val="Calibri"/>
      </rPr>
      <t xml:space="preserve">
</t>
    </r>
    <r>
      <rPr>
        <sz val="11"/>
        <color rgb="FF000000"/>
        <rFont val="Calibri"/>
      </rPr>
      <t># /usr/sbin/restart-secldapclntd</t>
    </r>
  </si>
  <si>
    <r>
      <rPr>
        <sz val="11"/>
        <color rgb="FF000000"/>
        <rFont val="Calibri"/>
      </rPr>
      <t>Without path validation, an informed trust decision by the relying party cannot be made when presented with any certificate not already explicitly trusted.</t>
    </r>
  </si>
  <si>
    <r>
      <rPr>
        <sz val="11"/>
        <color rgb="FF000000"/>
        <rFont val="Calibri"/>
      </rPr>
      <t>If LDAP authentication is not used on AIX, this is Not Applicable.</t>
    </r>
    <r>
      <rPr>
        <sz val="11"/>
        <color rgb="FF000000"/>
        <rFont val="Calibri"/>
      </rPr>
      <t xml:space="preserve">
</t>
    </r>
    <r>
      <rPr>
        <sz val="11"/>
        <color rgb="FF000000"/>
        <rFont val="Calibri"/>
      </rPr>
      <t>Note: Depending on which version of GSKit is installed on AIX, the GSK commands that are used to manage the Key Database (KDB) have different names. The possible GSK commands are: gsk8capicmd (used below), gsk8capicmd_64 and gsk7cmd.</t>
    </r>
    <r>
      <rPr>
        <sz val="11"/>
        <color rgb="FF000000"/>
        <rFont val="Calibri"/>
      </rPr>
      <t xml:space="preserve">
</t>
    </r>
    <r>
      <rPr>
        <sz val="11"/>
        <color rgb="FF000000"/>
        <rFont val="Calibri"/>
      </rPr>
      <t xml:space="preserve">Check if the system is using LDAP authentication: </t>
    </r>
    <r>
      <rPr>
        <sz val="11"/>
        <color rgb="FF000000"/>
        <rFont val="Calibri"/>
      </rPr>
      <t xml:space="preserve">
</t>
    </r>
    <r>
      <rPr>
        <sz val="11"/>
        <color rgb="FF000000"/>
        <rFont val="Calibri"/>
      </rPr>
      <t xml:space="preserve"># grep LDAP /etc/security/user </t>
    </r>
    <r>
      <rPr>
        <sz val="11"/>
        <color rgb="FF000000"/>
        <rFont val="Calibri"/>
      </rPr>
      <t xml:space="preserve">
</t>
    </r>
    <r>
      <rPr>
        <sz val="11"/>
        <color rgb="FF000000"/>
        <rFont val="Calibri"/>
      </rPr>
      <t xml:space="preserve">If no lines are returned, this requirement is not applicable. </t>
    </r>
    <r>
      <rPr>
        <sz val="11"/>
        <color rgb="FF000000"/>
        <rFont val="Calibri"/>
      </rPr>
      <t xml:space="preserve">
</t>
    </r>
    <r>
      <rPr>
        <sz val="11"/>
        <color rgb="FF000000"/>
        <rFont val="Calibri"/>
      </rPr>
      <t xml:space="preserve">Check if the useSSL option is enabled: </t>
    </r>
    <r>
      <rPr>
        <sz val="11"/>
        <color rgb="FF000000"/>
        <rFont val="Calibri"/>
      </rPr>
      <t xml:space="preserve">
</t>
    </r>
    <r>
      <rPr>
        <sz val="11"/>
        <color rgb="FF000000"/>
        <rFont val="Calibri"/>
      </rPr>
      <t xml:space="preserve"># grep '^useSSL' /etc/security/ldap/ldap.cfg </t>
    </r>
    <r>
      <rPr>
        <sz val="11"/>
        <color rgb="FF000000"/>
        <rFont val="Calibri"/>
      </rPr>
      <t xml:space="preserve">
</t>
    </r>
    <r>
      <rPr>
        <sz val="11"/>
        <color rgb="FF000000"/>
        <rFont val="Calibri"/>
      </rPr>
      <t>useSSL:yes</t>
    </r>
    <r>
      <rPr>
        <sz val="11"/>
        <color rgb="FF000000"/>
        <rFont val="Calibri"/>
      </rPr>
      <t xml:space="preserve">
</t>
    </r>
    <r>
      <rPr>
        <sz val="11"/>
        <color rgb="FF000000"/>
        <rFont val="Calibri"/>
      </rPr>
      <t xml:space="preserve">If "yes" is not the returned value, this is a finding. </t>
    </r>
    <r>
      <rPr>
        <sz val="11"/>
        <color rgb="FF000000"/>
        <rFont val="Calibri"/>
      </rPr>
      <t xml:space="preserve">
</t>
    </r>
    <r>
      <rPr>
        <sz val="11"/>
        <color rgb="FF000000"/>
        <rFont val="Calibri"/>
      </rPr>
      <t xml:space="preserve">Verify a certificate is used for client authentication to the server: </t>
    </r>
    <r>
      <rPr>
        <sz val="11"/>
        <color rgb="FF000000"/>
        <rFont val="Calibri"/>
      </rPr>
      <t xml:space="preserve">
</t>
    </r>
    <r>
      <rPr>
        <sz val="11"/>
        <color rgb="FF000000"/>
        <rFont val="Calibri"/>
      </rPr>
      <t xml:space="preserve"># grep -i '^ldapsslkeyf' /etc/security/ldap/ldap.cfg </t>
    </r>
    <r>
      <rPr>
        <sz val="11"/>
        <color rgb="FF000000"/>
        <rFont val="Calibri"/>
      </rPr>
      <t xml:space="preserve">
</t>
    </r>
    <r>
      <rPr>
        <sz val="11"/>
        <color rgb="FF000000"/>
        <rFont val="Calibri"/>
      </rPr>
      <t>ldapsslkeyf:/tmp/key.kdb</t>
    </r>
    <r>
      <rPr>
        <sz val="11"/>
        <color rgb="FF000000"/>
        <rFont val="Calibri"/>
      </rPr>
      <t xml:space="preserve">
</t>
    </r>
    <r>
      <rPr>
        <sz val="11"/>
        <color rgb="FF000000"/>
        <rFont val="Calibri"/>
      </rPr>
      <t xml:space="preserve">If no line is found, this is a finding. </t>
    </r>
    <r>
      <rPr>
        <sz val="11"/>
        <color rgb="FF000000"/>
        <rFont val="Calibri"/>
      </rPr>
      <t xml:space="preserve">
</t>
    </r>
    <r>
      <rPr>
        <sz val="11"/>
        <color rgb="FF000000"/>
        <rFont val="Calibri"/>
      </rPr>
      <t>Identify the Key Database (KDB), and its password, by asking the ISSO/SA. If no Key Database exists on the system, this is a finding.</t>
    </r>
    <r>
      <rPr>
        <sz val="11"/>
        <color rgb="FF000000"/>
        <rFont val="Calibri"/>
      </rPr>
      <t xml:space="preserve">
</t>
    </r>
    <r>
      <rPr>
        <sz val="11"/>
        <color rgb="FF000000"/>
        <rFont val="Calibri"/>
      </rPr>
      <t>List the certificate issuer with GSK command:</t>
    </r>
    <r>
      <rPr>
        <sz val="11"/>
        <color rgb="FF000000"/>
        <rFont val="Calibri"/>
      </rPr>
      <t xml:space="preserve">
</t>
    </r>
    <r>
      <rPr>
        <sz val="11"/>
        <color rgb="FF000000"/>
        <rFont val="Calibri"/>
      </rPr>
      <t xml:space="preserve"># gsk8capicmd -cert -list CA -db &lt;KDB_FILE&gt; -pw &lt;KDB_PASSWORD&gt; </t>
    </r>
    <r>
      <rPr>
        <sz val="11"/>
        <color rgb="FF000000"/>
        <rFont val="Calibri"/>
      </rPr>
      <t xml:space="preserve">
</t>
    </r>
    <r>
      <rPr>
        <sz val="11"/>
        <color rgb="FF000000"/>
        <rFont val="Calibri"/>
      </rPr>
      <t xml:space="preserve">Make note of the client Key Label: </t>
    </r>
    <r>
      <rPr>
        <sz val="11"/>
        <color rgb="FF000000"/>
        <rFont val="Calibri"/>
      </rPr>
      <t xml:space="preserve">
</t>
    </r>
    <r>
      <rPr>
        <sz val="11"/>
        <color rgb="FF000000"/>
        <rFont val="Calibri"/>
      </rPr>
      <t xml:space="preserve"># gsk8capicmd -cert -details -showOID -db &lt;KDB_FILE&gt; -pw &lt;KDB_PASSWORD&gt; -label &lt;Key Label&gt; </t>
    </r>
    <r>
      <rPr>
        <sz val="11"/>
        <color rgb="FF000000"/>
        <rFont val="Calibri"/>
      </rPr>
      <t xml:space="preserve">
</t>
    </r>
    <r>
      <rPr>
        <sz val="11"/>
        <color rgb="FF000000"/>
        <rFont val="Calibri"/>
      </rPr>
      <t>If the certificate is not issued by DoD PKI or a DoD-approved external PKI, this is a finding</t>
    </r>
    <r>
      <rPr>
        <sz val="11"/>
        <color rgb="FF000000"/>
        <rFont val="Calibri"/>
      </rPr>
      <t xml:space="preserve">
</t>
    </r>
    <r>
      <rPr>
        <sz val="11"/>
        <color rgb="FF000000"/>
        <rFont val="Calibri"/>
      </rPr>
      <t xml:space="preserve">The IBM GSK Database should only have certificates for the client system and for the LDAP server. </t>
    </r>
    <r>
      <rPr>
        <sz val="11"/>
        <color rgb="FF000000"/>
        <rFont val="Calibri"/>
      </rPr>
      <t xml:space="preserve">
</t>
    </r>
    <r>
      <rPr>
        <sz val="11"/>
        <color rgb="FF000000"/>
        <rFont val="Calibri"/>
      </rPr>
      <t>If more certificates are in the key database than the LDAP server and the client, this is a finding.</t>
    </r>
  </si>
  <si>
    <t>V-215174</t>
  </si>
  <si>
    <r>
      <rPr>
        <sz val="11"/>
        <rFont val="Calibri"/>
      </rPr>
      <t>If AIX is using LDAP for authentication or account information, the /etc/ldap.conf file (or equivalent) must not contain passwords.</t>
    </r>
  </si>
  <si>
    <t>CAT I (High)</t>
  </si>
  <si>
    <r>
      <rPr>
        <sz val="11"/>
        <color rgb="FF000000"/>
        <rFont val="Calibri"/>
      </rPr>
      <t>To remove the clear-text password for "bindpwd", do the following two steps:</t>
    </r>
    <r>
      <rPr>
        <sz val="11"/>
        <color rgb="FF000000"/>
        <rFont val="Calibri"/>
      </rPr>
      <t xml:space="preserve">
</t>
    </r>
    <r>
      <rPr>
        <sz val="11"/>
        <color rgb="FF000000"/>
        <rFont val="Calibri"/>
      </rPr>
      <t xml:space="preserve">Edit "/etc/security/ldap/ldap.cfg" to remove the "bindpwd" line and save the change; </t>
    </r>
    <r>
      <rPr>
        <sz val="11"/>
        <color rgb="FF000000"/>
        <rFont val="Calibri"/>
      </rPr>
      <t xml:space="preserve">
</t>
    </r>
    <r>
      <rPr>
        <sz val="11"/>
        <color rgb="FF000000"/>
        <rFont val="Calibri"/>
      </rPr>
      <t>Re-config the LDAP client using the "mksecldap" command:</t>
    </r>
    <r>
      <rPr>
        <sz val="11"/>
        <color rgb="FF000000"/>
        <rFont val="Calibri"/>
      </rPr>
      <t xml:space="preserve">
</t>
    </r>
    <r>
      <rPr>
        <sz val="11"/>
        <color rgb="FF000000"/>
        <rFont val="Calibri"/>
      </rPr>
      <t># mksecldap -c -h &lt;LDAP_HOST:LDAP_PORT&gt; -A &lt;auth_type&gt; -D &lt;Default_Entry&gt; -d &lt;BASE_DN&gt; -a &lt;BIND_USER&gt; -p &lt;BIND_PASSWORD&gt; -k &lt;KDB_FILE&gt; -w &lt;KDB_PASSWORD&gt;</t>
    </r>
    <r>
      <rPr>
        <sz val="11"/>
        <color rgb="FF000000"/>
        <rFont val="Calibri"/>
      </rPr>
      <t xml:space="preserve">
</t>
    </r>
    <r>
      <rPr>
        <sz val="11"/>
        <color rgb="FF000000"/>
        <rFont val="Calibri"/>
      </rPr>
      <t>Note: Depending on which version of GSKit is installed on AIX, the GSK commands that are used to manage the Key Database (KDB) have different names. The possible GSK commands are: "gsk8capicmd" (used below), "gsk8capicmd_64" and "gsk7cmd".</t>
    </r>
    <r>
      <rPr>
        <sz val="11"/>
        <color rgb="FF000000"/>
        <rFont val="Calibri"/>
      </rPr>
      <t xml:space="preserve">
</t>
    </r>
    <r>
      <rPr>
        <sz val="11"/>
        <color rgb="FF000000"/>
        <rFont val="Calibri"/>
      </rPr>
      <t>To use the stashed password for SSL key database (KDB), do the following two steps:</t>
    </r>
    <r>
      <rPr>
        <sz val="11"/>
        <color rgb="FF000000"/>
        <rFont val="Calibri"/>
      </rPr>
      <t xml:space="preserve">
</t>
    </r>
    <r>
      <rPr>
        <sz val="11"/>
        <color rgb="FF000000"/>
        <rFont val="Calibri"/>
      </rPr>
      <t>Edit "/etc/security/ldap/ldap.cfg" to remove the "ldapsslkeypwd" line and save the change;</t>
    </r>
    <r>
      <rPr>
        <sz val="11"/>
        <color rgb="FF000000"/>
        <rFont val="Calibri"/>
      </rPr>
      <t xml:space="preserve">
</t>
    </r>
    <r>
      <rPr>
        <sz val="11"/>
        <color rgb="FF000000"/>
        <rFont val="Calibri"/>
      </rPr>
      <t>Run the "gsk8capicmd" to create a stashed password file for the SSL KDB:</t>
    </r>
    <r>
      <rPr>
        <sz val="11"/>
        <color rgb="FF000000"/>
        <rFont val="Calibri"/>
      </rPr>
      <t xml:space="preserve">
</t>
    </r>
    <r>
      <rPr>
        <sz val="11"/>
        <color rgb="FF000000"/>
        <rFont val="Calibri"/>
      </rPr>
      <t># gsk8capicmd -keydb -stashpw -db &lt;KDB_FILE&gt; -pw &lt;KDB_PASSWORD&gt;</t>
    </r>
  </si>
  <si>
    <r>
      <rPr>
        <sz val="11"/>
        <color rgb="FF000000"/>
        <rFont val="Calibri"/>
      </rPr>
      <t>Passwords need to be protected at all times, and encryption is the standard method for protecting passwords. If passwords are not encrypted, they can be plainly read (i.e., clear text) and easily compromised.</t>
    </r>
  </si>
  <si>
    <r>
      <rPr>
        <sz val="11"/>
        <color rgb="FF000000"/>
        <rFont val="Calibri"/>
      </rPr>
      <t>Examine the LDAP configuration file "/etc/security/ldap/ldap.cfg" for possible clear-text password for "bindpwd".</t>
    </r>
    <r>
      <rPr>
        <sz val="11"/>
        <color rgb="FF000000"/>
        <rFont val="Calibri"/>
      </rPr>
      <t xml:space="preserve">
</t>
    </r>
    <r>
      <rPr>
        <sz val="11"/>
        <color rgb="FF000000"/>
        <rFont val="Calibri"/>
      </rPr>
      <t>From the command prompt, run the following command:</t>
    </r>
    <r>
      <rPr>
        <sz val="11"/>
        <color rgb="FF000000"/>
        <rFont val="Calibri"/>
      </rPr>
      <t xml:space="preserve">
</t>
    </r>
    <r>
      <rPr>
        <sz val="11"/>
        <color rgb="FF000000"/>
        <rFont val="Calibri"/>
      </rPr>
      <t># grep ^bindpwd: /etc/security/ldap/ldap.cfg</t>
    </r>
    <r>
      <rPr>
        <sz val="11"/>
        <color rgb="FF000000"/>
        <rFont val="Calibri"/>
      </rPr>
      <t xml:space="preserve">
</t>
    </r>
    <r>
      <rPr>
        <sz val="11"/>
        <color rgb="FF000000"/>
        <rFont val="Calibri"/>
      </rPr>
      <t>The above command should yield the following output:</t>
    </r>
    <r>
      <rPr>
        <sz val="11"/>
        <color rgb="FF000000"/>
        <rFont val="Calibri"/>
      </rPr>
      <t xml:space="preserve">
</t>
    </r>
    <r>
      <rPr>
        <sz val="11"/>
        <color rgb="FF000000"/>
        <rFont val="Calibri"/>
      </rPr>
      <t>bindpwd:{DESv2}57AEE2BCED 764373462FC7B62736D9A</t>
    </r>
    <r>
      <rPr>
        <sz val="11"/>
        <color rgb="FF000000"/>
        <rFont val="Calibri"/>
      </rPr>
      <t xml:space="preserve">
</t>
    </r>
    <r>
      <rPr>
        <sz val="11"/>
        <color rgb="FF000000"/>
        <rFont val="Calibri"/>
      </rPr>
      <t xml:space="preserve">If the returned entry has an unencrypted password (the output line does not start with "bindpwd:{DES"), this is a finding. </t>
    </r>
    <r>
      <rPr>
        <sz val="11"/>
        <color rgb="FF000000"/>
        <rFont val="Calibri"/>
      </rPr>
      <t xml:space="preserve">
</t>
    </r>
    <r>
      <rPr>
        <sz val="11"/>
        <color rgb="FF000000"/>
        <rFont val="Calibri"/>
      </rPr>
      <t>Examine the LDAP configuration file "/etc/security/ldap/ldap.cfg" for using stashed password for SSL key database (KDB).</t>
    </r>
    <r>
      <rPr>
        <sz val="11"/>
        <color rgb="FF000000"/>
        <rFont val="Calibri"/>
      </rPr>
      <t xml:space="preserve">
</t>
    </r>
    <r>
      <rPr>
        <sz val="11"/>
        <color rgb="FF000000"/>
        <rFont val="Calibri"/>
      </rPr>
      <t xml:space="preserve">Check for "ldapsslkeypwd" in LDAP config file using the follow command: </t>
    </r>
    <r>
      <rPr>
        <sz val="11"/>
        <color rgb="FF000000"/>
        <rFont val="Calibri"/>
      </rPr>
      <t xml:space="preserve">
</t>
    </r>
    <r>
      <rPr>
        <sz val="11"/>
        <color rgb="FF000000"/>
        <rFont val="Calibri"/>
      </rPr>
      <t xml:space="preserve"># grep '^ldapsslkeypwd' /etc/security/ldap/ldap.cfg </t>
    </r>
    <r>
      <rPr>
        <sz val="11"/>
        <color rgb="FF000000"/>
        <rFont val="Calibri"/>
      </rPr>
      <t xml:space="preserve">
</t>
    </r>
    <r>
      <rPr>
        <sz val="11"/>
        <color rgb="FF000000"/>
        <rFont val="Calibri"/>
      </rPr>
      <t>If the command returned a line, this is a finding.</t>
    </r>
  </si>
  <si>
    <t>V-215175</t>
  </si>
  <si>
    <r>
      <rPr>
        <sz val="11"/>
        <rFont val="Calibri"/>
      </rPr>
      <t>All accounts on AIX system must have unique account names.</t>
    </r>
  </si>
  <si>
    <r>
      <rPr>
        <sz val="11"/>
        <color rgb="FF000000"/>
        <rFont val="Calibri"/>
      </rPr>
      <t>Edit user accounts to provide unique name for each account by editing the following files:</t>
    </r>
    <r>
      <rPr>
        <sz val="11"/>
        <color rgb="FF000000"/>
        <rFont val="Calibri"/>
      </rPr>
      <t xml:space="preserve">
</t>
    </r>
    <r>
      <rPr>
        <sz val="11"/>
        <color rgb="FF000000"/>
        <rFont val="Calibri"/>
      </rPr>
      <t>/etc/passwd</t>
    </r>
    <r>
      <rPr>
        <sz val="11"/>
        <color rgb="FF000000"/>
        <rFont val="Calibri"/>
      </rPr>
      <t xml:space="preserve">
</t>
    </r>
    <r>
      <rPr>
        <sz val="11"/>
        <color rgb="FF000000"/>
        <rFont val="Calibri"/>
      </rPr>
      <t>/etc/security/passwd</t>
    </r>
    <r>
      <rPr>
        <sz val="11"/>
        <color rgb="FF000000"/>
        <rFont val="Calibri"/>
      </rPr>
      <t xml:space="preserve">
</t>
    </r>
    <r>
      <rPr>
        <sz val="11"/>
        <color rgb="FF000000"/>
        <rFont val="Calibri"/>
      </rPr>
      <t>/etc/security/user</t>
    </r>
    <r>
      <rPr>
        <sz val="11"/>
        <color rgb="FF000000"/>
        <rFont val="Calibri"/>
      </rPr>
      <t xml:space="preserve">
</t>
    </r>
    <r>
      <rPr>
        <sz val="11"/>
        <color rgb="FF000000"/>
        <rFont val="Calibri"/>
      </rPr>
      <t>/etc/group</t>
    </r>
  </si>
  <si>
    <r>
      <rPr>
        <sz val="11"/>
        <color rgb="FF000000"/>
        <rFont val="Calibri"/>
      </rPr>
      <t>To assure accountability and prevent unauthenticated access, organizational users must be identified and authenticated to prevent potential misuse and compromise of the system.</t>
    </r>
    <r>
      <rPr>
        <sz val="11"/>
        <color rgb="FF000000"/>
        <rFont val="Calibri"/>
      </rPr>
      <t xml:space="preserve">
</t>
    </r>
    <r>
      <rPr>
        <sz val="11"/>
        <color rgb="FF000000"/>
        <rFont val="Calibri"/>
      </rPr>
      <t xml:space="preserve">Organizational users include organizational employees or individuals the organization deems to have equivalent status of employees (e.g., contractors). Organizational users (and processes acting on behalf of users) must be uniquely identified and authenticated to all accesses, except for the following: </t>
    </r>
    <r>
      <rPr>
        <sz val="11"/>
        <color rgb="FF000000"/>
        <rFont val="Calibri"/>
      </rPr>
      <t xml:space="preserve">
</t>
    </r>
    <r>
      <rPr>
        <sz val="11"/>
        <color rgb="FF000000"/>
        <rFont val="Calibri"/>
      </rPr>
      <t>1) Accesses explicitly identified and documented by the organization. Organizations document specific user actions that can be performed on the information system without identification or authentication; and</t>
    </r>
    <r>
      <rPr>
        <sz val="11"/>
        <color rgb="FF000000"/>
        <rFont val="Calibri"/>
      </rPr>
      <t xml:space="preserve">
</t>
    </r>
    <r>
      <rPr>
        <sz val="11"/>
        <color rgb="FF000000"/>
        <rFont val="Calibri"/>
      </rPr>
      <t>2) Accesses that occur through authorized use of group authenticators without individual authentication. Organizations may require unique identification of individuals in group accounts (e.g., shared privilege accounts) or for detailed accountability of individual activity.</t>
    </r>
  </si>
  <si>
    <r>
      <rPr>
        <sz val="11"/>
        <color rgb="FF000000"/>
        <rFont val="Calibri"/>
      </rPr>
      <t>From the command prompt, run the following command to check that there are no duplicate account names:</t>
    </r>
    <r>
      <rPr>
        <sz val="11"/>
        <color rgb="FF000000"/>
        <rFont val="Calibri"/>
      </rPr>
      <t xml:space="preserve">
</t>
    </r>
    <r>
      <rPr>
        <sz val="11"/>
        <color rgb="FF000000"/>
        <rFont val="Calibri"/>
      </rPr>
      <t># usrck -n ALL</t>
    </r>
    <r>
      <rPr>
        <sz val="11"/>
        <color rgb="FF000000"/>
        <rFont val="Calibri"/>
      </rPr>
      <t xml:space="preserve">
</t>
    </r>
    <r>
      <rPr>
        <sz val="11"/>
        <color rgb="FF000000"/>
        <rFont val="Calibri"/>
      </rPr>
      <t>If any duplicate account names are found, this is a finding.</t>
    </r>
  </si>
  <si>
    <t>V-215176</t>
  </si>
  <si>
    <r>
      <rPr>
        <sz val="11"/>
        <rFont val="Calibri"/>
      </rPr>
      <t>All accounts on AIX must be assigned unique User Identification Numbers (UIDs) and must authenticate organizational and non-organizational users (or processes acting on behalf of these users).</t>
    </r>
  </si>
  <si>
    <r>
      <rPr>
        <sz val="11"/>
        <color rgb="FF000000"/>
        <rFont val="Calibri"/>
      </rPr>
      <t>Edit user accounts to provide unique names and UIDs for each account by editing the following files:</t>
    </r>
    <r>
      <rPr>
        <sz val="11"/>
        <color rgb="FF000000"/>
        <rFont val="Calibri"/>
      </rPr>
      <t xml:space="preserve">
</t>
    </r>
    <r>
      <rPr>
        <sz val="11"/>
        <color rgb="FF000000"/>
        <rFont val="Calibri"/>
      </rPr>
      <t>/etc/passwd</t>
    </r>
    <r>
      <rPr>
        <sz val="11"/>
        <color rgb="FF000000"/>
        <rFont val="Calibri"/>
      </rPr>
      <t xml:space="preserve">
</t>
    </r>
    <r>
      <rPr>
        <sz val="11"/>
        <color rgb="FF000000"/>
        <rFont val="Calibri"/>
      </rPr>
      <t>/etc/group</t>
    </r>
    <r>
      <rPr>
        <sz val="11"/>
        <color rgb="FF000000"/>
        <rFont val="Calibri"/>
      </rPr>
      <t xml:space="preserve">
</t>
    </r>
    <r>
      <rPr>
        <sz val="11"/>
        <color rgb="FF000000"/>
        <rFont val="Calibri"/>
      </rPr>
      <t>/etc/security/passwd</t>
    </r>
    <r>
      <rPr>
        <sz val="11"/>
        <color rgb="FF000000"/>
        <rFont val="Calibri"/>
      </rPr>
      <t xml:space="preserve">
</t>
    </r>
    <r>
      <rPr>
        <sz val="11"/>
        <color rgb="FF000000"/>
        <rFont val="Calibri"/>
      </rPr>
      <t>/etc/security/user</t>
    </r>
  </si>
  <si>
    <r>
      <rPr>
        <sz val="11"/>
        <color rgb="FF000000"/>
        <rFont val="Calibri"/>
      </rPr>
      <t>To assure accountability and prevent unauthenticated access, organizational users must be identified and authenticated to prevent potential misuse and compromise of the system.</t>
    </r>
    <r>
      <rPr>
        <sz val="11"/>
        <color rgb="FF000000"/>
        <rFont val="Calibri"/>
      </rPr>
      <t xml:space="preserve">
</t>
    </r>
    <r>
      <rPr>
        <sz val="11"/>
        <color rgb="FF000000"/>
        <rFont val="Calibri"/>
      </rPr>
      <t>Lack of authentication and identification enables non-organizational users to gain access to the application or possibly other information systems and provides an opportunity for intruders to compromise resources within the application or information system.</t>
    </r>
    <r>
      <rPr>
        <sz val="11"/>
        <color rgb="FF000000"/>
        <rFont val="Calibri"/>
      </rPr>
      <t xml:space="preserve">
</t>
    </r>
    <r>
      <rPr>
        <sz val="11"/>
        <color rgb="FF000000"/>
        <rFont val="Calibri"/>
      </rPr>
      <t xml:space="preserve">Organizational users include organizational employees or individuals the organization deems to have equivalent status of employees (e.g., contractors). Organizational users (and processes acting on behalf of users) must be uniquely identified and authenticated to all accesses, except for the following: </t>
    </r>
    <r>
      <rPr>
        <sz val="11"/>
        <color rgb="FF000000"/>
        <rFont val="Calibri"/>
      </rPr>
      <t xml:space="preserve">
</t>
    </r>
    <r>
      <rPr>
        <sz val="11"/>
        <color rgb="FF000000"/>
        <rFont val="Calibri"/>
      </rPr>
      <t>1) Accesses explicitly identified and documented by the organization. Organizations document specific user actions that can be performed on the information system without identification or authentication; and</t>
    </r>
    <r>
      <rPr>
        <sz val="11"/>
        <color rgb="FF000000"/>
        <rFont val="Calibri"/>
      </rPr>
      <t xml:space="preserve">
</t>
    </r>
    <r>
      <rPr>
        <sz val="11"/>
        <color rgb="FF000000"/>
        <rFont val="Calibri"/>
      </rPr>
      <t>2) Accesses that occur through authorized use of group authenticators without individual authentication. Organizations may require unique identification of individuals in group accounts (e.g., shared privilege accounts) or for detailed accountability of individual activity.</t>
    </r>
    <r>
      <rPr>
        <sz val="11"/>
        <color rgb="FF000000"/>
        <rFont val="Calibri"/>
      </rPr>
      <t xml:space="preserve">
</t>
    </r>
    <r>
      <rPr>
        <sz val="11"/>
        <color rgb="FF000000"/>
        <rFont val="Calibri"/>
      </rPr>
      <t>Satisfies: SRG-OS-000104-GPOS-00051, SRG-OS-000121-GPOS-00062</t>
    </r>
  </si>
  <si>
    <r>
      <rPr>
        <sz val="11"/>
        <color rgb="FF000000"/>
        <rFont val="Calibri"/>
      </rPr>
      <t>From the command prompt, run the following command to ensure there are no duplicate UIDs:</t>
    </r>
    <r>
      <rPr>
        <sz val="11"/>
        <color rgb="FF000000"/>
        <rFont val="Calibri"/>
      </rPr>
      <t xml:space="preserve">
</t>
    </r>
    <r>
      <rPr>
        <sz val="11"/>
        <color rgb="FF000000"/>
        <rFont val="Calibri"/>
      </rPr>
      <t># usrck -n ALL</t>
    </r>
    <r>
      <rPr>
        <sz val="11"/>
        <color rgb="FF000000"/>
        <rFont val="Calibri"/>
      </rPr>
      <t xml:space="preserve">
</t>
    </r>
    <r>
      <rPr>
        <sz val="11"/>
        <color rgb="FF000000"/>
        <rFont val="Calibri"/>
      </rPr>
      <t>If any duplicate UIDs are found, this is a finding.</t>
    </r>
  </si>
  <si>
    <t>V-215177</t>
  </si>
  <si>
    <r>
      <rPr>
        <sz val="11"/>
        <rFont val="Calibri"/>
      </rPr>
      <t>The AIX SYSTEM attribute must not be set to NONE for any account.</t>
    </r>
  </si>
  <si>
    <r>
      <rPr>
        <sz val="11"/>
        <color rgb="FF000000"/>
        <rFont val="Calibri"/>
      </rPr>
      <t>For every user who has "SYSTEM=NONE", run the following command to set their "SYSTEM" value to "compat":</t>
    </r>
    <r>
      <rPr>
        <sz val="11"/>
        <color rgb="FF000000"/>
        <rFont val="Calibri"/>
      </rPr>
      <t xml:space="preserve">
</t>
    </r>
    <r>
      <rPr>
        <sz val="11"/>
        <color rgb="FF000000"/>
        <rFont val="Calibri"/>
      </rPr>
      <t># chuser SYSTEM=compat [user_name]</t>
    </r>
  </si>
  <si>
    <r>
      <rPr>
        <sz val="11"/>
        <color rgb="FF000000"/>
        <rFont val="Calibri"/>
      </rPr>
      <t xml:space="preserve">Examine the "SYSTEM" attribute values for all users in the "/etc/security/user" file by running the following command: </t>
    </r>
    <r>
      <rPr>
        <sz val="11"/>
        <color rgb="FF000000"/>
        <rFont val="Calibri"/>
      </rPr>
      <t xml:space="preserve">
</t>
    </r>
    <r>
      <rPr>
        <sz val="11"/>
        <color rgb="FF000000"/>
        <rFont val="Calibri"/>
      </rPr>
      <t># lsuser -a SYSTEM ALL</t>
    </r>
    <r>
      <rPr>
        <sz val="11"/>
        <color rgb="FF000000"/>
        <rFont val="Calibri"/>
      </rPr>
      <t xml:space="preserve">
</t>
    </r>
    <r>
      <rPr>
        <sz val="11"/>
        <color rgb="FF000000"/>
        <rFont val="Calibri"/>
      </rPr>
      <t>The above command should yield the following output:</t>
    </r>
    <r>
      <rPr>
        <sz val="11"/>
        <color rgb="FF000000"/>
        <rFont val="Calibri"/>
      </rPr>
      <t xml:space="preserve">
</t>
    </r>
    <r>
      <rPr>
        <sz val="11"/>
        <color rgb="FF000000"/>
        <rFont val="Calibri"/>
      </rPr>
      <t>root SYSTEM=compat</t>
    </r>
    <r>
      <rPr>
        <sz val="11"/>
        <color rgb="FF000000"/>
        <rFont val="Calibri"/>
      </rPr>
      <t xml:space="preserve">
</t>
    </r>
    <r>
      <rPr>
        <sz val="11"/>
        <color rgb="FF000000"/>
        <rFont val="Calibri"/>
      </rPr>
      <t>daemon SYSTEM=compat</t>
    </r>
    <r>
      <rPr>
        <sz val="11"/>
        <color rgb="FF000000"/>
        <rFont val="Calibri"/>
      </rPr>
      <t xml:space="preserve">
</t>
    </r>
    <r>
      <rPr>
        <sz val="11"/>
        <color rgb="FF000000"/>
        <rFont val="Calibri"/>
      </rPr>
      <t>bin SYSTEM=compat</t>
    </r>
    <r>
      <rPr>
        <sz val="11"/>
        <color rgb="FF000000"/>
        <rFont val="Calibri"/>
      </rPr>
      <t xml:space="preserve">
</t>
    </r>
    <r>
      <rPr>
        <sz val="11"/>
        <color rgb="FF000000"/>
        <rFont val="Calibri"/>
      </rPr>
      <t>sys SYSTEM=compat</t>
    </r>
    <r>
      <rPr>
        <sz val="11"/>
        <color rgb="FF000000"/>
        <rFont val="Calibri"/>
      </rPr>
      <t xml:space="preserve">
</t>
    </r>
    <r>
      <rPr>
        <sz val="11"/>
        <color rgb="FF000000"/>
        <rFont val="Calibri"/>
      </rPr>
      <t>If the command displays SYSTEM=NONE for a user, this is a finding.</t>
    </r>
  </si>
  <si>
    <t>V-215178</t>
  </si>
  <si>
    <r>
      <rPr>
        <sz val="11"/>
        <rFont val="Calibri"/>
      </rPr>
      <t>Direct logins to the AIX system must not be permitted to shared accounts, default accounts, application accounts, and utility accounts.</t>
    </r>
  </si>
  <si>
    <r>
      <rPr>
        <sz val="11"/>
        <color rgb="FF000000"/>
        <rFont val="Calibri"/>
      </rPr>
      <t>Direct login to shared or application accounts can be prevented by setting the "rlogin=false" in the accounts stanza of the "/etc/security/user" file.</t>
    </r>
    <r>
      <rPr>
        <sz val="11"/>
        <color rgb="FF000000"/>
        <rFont val="Calibri"/>
      </rPr>
      <t xml:space="preserve">
</t>
    </r>
    <r>
      <rPr>
        <sz val="11"/>
        <color rgb="FF000000"/>
        <rFont val="Calibri"/>
      </rPr>
      <t>From the command prompt, run the following command to set "rlogin=false" for a shared account:</t>
    </r>
    <r>
      <rPr>
        <sz val="11"/>
        <color rgb="FF000000"/>
        <rFont val="Calibri"/>
      </rPr>
      <t xml:space="preserve">
</t>
    </r>
    <r>
      <rPr>
        <sz val="11"/>
        <color rgb="FF000000"/>
        <rFont val="Calibri"/>
      </rPr>
      <t># chuser rlogin=false [shared_account]</t>
    </r>
  </si>
  <si>
    <r>
      <rPr>
        <sz val="11"/>
        <color rgb="FF000000"/>
        <rFont val="Calibri"/>
      </rPr>
      <t>Shared accounts (accounts where two or more people log in with the same user identification) do not provide identification and authentication. There is no way to provide for non-repudiation or individual accountability.</t>
    </r>
  </si>
  <si>
    <r>
      <rPr>
        <sz val="11"/>
        <color rgb="FF000000"/>
        <rFont val="Calibri"/>
      </rPr>
      <t>Obtain a list of Shared/Application/Default/Utility accounts from the ISSO/ISSM.</t>
    </r>
    <r>
      <rPr>
        <sz val="11"/>
        <color rgb="FF000000"/>
        <rFont val="Calibri"/>
      </rPr>
      <t xml:space="preserve">
</t>
    </r>
    <r>
      <rPr>
        <sz val="11"/>
        <color rgb="FF000000"/>
        <rFont val="Calibri"/>
      </rPr>
      <t xml:space="preserve">Shared/Application/Default/Utility accounts can have direct login disabled by setting the "rlogin" parameter to "false" in the user’s stanza of the "/etc/security/user" file. </t>
    </r>
    <r>
      <rPr>
        <sz val="11"/>
        <color rgb="FF000000"/>
        <rFont val="Calibri"/>
      </rPr>
      <t xml:space="preserve">
</t>
    </r>
    <r>
      <rPr>
        <sz val="11"/>
        <color rgb="FF000000"/>
        <rFont val="Calibri"/>
      </rPr>
      <t>From the command prompt, run the following command to check if shared account has "rlogin=true":</t>
    </r>
    <r>
      <rPr>
        <sz val="11"/>
        <color rgb="FF000000"/>
        <rFont val="Calibri"/>
      </rPr>
      <t xml:space="preserve">
</t>
    </r>
    <r>
      <rPr>
        <sz val="11"/>
        <color rgb="FF000000"/>
        <rFont val="Calibri"/>
      </rPr>
      <t xml:space="preserve"># lsuser -a rlogin [shared_account] </t>
    </r>
    <r>
      <rPr>
        <sz val="11"/>
        <color rgb="FF000000"/>
        <rFont val="Calibri"/>
      </rPr>
      <t xml:space="preserve">
</t>
    </r>
    <r>
      <rPr>
        <sz val="11"/>
        <color rgb="FF000000"/>
        <rFont val="Calibri"/>
      </rPr>
      <t>&lt;shared_account&gt; rlogin=true</t>
    </r>
    <r>
      <rPr>
        <sz val="11"/>
        <color rgb="FF000000"/>
        <rFont val="Calibri"/>
      </rPr>
      <t xml:space="preserve">
</t>
    </r>
    <r>
      <rPr>
        <sz val="11"/>
        <color rgb="FF000000"/>
        <rFont val="Calibri"/>
      </rPr>
      <t>If a shared account is configured for "rlogin=true", this is a finding.</t>
    </r>
  </si>
  <si>
    <t>V-215179</t>
  </si>
  <si>
    <r>
      <rPr>
        <sz val="11"/>
        <rFont val="Calibri"/>
      </rPr>
      <t>AIX must use the SSH server to implement replay-resistant authentication mechanisms for network access to privileged and non-privileged accounts.</t>
    </r>
  </si>
  <si>
    <r>
      <rPr>
        <sz val="11"/>
        <color rgb="FF000000"/>
        <rFont val="Calibri"/>
      </rPr>
      <t>If the SSH server package is not installed, install "openssh.base.server" package from AIX DVD Volume 1 using the following command (assuming that the DVD device is /dev/cd0):</t>
    </r>
    <r>
      <rPr>
        <sz val="11"/>
        <color rgb="FF000000"/>
        <rFont val="Calibri"/>
      </rPr>
      <t xml:space="preserve">
</t>
    </r>
    <r>
      <rPr>
        <sz val="11"/>
        <color rgb="FF000000"/>
        <rFont val="Calibri"/>
      </rPr>
      <t># installp -aXYgd /dev/cd0 -e /tmp/install.log openssh.base.server</t>
    </r>
    <r>
      <rPr>
        <sz val="11"/>
        <color rgb="FF000000"/>
        <rFont val="Calibri"/>
      </rPr>
      <t xml:space="preserve">
</t>
    </r>
    <r>
      <rPr>
        <sz val="11"/>
        <color rgb="FF000000"/>
        <rFont val="Calibri"/>
      </rPr>
      <t>After the installation, set up the SSH server accordingly.</t>
    </r>
    <r>
      <rPr>
        <sz val="11"/>
        <color rgb="FF000000"/>
        <rFont val="Calibri"/>
      </rPr>
      <t xml:space="preserve">
</t>
    </r>
    <r>
      <rPr>
        <sz val="11"/>
        <color rgb="FF000000"/>
        <rFont val="Calibri"/>
      </rPr>
      <t>If the SSH daemon is not running, run the following command to start it:</t>
    </r>
    <r>
      <rPr>
        <sz val="11"/>
        <color rgb="FF000000"/>
        <rFont val="Calibri"/>
      </rPr>
      <t xml:space="preserve">
</t>
    </r>
    <r>
      <rPr>
        <sz val="11"/>
        <color rgb="FF000000"/>
        <rFont val="Calibri"/>
      </rPr>
      <t># startsrc -s sshd</t>
    </r>
  </si>
  <si>
    <r>
      <rPr>
        <sz val="11"/>
        <color rgb="FF000000"/>
        <rFont val="Calibri"/>
      </rPr>
      <t>A replay attack may enable an unauthorized user to gain access to the operating system. Authentication sessions between the authenticator and the operating system validating the user credentials must not be vulnerable to a replay attack.</t>
    </r>
    <r>
      <rPr>
        <sz val="11"/>
        <color rgb="FF000000"/>
        <rFont val="Calibri"/>
      </rPr>
      <t xml:space="preserve">
</t>
    </r>
    <r>
      <rPr>
        <sz val="11"/>
        <color rgb="FF000000"/>
        <rFont val="Calibri"/>
      </rPr>
      <t>An authentication process resists replay attacks if it is impractical to achieve a successful authentication by recording and replaying a previous authentication message.</t>
    </r>
    <r>
      <rPr>
        <sz val="11"/>
        <color rgb="FF000000"/>
        <rFont val="Calibri"/>
      </rPr>
      <t xml:space="preserve">
</t>
    </r>
    <r>
      <rPr>
        <sz val="11"/>
        <color rgb="FF000000"/>
        <rFont val="Calibri"/>
      </rPr>
      <t>A privileged account is any information system account with authorizations of a privileged user.</t>
    </r>
    <r>
      <rPr>
        <sz val="11"/>
        <color rgb="FF000000"/>
        <rFont val="Calibri"/>
      </rPr>
      <t xml:space="preserve">
</t>
    </r>
    <r>
      <rPr>
        <sz val="11"/>
        <color rgb="FF000000"/>
        <rFont val="Calibri"/>
      </rPr>
      <t>Techniques used to address this include protocols using nonces (e.g., numbers generated for a specific one-time use) or challenges (e.g., TLS, WS_Security). Additional techniques include time-synchronous or challenge-response one-time authenticators.</t>
    </r>
    <r>
      <rPr>
        <sz val="11"/>
        <color rgb="FF000000"/>
        <rFont val="Calibri"/>
      </rPr>
      <t xml:space="preserve">
</t>
    </r>
    <r>
      <rPr>
        <sz val="11"/>
        <color rgb="FF000000"/>
        <rFont val="Calibri"/>
      </rPr>
      <t>Satisfies: SRG-OS-000112-GPOS-00057, SRG-OS-000113-GPOS-00058</t>
    </r>
  </si>
  <si>
    <r>
      <rPr>
        <sz val="11"/>
        <color rgb="FF000000"/>
        <rFont val="Calibri"/>
      </rPr>
      <t>Run the following command to check if SSH server package is installed:</t>
    </r>
    <r>
      <rPr>
        <sz val="11"/>
        <color rgb="FF000000"/>
        <rFont val="Calibri"/>
      </rPr>
      <t xml:space="preserve">
</t>
    </r>
    <r>
      <rPr>
        <sz val="11"/>
        <color rgb="FF000000"/>
        <rFont val="Calibri"/>
      </rPr>
      <t># lslpp -i |grep -i ssh</t>
    </r>
    <r>
      <rPr>
        <sz val="11"/>
        <color rgb="FF000000"/>
        <rFont val="Calibri"/>
      </rPr>
      <t xml:space="preserve">
</t>
    </r>
    <r>
      <rPr>
        <sz val="11"/>
        <color rgb="FF000000"/>
        <rFont val="Calibri"/>
      </rPr>
      <t xml:space="preserve"> openssh.base.server 6.0.0.6201</t>
    </r>
    <r>
      <rPr>
        <sz val="11"/>
        <color rgb="FF000000"/>
        <rFont val="Calibri"/>
      </rPr>
      <t xml:space="preserve">
</t>
    </r>
    <r>
      <rPr>
        <sz val="11"/>
        <color rgb="FF000000"/>
        <rFont val="Calibri"/>
      </rPr>
      <t>If package "openssh.base.server" is not installed, this is a finding.</t>
    </r>
    <r>
      <rPr>
        <sz val="11"/>
        <color rgb="FF000000"/>
        <rFont val="Calibri"/>
      </rPr>
      <t xml:space="preserve">
</t>
    </r>
    <r>
      <rPr>
        <sz val="11"/>
        <color rgb="FF000000"/>
        <rFont val="Calibri"/>
      </rPr>
      <t>Run the following command to check if SSH daemon is running:</t>
    </r>
    <r>
      <rPr>
        <sz val="11"/>
        <color rgb="FF000000"/>
        <rFont val="Calibri"/>
      </rPr>
      <t xml:space="preserve">
</t>
    </r>
    <r>
      <rPr>
        <sz val="11"/>
        <color rgb="FF000000"/>
        <rFont val="Calibri"/>
      </rPr>
      <t># lssrc -s sshd</t>
    </r>
    <r>
      <rPr>
        <sz val="11"/>
        <color rgb="FF000000"/>
        <rFont val="Calibri"/>
      </rPr>
      <t xml:space="preserve">
</t>
    </r>
    <r>
      <rPr>
        <sz val="11"/>
        <color rgb="FF000000"/>
        <rFont val="Calibri"/>
      </rPr>
      <t>The above command should yield the following output:</t>
    </r>
    <r>
      <rPr>
        <sz val="11"/>
        <color rgb="FF000000"/>
        <rFont val="Calibri"/>
      </rPr>
      <t xml:space="preserve">
</t>
    </r>
    <r>
      <rPr>
        <sz val="11"/>
        <color rgb="FF000000"/>
        <rFont val="Calibri"/>
      </rPr>
      <t xml:space="preserve">Subsystem         Group            PID          Status </t>
    </r>
    <r>
      <rPr>
        <sz val="11"/>
        <color rgb="FF000000"/>
        <rFont val="Calibri"/>
      </rPr>
      <t xml:space="preserve">
</t>
    </r>
    <r>
      <rPr>
        <sz val="11"/>
        <color rgb="FF000000"/>
        <rFont val="Calibri"/>
      </rPr>
      <t xml:space="preserve"> sshd             ssh              4325532            active</t>
    </r>
    <r>
      <rPr>
        <sz val="11"/>
        <color rgb="FF000000"/>
        <rFont val="Calibri"/>
      </rPr>
      <t xml:space="preserve">
</t>
    </r>
    <r>
      <rPr>
        <sz val="11"/>
        <color rgb="FF000000"/>
        <rFont val="Calibri"/>
      </rPr>
      <t>If the "Status" is not "active", this is a finding.</t>
    </r>
  </si>
  <si>
    <t>V-215180</t>
  </si>
  <si>
    <r>
      <rPr>
        <sz val="11"/>
        <rFont val="Calibri"/>
      </rPr>
      <t>The AIX system must automatically remove or disable emergency accounts after the crisis is resolved or 72 hours.</t>
    </r>
  </si>
  <si>
    <r>
      <rPr>
        <sz val="11"/>
        <color rgb="FF000000"/>
        <rFont val="Calibri"/>
      </rPr>
      <t>From the command prompt, run the following command to set the "expires" value to "72" hours from now:</t>
    </r>
    <r>
      <rPr>
        <sz val="11"/>
        <color rgb="FF000000"/>
        <rFont val="Calibri"/>
      </rPr>
      <t xml:space="preserve">
</t>
    </r>
    <r>
      <rPr>
        <sz val="11"/>
        <color rgb="FF000000"/>
        <rFont val="Calibri"/>
      </rPr>
      <t># chuser expires=1228093516 &lt;emergency_user&gt;</t>
    </r>
    <r>
      <rPr>
        <sz val="11"/>
        <color rgb="FF000000"/>
        <rFont val="Calibri"/>
      </rPr>
      <t xml:space="preserve">
</t>
    </r>
    <r>
      <rPr>
        <sz val="11"/>
        <color rgb="FF000000"/>
        <rFont val="Calibri"/>
      </rPr>
      <t>The "expires" value parameter is a 10-character string in the MMDDhhmmyy form, where MM = month, DD = day, hh = hour, mm = minute, and yy = last 2 digits of the years 1939 through 2038. All characters are numeric.</t>
    </r>
  </si>
  <si>
    <r>
      <rPr>
        <sz val="11"/>
        <color rgb="FF000000"/>
        <rFont val="Calibri"/>
      </rPr>
      <t xml:space="preserve">Emergency accounts are privileged accounts that are established in response to crisis situations where the need for rapid account activation is required. Therefore, emergency account activation may bypass normal account authorization processes. If these accounts are automatically disabled, system maintenance during emergencies may not be possible, thus adversely affecting system availability. </t>
    </r>
    <r>
      <rPr>
        <sz val="11"/>
        <color rgb="FF000000"/>
        <rFont val="Calibri"/>
      </rPr>
      <t xml:space="preserve">
</t>
    </r>
    <r>
      <rPr>
        <sz val="11"/>
        <color rgb="FF000000"/>
        <rFont val="Calibri"/>
      </rPr>
      <t>Emergency accounts are different from infrequently used accounts (i.e., local login accounts used by the organization's system administrators when network or normal login/access is not available). Infrequently used accounts are not subject to automatic termination dates.  Emergency accounts are accounts created in response to crisis situations, usually for use by maintenance personnel. The automatic expiration or disabling time period may be extended as needed until the crisis is resolved; however, it must not be extended indefinitely. A permanent account should be established for privileged users who need long-term maintenance accounts.</t>
    </r>
    <r>
      <rPr>
        <sz val="11"/>
        <color rgb="FF000000"/>
        <rFont val="Calibri"/>
      </rPr>
      <t xml:space="preserve">
</t>
    </r>
    <r>
      <rPr>
        <sz val="11"/>
        <color rgb="FF000000"/>
        <rFont val="Calibri"/>
      </rPr>
      <t>To address access requirements, many operating systems can be integrated with enterprise-level authentication/access mechanisms that meet or exceed access control policy requirements.</t>
    </r>
  </si>
  <si>
    <r>
      <rPr>
        <sz val="11"/>
        <color rgb="FF000000"/>
        <rFont val="Calibri"/>
      </rPr>
      <t>Obtain a list of emergency accounts from the ISSO/ISSM and then run this command against each of the identified accounts:</t>
    </r>
    <r>
      <rPr>
        <sz val="11"/>
        <color rgb="FF000000"/>
        <rFont val="Calibri"/>
      </rPr>
      <t xml:space="preserve">
</t>
    </r>
    <r>
      <rPr>
        <sz val="11"/>
        <color rgb="FF000000"/>
        <rFont val="Calibri"/>
      </rPr>
      <t># lsuser -a expires &lt;emergency_user&gt;</t>
    </r>
    <r>
      <rPr>
        <sz val="11"/>
        <color rgb="FF000000"/>
        <rFont val="Calibri"/>
      </rPr>
      <t xml:space="preserve">
</t>
    </r>
    <r>
      <rPr>
        <sz val="11"/>
        <color rgb="FF000000"/>
        <rFont val="Calibri"/>
      </rPr>
      <t>The above command should yield the following output:</t>
    </r>
    <r>
      <rPr>
        <sz val="11"/>
        <color rgb="FF000000"/>
        <rFont val="Calibri"/>
      </rPr>
      <t xml:space="preserve">
</t>
    </r>
    <r>
      <rPr>
        <sz val="11"/>
        <color rgb="FF000000"/>
        <rFont val="Calibri"/>
      </rPr>
      <t>&lt;emergency_user&gt; expires=0</t>
    </r>
    <r>
      <rPr>
        <sz val="11"/>
        <color rgb="FF000000"/>
        <rFont val="Calibri"/>
      </rPr>
      <t xml:space="preserve">
</t>
    </r>
    <r>
      <rPr>
        <sz val="11"/>
        <color rgb="FF000000"/>
        <rFont val="Calibri"/>
      </rPr>
      <t>Or</t>
    </r>
    <r>
      <rPr>
        <sz val="11"/>
        <color rgb="FF000000"/>
        <rFont val="Calibri"/>
      </rPr>
      <t xml:space="preserve">
</t>
    </r>
    <r>
      <rPr>
        <sz val="11"/>
        <color rgb="FF000000"/>
        <rFont val="Calibri"/>
      </rPr>
      <t>&lt;emergency_user&gt; expires=1215103116</t>
    </r>
    <r>
      <rPr>
        <sz val="11"/>
        <color rgb="FF000000"/>
        <rFont val="Calibri"/>
      </rPr>
      <t xml:space="preserve">
</t>
    </r>
    <r>
      <rPr>
        <sz val="11"/>
        <color rgb="FF000000"/>
        <rFont val="Calibri"/>
      </rPr>
      <t>The "expires" value parameter is a 10-character string in the MMDDhhmmyy form, where MM = month, DD = day, hh = hour, mm = minute, and yy = last 2 digits of the years 1939 through 2038. All characters are numeric. If the Value parameter is 0, the account does not expire.</t>
    </r>
    <r>
      <rPr>
        <sz val="11"/>
        <color rgb="FF000000"/>
        <rFont val="Calibri"/>
      </rPr>
      <t xml:space="preserve">
</t>
    </r>
    <r>
      <rPr>
        <sz val="11"/>
        <color rgb="FF000000"/>
        <rFont val="Calibri"/>
      </rPr>
      <t>If "expires" value is "0", or the expiration time is greater than "72" hours from the user creation time, this is a finding.</t>
    </r>
  </si>
  <si>
    <t>V-215181</t>
  </si>
  <si>
    <r>
      <rPr>
        <sz val="11"/>
        <rFont val="Calibri"/>
      </rPr>
      <t>The shipped /etc/security/mkuser.sys file on AIX must not be customized directly.</t>
    </r>
  </si>
  <si>
    <r>
      <rPr>
        <sz val="11"/>
        <color rgb="FF000000"/>
        <rFont val="Calibri"/>
      </rPr>
      <t>Edit the script /etc/security/mkuser.sys to contain the following:</t>
    </r>
    <r>
      <rPr>
        <sz val="11"/>
        <color rgb="FF000000"/>
        <rFont val="Calibri"/>
      </rPr>
      <t xml:space="preserve">
</t>
    </r>
    <r>
      <rPr>
        <sz val="11"/>
        <color rgb="FF000000"/>
        <rFont val="Calibri"/>
      </rPr>
      <t>#   This file is no longer user customizable.  To have a customized mkuser.sys script</t>
    </r>
    <r>
      <rPr>
        <sz val="11"/>
        <color rgb="FF000000"/>
        <rFont val="Calibri"/>
      </rPr>
      <t xml:space="preserve">
</t>
    </r>
    <r>
      <rPr>
        <sz val="11"/>
        <color rgb="FF000000"/>
        <rFont val="Calibri"/>
      </rPr>
      <t>#   create a file /etc/security/mkuser.sys.custom and the /etc/security/mkuser.sys</t>
    </r>
    <r>
      <rPr>
        <sz val="11"/>
        <color rgb="FF000000"/>
        <rFont val="Calibri"/>
      </rPr>
      <t xml:space="preserve">
</t>
    </r>
    <r>
      <rPr>
        <sz val="11"/>
        <color rgb="FF000000"/>
        <rFont val="Calibri"/>
      </rPr>
      <t>#   will run this script instead of the original mkuser.sys script.</t>
    </r>
    <r>
      <rPr>
        <sz val="11"/>
        <color rgb="FF000000"/>
        <rFont val="Calibri"/>
      </rPr>
      <t xml:space="preserve">
</t>
    </r>
    <r>
      <rPr>
        <sz val="11"/>
        <color rgb="FF000000"/>
        <rFont val="Calibri"/>
      </rPr>
      <t>export PATH=/usr/bin:/usr/sbin:$PATH</t>
    </r>
    <r>
      <rPr>
        <sz val="11"/>
        <color rgb="FF000000"/>
        <rFont val="Calibri"/>
      </rPr>
      <t xml:space="preserve">
</t>
    </r>
    <r>
      <rPr>
        <sz val="11"/>
        <color rgb="FF000000"/>
        <rFont val="Calibri"/>
      </rPr>
      <t>#</t>
    </r>
    <r>
      <rPr>
        <sz val="11"/>
        <color rgb="FF000000"/>
        <rFont val="Calibri"/>
      </rPr>
      <t xml:space="preserve">
</t>
    </r>
    <r>
      <rPr>
        <sz val="11"/>
        <color rgb="FF000000"/>
        <rFont val="Calibri"/>
      </rPr>
      <t># Check the number of arguments first</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if [ $# -ne 4 ] </t>
    </r>
    <r>
      <rPr>
        <sz val="11"/>
        <color rgb="FF000000"/>
        <rFont val="Calibri"/>
      </rPr>
      <t xml:space="preserve">
</t>
    </r>
    <r>
      <rPr>
        <sz val="11"/>
        <color rgb="FF000000"/>
        <rFont val="Calibri"/>
      </rPr>
      <t>then</t>
    </r>
    <r>
      <rPr>
        <sz val="11"/>
        <color rgb="FF000000"/>
        <rFont val="Calibri"/>
      </rPr>
      <t xml:space="preserve">
</t>
    </r>
    <r>
      <rPr>
        <sz val="11"/>
        <color rgb="FF000000"/>
        <rFont val="Calibri"/>
      </rPr>
      <t xml:space="preserve"> exit 1</t>
    </r>
    <r>
      <rPr>
        <sz val="11"/>
        <color rgb="FF000000"/>
        <rFont val="Calibri"/>
      </rPr>
      <t xml:space="preserve">
</t>
    </r>
    <r>
      <rPr>
        <sz val="11"/>
        <color rgb="FF000000"/>
        <rFont val="Calibri"/>
      </rPr>
      <t>fi</t>
    </r>
    <r>
      <rPr>
        <sz val="11"/>
        <color rgb="FF000000"/>
        <rFont val="Calibri"/>
      </rPr>
      <t xml:space="preserve">
</t>
    </r>
    <r>
      <rPr>
        <sz val="11"/>
        <color rgb="FF000000"/>
        <rFont val="Calibri"/>
      </rPr>
      <t>#</t>
    </r>
    <r>
      <rPr>
        <sz val="11"/>
        <color rgb="FF000000"/>
        <rFont val="Calibri"/>
      </rPr>
      <t xml:space="preserve">
</t>
    </r>
    <r>
      <rPr>
        <sz val="11"/>
        <color rgb="FF000000"/>
        <rFont val="Calibri"/>
      </rPr>
      <t># If a customer mkuser.sys.custom script exists</t>
    </r>
    <r>
      <rPr>
        <sz val="11"/>
        <color rgb="FF000000"/>
        <rFont val="Calibri"/>
      </rPr>
      <t xml:space="preserve">
</t>
    </r>
    <r>
      <rPr>
        <sz val="11"/>
        <color rgb="FF000000"/>
        <rFont val="Calibri"/>
      </rPr>
      <t># then execute it instead and exit passing all arguments</t>
    </r>
    <r>
      <rPr>
        <sz val="11"/>
        <color rgb="FF000000"/>
        <rFont val="Calibri"/>
      </rPr>
      <t xml:space="preserve">
</t>
    </r>
    <r>
      <rPr>
        <sz val="11"/>
        <color rgb="FF000000"/>
        <rFont val="Calibri"/>
      </rPr>
      <t># and returning the return code from mkuser.sys.custom</t>
    </r>
    <r>
      <rPr>
        <sz val="11"/>
        <color rgb="FF000000"/>
        <rFont val="Calibri"/>
      </rPr>
      <t xml:space="preserve">
</t>
    </r>
    <r>
      <rPr>
        <sz val="11"/>
        <color rgb="FF000000"/>
        <rFont val="Calibri"/>
      </rPr>
      <t>#</t>
    </r>
    <r>
      <rPr>
        <sz val="11"/>
        <color rgb="FF000000"/>
        <rFont val="Calibri"/>
      </rPr>
      <t xml:space="preserve">
</t>
    </r>
    <r>
      <rPr>
        <sz val="11"/>
        <color rgb="FF000000"/>
        <rFont val="Calibri"/>
      </rPr>
      <t>if [ -x /etc/security/mkuser.sys.custom ]</t>
    </r>
    <r>
      <rPr>
        <sz val="11"/>
        <color rgb="FF000000"/>
        <rFont val="Calibri"/>
      </rPr>
      <t xml:space="preserve">
</t>
    </r>
    <r>
      <rPr>
        <sz val="11"/>
        <color rgb="FF000000"/>
        <rFont val="Calibri"/>
      </rPr>
      <t>then</t>
    </r>
    <r>
      <rPr>
        <sz val="11"/>
        <color rgb="FF000000"/>
        <rFont val="Calibri"/>
      </rPr>
      <t xml:space="preserve">
</t>
    </r>
    <r>
      <rPr>
        <sz val="11"/>
        <color rgb="FF000000"/>
        <rFont val="Calibri"/>
      </rPr>
      <t xml:space="preserve"> /etc/security/mkuser.sys.custom $*</t>
    </r>
    <r>
      <rPr>
        <sz val="11"/>
        <color rgb="FF000000"/>
        <rFont val="Calibri"/>
      </rPr>
      <t xml:space="preserve">
</t>
    </r>
    <r>
      <rPr>
        <sz val="11"/>
        <color rgb="FF000000"/>
        <rFont val="Calibri"/>
      </rPr>
      <t xml:space="preserve"> exit $?</t>
    </r>
    <r>
      <rPr>
        <sz val="11"/>
        <color rgb="FF000000"/>
        <rFont val="Calibri"/>
      </rPr>
      <t xml:space="preserve">
</t>
    </r>
    <r>
      <rPr>
        <sz val="11"/>
        <color rgb="FF000000"/>
        <rFont val="Calibri"/>
      </rPr>
      <t>fi</t>
    </r>
    <r>
      <rPr>
        <sz val="11"/>
        <color rgb="FF000000"/>
        <rFont val="Calibri"/>
      </rPr>
      <t xml:space="preserve">
</t>
    </r>
    <r>
      <rPr>
        <sz val="11"/>
        <color rgb="FF000000"/>
        <rFont val="Calibri"/>
      </rPr>
      <t>#</t>
    </r>
    <r>
      <rPr>
        <sz val="11"/>
        <color rgb="FF000000"/>
        <rFont val="Calibri"/>
      </rPr>
      <t xml:space="preserve">
</t>
    </r>
    <r>
      <rPr>
        <sz val="11"/>
        <color rgb="FF000000"/>
        <rFont val="Calibri"/>
      </rPr>
      <t># Create the named directory if it does not already exist</t>
    </r>
    <r>
      <rPr>
        <sz val="11"/>
        <color rgb="FF000000"/>
        <rFont val="Calibri"/>
      </rPr>
      <t xml:space="preserve">
</t>
    </r>
    <r>
      <rPr>
        <sz val="11"/>
        <color rgb="FF000000"/>
        <rFont val="Calibri"/>
      </rPr>
      <t># and set the file ownership and permission</t>
    </r>
    <r>
      <rPr>
        <sz val="11"/>
        <color rgb="FF000000"/>
        <rFont val="Calibri"/>
      </rPr>
      <t xml:space="preserve">
</t>
    </r>
    <r>
      <rPr>
        <sz val="11"/>
        <color rgb="FF000000"/>
        <rFont val="Calibri"/>
      </rPr>
      <t>#</t>
    </r>
    <r>
      <rPr>
        <sz val="11"/>
        <color rgb="FF000000"/>
        <rFont val="Calibri"/>
      </rPr>
      <t xml:space="preserve">
</t>
    </r>
    <r>
      <rPr>
        <sz val="11"/>
        <color rgb="FF000000"/>
        <rFont val="Calibri"/>
      </rPr>
      <t>if [ ! -d $1 ]</t>
    </r>
    <r>
      <rPr>
        <sz val="11"/>
        <color rgb="FF000000"/>
        <rFont val="Calibri"/>
      </rPr>
      <t xml:space="preserve">
</t>
    </r>
    <r>
      <rPr>
        <sz val="11"/>
        <color rgb="FF000000"/>
        <rFont val="Calibri"/>
      </rPr>
      <t>then</t>
    </r>
    <r>
      <rPr>
        <sz val="11"/>
        <color rgb="FF000000"/>
        <rFont val="Calibri"/>
      </rPr>
      <t xml:space="preserve">
</t>
    </r>
    <r>
      <rPr>
        <sz val="11"/>
        <color rgb="FF000000"/>
        <rFont val="Calibri"/>
      </rPr>
      <t xml:space="preserve"> last=$1</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while [ 1 ]</t>
    </r>
    <r>
      <rPr>
        <sz val="11"/>
        <color rgb="FF000000"/>
        <rFont val="Calibri"/>
      </rPr>
      <t xml:space="preserve">
</t>
    </r>
    <r>
      <rPr>
        <sz val="11"/>
        <color rgb="FF000000"/>
        <rFont val="Calibri"/>
      </rPr>
      <t xml:space="preserve"> do</t>
    </r>
    <r>
      <rPr>
        <sz val="11"/>
        <color rgb="FF000000"/>
        <rFont val="Calibri"/>
      </rPr>
      <t xml:space="preserve">
</t>
    </r>
    <r>
      <rPr>
        <sz val="11"/>
        <color rgb="FF000000"/>
        <rFont val="Calibri"/>
      </rPr>
      <t xml:space="preserve">  dir=`dirname $last`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if [ -d $last ]</t>
    </r>
    <r>
      <rPr>
        <sz val="11"/>
        <color rgb="FF000000"/>
        <rFont val="Calibri"/>
      </rPr>
      <t xml:space="preserve">
</t>
    </r>
    <r>
      <rPr>
        <sz val="11"/>
        <color rgb="FF000000"/>
        <rFont val="Calibri"/>
      </rPr>
      <t xml:space="preserve">  then</t>
    </r>
    <r>
      <rPr>
        <sz val="11"/>
        <color rgb="FF000000"/>
        <rFont val="Calibri"/>
      </rPr>
      <t xml:space="preserve">
</t>
    </r>
    <r>
      <rPr>
        <sz val="11"/>
        <color rgb="FF000000"/>
        <rFont val="Calibri"/>
      </rPr>
      <t xml:space="preserve">   break</t>
    </r>
    <r>
      <rPr>
        <sz val="11"/>
        <color rgb="FF000000"/>
        <rFont val="Calibri"/>
      </rPr>
      <t xml:space="preserve">
</t>
    </r>
    <r>
      <rPr>
        <sz val="11"/>
        <color rgb="FF000000"/>
        <rFont val="Calibri"/>
      </rPr>
      <t xml:space="preserve">  elif [ -d $dir ]</t>
    </r>
    <r>
      <rPr>
        <sz val="11"/>
        <color rgb="FF000000"/>
        <rFont val="Calibri"/>
      </rPr>
      <t xml:space="preserve">
</t>
    </r>
    <r>
      <rPr>
        <sz val="11"/>
        <color rgb="FF000000"/>
        <rFont val="Calibri"/>
      </rPr>
      <t xml:space="preserve">  then</t>
    </r>
    <r>
      <rPr>
        <sz val="11"/>
        <color rgb="FF000000"/>
        <rFont val="Calibri"/>
      </rPr>
      <t xml:space="preserve">
</t>
    </r>
    <r>
      <rPr>
        <sz val="11"/>
        <color rgb="FF000000"/>
        <rFont val="Calibri"/>
      </rPr>
      <t xml:space="preserve">   mkdir -p $1</t>
    </r>
    <r>
      <rPr>
        <sz val="11"/>
        <color rgb="FF000000"/>
        <rFont val="Calibri"/>
      </rPr>
      <t xml:space="preserve">
</t>
    </r>
    <r>
      <rPr>
        <sz val="11"/>
        <color rgb="FF000000"/>
        <rFont val="Calibri"/>
      </rPr>
      <t xml:space="preserve">   chown -R bin:bin $last</t>
    </r>
    <r>
      <rPr>
        <sz val="11"/>
        <color rgb="FF000000"/>
        <rFont val="Calibri"/>
      </rPr>
      <t xml:space="preserve">
</t>
    </r>
    <r>
      <rPr>
        <sz val="11"/>
        <color rgb="FF000000"/>
        <rFont val="Calibri"/>
      </rPr>
      <t xml:space="preserve">   chmod -R 755 $last</t>
    </r>
    <r>
      <rPr>
        <sz val="11"/>
        <color rgb="FF000000"/>
        <rFont val="Calibri"/>
      </rPr>
      <t xml:space="preserve">
</t>
    </r>
    <r>
      <rPr>
        <sz val="11"/>
        <color rgb="FF000000"/>
        <rFont val="Calibri"/>
      </rPr>
      <t xml:space="preserve">   break</t>
    </r>
    <r>
      <rPr>
        <sz val="11"/>
        <color rgb="FF000000"/>
        <rFont val="Calibri"/>
      </rPr>
      <t xml:space="preserve">
</t>
    </r>
    <r>
      <rPr>
        <sz val="11"/>
        <color rgb="FF000000"/>
        <rFont val="Calibri"/>
      </rPr>
      <t xml:space="preserve">  else</t>
    </r>
    <r>
      <rPr>
        <sz val="11"/>
        <color rgb="FF000000"/>
        <rFont val="Calibri"/>
      </rPr>
      <t xml:space="preserve">
</t>
    </r>
    <r>
      <rPr>
        <sz val="11"/>
        <color rgb="FF000000"/>
        <rFont val="Calibri"/>
      </rPr>
      <t xml:space="preserve">   last=$dir</t>
    </r>
    <r>
      <rPr>
        <sz val="11"/>
        <color rgb="FF000000"/>
        <rFont val="Calibri"/>
      </rPr>
      <t xml:space="preserve">
</t>
    </r>
    <r>
      <rPr>
        <sz val="11"/>
        <color rgb="FF000000"/>
        <rFont val="Calibri"/>
      </rPr>
      <t xml:space="preserve">  fi</t>
    </r>
    <r>
      <rPr>
        <sz val="11"/>
        <color rgb="FF000000"/>
        <rFont val="Calibri"/>
      </rPr>
      <t xml:space="preserve">
</t>
    </r>
    <r>
      <rPr>
        <sz val="11"/>
        <color rgb="FF000000"/>
        <rFont val="Calibri"/>
      </rPr>
      <t xml:space="preserve"> done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chgrp "$3" $1</t>
    </r>
    <r>
      <rPr>
        <sz val="11"/>
        <color rgb="FF000000"/>
        <rFont val="Calibri"/>
      </rPr>
      <t xml:space="preserve">
</t>
    </r>
    <r>
      <rPr>
        <sz val="11"/>
        <color rgb="FF000000"/>
        <rFont val="Calibri"/>
      </rPr>
      <t xml:space="preserve"> chown $2 $1</t>
    </r>
    <r>
      <rPr>
        <sz val="11"/>
        <color rgb="FF000000"/>
        <rFont val="Calibri"/>
      </rPr>
      <t xml:space="preserve">
</t>
    </r>
    <r>
      <rPr>
        <sz val="11"/>
        <color rgb="FF000000"/>
        <rFont val="Calibri"/>
      </rPr>
      <t>fi</t>
    </r>
    <r>
      <rPr>
        <sz val="11"/>
        <color rgb="FF000000"/>
        <rFont val="Calibri"/>
      </rPr>
      <t xml:space="preserve">
</t>
    </r>
    <r>
      <rPr>
        <sz val="11"/>
        <color rgb="FF000000"/>
        <rFont val="Calibri"/>
      </rPr>
      <t>#</t>
    </r>
    <r>
      <rPr>
        <sz val="11"/>
        <color rgb="FF000000"/>
        <rFont val="Calibri"/>
      </rPr>
      <t xml:space="preserve">
</t>
    </r>
    <r>
      <rPr>
        <sz val="11"/>
        <color rgb="FF000000"/>
        <rFont val="Calibri"/>
      </rPr>
      <t># Copy the user's default .profile if it does not already</t>
    </r>
    <r>
      <rPr>
        <sz val="11"/>
        <color rgb="FF000000"/>
        <rFont val="Calibri"/>
      </rPr>
      <t xml:space="preserve">
</t>
    </r>
    <r>
      <rPr>
        <sz val="11"/>
        <color rgb="FF000000"/>
        <rFont val="Calibri"/>
      </rPr>
      <t># exist and change the file ownership, etc.</t>
    </r>
    <r>
      <rPr>
        <sz val="11"/>
        <color rgb="FF000000"/>
        <rFont val="Calibri"/>
      </rPr>
      <t xml:space="preserve">
</t>
    </r>
    <r>
      <rPr>
        <sz val="11"/>
        <color rgb="FF000000"/>
        <rFont val="Calibri"/>
      </rPr>
      <t>#</t>
    </r>
    <r>
      <rPr>
        <sz val="11"/>
        <color rgb="FF000000"/>
        <rFont val="Calibri"/>
      </rPr>
      <t xml:space="preserve">
</t>
    </r>
    <r>
      <rPr>
        <sz val="11"/>
        <color rgb="FF000000"/>
        <rFont val="Calibri"/>
      </rPr>
      <t>if [ `basename $4` != "csh" ] &amp;&amp; [ ! -f $1/.profile ]</t>
    </r>
    <r>
      <rPr>
        <sz val="11"/>
        <color rgb="FF000000"/>
        <rFont val="Calibri"/>
      </rPr>
      <t xml:space="preserve">
</t>
    </r>
    <r>
      <rPr>
        <sz val="11"/>
        <color rgb="FF000000"/>
        <rFont val="Calibri"/>
      </rPr>
      <t>then</t>
    </r>
    <r>
      <rPr>
        <sz val="11"/>
        <color rgb="FF000000"/>
        <rFont val="Calibri"/>
      </rPr>
      <t xml:space="preserve">
</t>
    </r>
    <r>
      <rPr>
        <sz val="11"/>
        <color rgb="FF000000"/>
        <rFont val="Calibri"/>
      </rPr>
      <t xml:space="preserve"> cp /etc/security/.profile $1/.profile</t>
    </r>
    <r>
      <rPr>
        <sz val="11"/>
        <color rgb="FF000000"/>
        <rFont val="Calibri"/>
      </rPr>
      <t xml:space="preserve">
</t>
    </r>
    <r>
      <rPr>
        <sz val="11"/>
        <color rgb="FF000000"/>
        <rFont val="Calibri"/>
      </rPr>
      <t xml:space="preserve"> chmod u+rwx,go-w $1/.profile</t>
    </r>
    <r>
      <rPr>
        <sz val="11"/>
        <color rgb="FF000000"/>
        <rFont val="Calibri"/>
      </rPr>
      <t xml:space="preserve">
</t>
    </r>
    <r>
      <rPr>
        <sz val="11"/>
        <color rgb="FF000000"/>
        <rFont val="Calibri"/>
      </rPr>
      <t xml:space="preserve"> chgrp "$3" $1/.profile</t>
    </r>
    <r>
      <rPr>
        <sz val="11"/>
        <color rgb="FF000000"/>
        <rFont val="Calibri"/>
      </rPr>
      <t xml:space="preserve">
</t>
    </r>
    <r>
      <rPr>
        <sz val="11"/>
        <color rgb="FF000000"/>
        <rFont val="Calibri"/>
      </rPr>
      <t xml:space="preserve"> chown $2 $1/.profile</t>
    </r>
    <r>
      <rPr>
        <sz val="11"/>
        <color rgb="FF000000"/>
        <rFont val="Calibri"/>
      </rPr>
      <t xml:space="preserve">
</t>
    </r>
    <r>
      <rPr>
        <sz val="11"/>
        <color rgb="FF000000"/>
        <rFont val="Calibri"/>
      </rPr>
      <t>else</t>
    </r>
    <r>
      <rPr>
        <sz val="11"/>
        <color rgb="FF000000"/>
        <rFont val="Calibri"/>
      </rPr>
      <t xml:space="preserve">
</t>
    </r>
    <r>
      <rPr>
        <sz val="11"/>
        <color rgb="FF000000"/>
        <rFont val="Calibri"/>
      </rPr>
      <t xml:space="preserve">   if [ `basename $4` = "csh" ] &amp;&amp; [ ! -f $1/.login ] </t>
    </r>
    <r>
      <rPr>
        <sz val="11"/>
        <color rgb="FF000000"/>
        <rFont val="Calibri"/>
      </rPr>
      <t xml:space="preserve">
</t>
    </r>
    <r>
      <rPr>
        <sz val="11"/>
        <color rgb="FF000000"/>
        <rFont val="Calibri"/>
      </rPr>
      <t xml:space="preserve">   then</t>
    </r>
    <r>
      <rPr>
        <sz val="11"/>
        <color rgb="FF000000"/>
        <rFont val="Calibri"/>
      </rPr>
      <t xml:space="preserve">
</t>
    </r>
    <r>
      <rPr>
        <sz val="11"/>
        <color rgb="FF000000"/>
        <rFont val="Calibri"/>
      </rPr>
      <t xml:space="preserve"> echo "#!/bin/csh" &gt; "$1"/.login</t>
    </r>
    <r>
      <rPr>
        <sz val="11"/>
        <color rgb="FF000000"/>
        <rFont val="Calibri"/>
      </rPr>
      <t xml:space="preserve">
</t>
    </r>
    <r>
      <rPr>
        <sz val="11"/>
        <color rgb="FF000000"/>
        <rFont val="Calibri"/>
      </rPr>
      <t xml:space="preserve"> echo "set path = ( /usr/bin /etc /usr/sbin /usr/ucb \$HOME/bin /usr/bin/X11 /sbin . )" &gt;&gt; "$1"/.login</t>
    </r>
    <r>
      <rPr>
        <sz val="11"/>
        <color rgb="FF000000"/>
        <rFont val="Calibri"/>
      </rPr>
      <t xml:space="preserve">
</t>
    </r>
    <r>
      <rPr>
        <sz val="11"/>
        <color rgb="FF000000"/>
        <rFont val="Calibri"/>
      </rPr>
      <t xml:space="preserve"> echo "setenv MAIL \"/var/spool/mail/\$LOGNAME\"" &gt;&gt; "$1"/.login</t>
    </r>
    <r>
      <rPr>
        <sz val="11"/>
        <color rgb="FF000000"/>
        <rFont val="Calibri"/>
      </rPr>
      <t xml:space="preserve">
</t>
    </r>
    <r>
      <rPr>
        <sz val="11"/>
        <color rgb="FF000000"/>
        <rFont val="Calibri"/>
      </rPr>
      <t xml:space="preserve"> echo "setenv MAILMSG \"[YOU HAVE NEW MAIL]\"" &gt;&gt; "$1"/.login</t>
    </r>
    <r>
      <rPr>
        <sz val="11"/>
        <color rgb="FF000000"/>
        <rFont val="Calibri"/>
      </rPr>
      <t xml:space="preserve">
</t>
    </r>
    <r>
      <rPr>
        <sz val="11"/>
        <color rgb="FF000000"/>
        <rFont val="Calibri"/>
      </rPr>
      <t xml:space="preserve"> echo "if ( -f \"\$MAIL\" &amp;&amp; ! -z \"\$MAIL\") then" &gt;&gt; "$1"/.login</t>
    </r>
    <r>
      <rPr>
        <sz val="11"/>
        <color rgb="FF000000"/>
        <rFont val="Calibri"/>
      </rPr>
      <t xml:space="preserve">
</t>
    </r>
    <r>
      <rPr>
        <sz val="11"/>
        <color rgb="FF000000"/>
        <rFont val="Calibri"/>
      </rPr>
      <t xml:space="preserve">        echo " echo \"\$MAILMSG\"" &gt;&gt; "$1"/.login</t>
    </r>
    <r>
      <rPr>
        <sz val="11"/>
        <color rgb="FF000000"/>
        <rFont val="Calibri"/>
      </rPr>
      <t xml:space="preserve">
</t>
    </r>
    <r>
      <rPr>
        <sz val="11"/>
        <color rgb="FF000000"/>
        <rFont val="Calibri"/>
      </rPr>
      <t xml:space="preserve"> echo "endif" &gt;&gt; "$1"/.login</t>
    </r>
    <r>
      <rPr>
        <sz val="11"/>
        <color rgb="FF000000"/>
        <rFont val="Calibri"/>
      </rPr>
      <t xml:space="preserve">
</t>
    </r>
    <r>
      <rPr>
        <sz val="11"/>
        <color rgb="FF000000"/>
        <rFont val="Calibri"/>
      </rPr>
      <t xml:space="preserve"> chmod u+rwx,go-w $1/.login</t>
    </r>
    <r>
      <rPr>
        <sz val="11"/>
        <color rgb="FF000000"/>
        <rFont val="Calibri"/>
      </rPr>
      <t xml:space="preserve">
</t>
    </r>
    <r>
      <rPr>
        <sz val="11"/>
        <color rgb="FF000000"/>
        <rFont val="Calibri"/>
      </rPr>
      <t xml:space="preserve"> chgrp "$3" $1/.login</t>
    </r>
    <r>
      <rPr>
        <sz val="11"/>
        <color rgb="FF000000"/>
        <rFont val="Calibri"/>
      </rPr>
      <t xml:space="preserve">
</t>
    </r>
    <r>
      <rPr>
        <sz val="11"/>
        <color rgb="FF000000"/>
        <rFont val="Calibri"/>
      </rPr>
      <t xml:space="preserve"> chown $2 $1/.login</t>
    </r>
    <r>
      <rPr>
        <sz val="11"/>
        <color rgb="FF000000"/>
        <rFont val="Calibri"/>
      </rPr>
      <t xml:space="preserve">
</t>
    </r>
    <r>
      <rPr>
        <sz val="11"/>
        <color rgb="FF000000"/>
        <rFont val="Calibri"/>
      </rPr>
      <t xml:space="preserve">   fi</t>
    </r>
    <r>
      <rPr>
        <sz val="11"/>
        <color rgb="FF000000"/>
        <rFont val="Calibri"/>
      </rPr>
      <t xml:space="preserve">
</t>
    </r>
    <r>
      <rPr>
        <sz val="11"/>
        <color rgb="FF000000"/>
        <rFont val="Calibri"/>
      </rPr>
      <t>fi</t>
    </r>
  </si>
  <si>
    <r>
      <rPr>
        <sz val="11"/>
        <color rgb="FF000000"/>
        <rFont val="Calibri"/>
      </rPr>
      <t>The "/etc/security/mkuser.sys" script customizes the new user account when a new user is created, or a user is logging into the system without a home directory. An improper "/etc/security/mkuser.sys" script increases the risk that non-privileged users may obtain elevated privileges.</t>
    </r>
  </si>
  <si>
    <r>
      <rPr>
        <sz val="11"/>
        <color rgb="FF000000"/>
        <rFont val="Calibri"/>
      </rPr>
      <t>Use the "cat" command to show the content of "/etc/security/mkuser.sys" script:</t>
    </r>
    <r>
      <rPr>
        <sz val="11"/>
        <color rgb="FF000000"/>
        <rFont val="Calibri"/>
      </rPr>
      <t xml:space="preserve">
</t>
    </r>
    <r>
      <rPr>
        <sz val="11"/>
        <color rgb="FF000000"/>
        <rFont val="Calibri"/>
      </rPr>
      <t># cat /etc/security/mkuser.sys</t>
    </r>
    <r>
      <rPr>
        <sz val="11"/>
        <color rgb="FF000000"/>
        <rFont val="Calibri"/>
      </rPr>
      <t xml:space="preserve">
</t>
    </r>
    <r>
      <rPr>
        <sz val="11"/>
        <color rgb="FF000000"/>
        <rFont val="Calibri"/>
      </rPr>
      <t>The cat command should display the following:</t>
    </r>
    <r>
      <rPr>
        <sz val="11"/>
        <color rgb="FF000000"/>
        <rFont val="Calibri"/>
      </rPr>
      <t xml:space="preserve">
</t>
    </r>
    <r>
      <rPr>
        <sz val="11"/>
        <color rgb="FF000000"/>
        <rFont val="Calibri"/>
      </rPr>
      <t>#   This file is no longer user customizable.  To have a customized mkuser.sys script</t>
    </r>
    <r>
      <rPr>
        <sz val="11"/>
        <color rgb="FF000000"/>
        <rFont val="Calibri"/>
      </rPr>
      <t xml:space="preserve">
</t>
    </r>
    <r>
      <rPr>
        <sz val="11"/>
        <color rgb="FF000000"/>
        <rFont val="Calibri"/>
      </rPr>
      <t>#   create a file /etc/security/mkuser.sys.custom and the /etc/security/mkuser.sys</t>
    </r>
    <r>
      <rPr>
        <sz val="11"/>
        <color rgb="FF000000"/>
        <rFont val="Calibri"/>
      </rPr>
      <t xml:space="preserve">
</t>
    </r>
    <r>
      <rPr>
        <sz val="11"/>
        <color rgb="FF000000"/>
        <rFont val="Calibri"/>
      </rPr>
      <t>#   will run this script instead of the original mkuser.sys script.</t>
    </r>
    <r>
      <rPr>
        <sz val="11"/>
        <color rgb="FF000000"/>
        <rFont val="Calibri"/>
      </rPr>
      <t xml:space="preserve">
</t>
    </r>
    <r>
      <rPr>
        <sz val="11"/>
        <color rgb="FF000000"/>
        <rFont val="Calibri"/>
      </rPr>
      <t>export PATH=/usr/bin:/usr/sbin:$PATH</t>
    </r>
    <r>
      <rPr>
        <sz val="11"/>
        <color rgb="FF000000"/>
        <rFont val="Calibri"/>
      </rPr>
      <t xml:space="preserve">
</t>
    </r>
    <r>
      <rPr>
        <sz val="11"/>
        <color rgb="FF000000"/>
        <rFont val="Calibri"/>
      </rPr>
      <t>#</t>
    </r>
    <r>
      <rPr>
        <sz val="11"/>
        <color rgb="FF000000"/>
        <rFont val="Calibri"/>
      </rPr>
      <t xml:space="preserve">
</t>
    </r>
    <r>
      <rPr>
        <sz val="11"/>
        <color rgb="FF000000"/>
        <rFont val="Calibri"/>
      </rPr>
      <t># Check the number of arguments first</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if [ $# -ne 4 ] </t>
    </r>
    <r>
      <rPr>
        <sz val="11"/>
        <color rgb="FF000000"/>
        <rFont val="Calibri"/>
      </rPr>
      <t xml:space="preserve">
</t>
    </r>
    <r>
      <rPr>
        <sz val="11"/>
        <color rgb="FF000000"/>
        <rFont val="Calibri"/>
      </rPr>
      <t>then</t>
    </r>
    <r>
      <rPr>
        <sz val="11"/>
        <color rgb="FF000000"/>
        <rFont val="Calibri"/>
      </rPr>
      <t xml:space="preserve">
</t>
    </r>
    <r>
      <rPr>
        <sz val="11"/>
        <color rgb="FF000000"/>
        <rFont val="Calibri"/>
      </rPr>
      <t xml:space="preserve"> exit 1</t>
    </r>
    <r>
      <rPr>
        <sz val="11"/>
        <color rgb="FF000000"/>
        <rFont val="Calibri"/>
      </rPr>
      <t xml:space="preserve">
</t>
    </r>
    <r>
      <rPr>
        <sz val="11"/>
        <color rgb="FF000000"/>
        <rFont val="Calibri"/>
      </rPr>
      <t>fi</t>
    </r>
    <r>
      <rPr>
        <sz val="11"/>
        <color rgb="FF000000"/>
        <rFont val="Calibri"/>
      </rPr>
      <t xml:space="preserve">
</t>
    </r>
    <r>
      <rPr>
        <sz val="11"/>
        <color rgb="FF000000"/>
        <rFont val="Calibri"/>
      </rPr>
      <t>#</t>
    </r>
    <r>
      <rPr>
        <sz val="11"/>
        <color rgb="FF000000"/>
        <rFont val="Calibri"/>
      </rPr>
      <t xml:space="preserve">
</t>
    </r>
    <r>
      <rPr>
        <sz val="11"/>
        <color rgb="FF000000"/>
        <rFont val="Calibri"/>
      </rPr>
      <t># If a customer mkuser.sys.custom script exists</t>
    </r>
    <r>
      <rPr>
        <sz val="11"/>
        <color rgb="FF000000"/>
        <rFont val="Calibri"/>
      </rPr>
      <t xml:space="preserve">
</t>
    </r>
    <r>
      <rPr>
        <sz val="11"/>
        <color rgb="FF000000"/>
        <rFont val="Calibri"/>
      </rPr>
      <t># then execute it instead and exit passing all arguments</t>
    </r>
    <r>
      <rPr>
        <sz val="11"/>
        <color rgb="FF000000"/>
        <rFont val="Calibri"/>
      </rPr>
      <t xml:space="preserve">
</t>
    </r>
    <r>
      <rPr>
        <sz val="11"/>
        <color rgb="FF000000"/>
        <rFont val="Calibri"/>
      </rPr>
      <t># and returning the return code from mkuser.sys.custom</t>
    </r>
    <r>
      <rPr>
        <sz val="11"/>
        <color rgb="FF000000"/>
        <rFont val="Calibri"/>
      </rPr>
      <t xml:space="preserve">
</t>
    </r>
    <r>
      <rPr>
        <sz val="11"/>
        <color rgb="FF000000"/>
        <rFont val="Calibri"/>
      </rPr>
      <t>#</t>
    </r>
    <r>
      <rPr>
        <sz val="11"/>
        <color rgb="FF000000"/>
        <rFont val="Calibri"/>
      </rPr>
      <t xml:space="preserve">
</t>
    </r>
    <r>
      <rPr>
        <sz val="11"/>
        <color rgb="FF000000"/>
        <rFont val="Calibri"/>
      </rPr>
      <t>if [ -x /etc/security/mkuser.sys.custom ]</t>
    </r>
    <r>
      <rPr>
        <sz val="11"/>
        <color rgb="FF000000"/>
        <rFont val="Calibri"/>
      </rPr>
      <t xml:space="preserve">
</t>
    </r>
    <r>
      <rPr>
        <sz val="11"/>
        <color rgb="FF000000"/>
        <rFont val="Calibri"/>
      </rPr>
      <t>then</t>
    </r>
    <r>
      <rPr>
        <sz val="11"/>
        <color rgb="FF000000"/>
        <rFont val="Calibri"/>
      </rPr>
      <t xml:space="preserve">
</t>
    </r>
    <r>
      <rPr>
        <sz val="11"/>
        <color rgb="FF000000"/>
        <rFont val="Calibri"/>
      </rPr>
      <t xml:space="preserve"> /etc/security/mkuser.sys.custom $*</t>
    </r>
    <r>
      <rPr>
        <sz val="11"/>
        <color rgb="FF000000"/>
        <rFont val="Calibri"/>
      </rPr>
      <t xml:space="preserve">
</t>
    </r>
    <r>
      <rPr>
        <sz val="11"/>
        <color rgb="FF000000"/>
        <rFont val="Calibri"/>
      </rPr>
      <t xml:space="preserve"> exit $?</t>
    </r>
    <r>
      <rPr>
        <sz val="11"/>
        <color rgb="FF000000"/>
        <rFont val="Calibri"/>
      </rPr>
      <t xml:space="preserve">
</t>
    </r>
    <r>
      <rPr>
        <sz val="11"/>
        <color rgb="FF000000"/>
        <rFont val="Calibri"/>
      </rPr>
      <t>fi</t>
    </r>
    <r>
      <rPr>
        <sz val="11"/>
        <color rgb="FF000000"/>
        <rFont val="Calibri"/>
      </rPr>
      <t xml:space="preserve">
</t>
    </r>
    <r>
      <rPr>
        <sz val="11"/>
        <color rgb="FF000000"/>
        <rFont val="Calibri"/>
      </rPr>
      <t>#</t>
    </r>
    <r>
      <rPr>
        <sz val="11"/>
        <color rgb="FF000000"/>
        <rFont val="Calibri"/>
      </rPr>
      <t xml:space="preserve">
</t>
    </r>
    <r>
      <rPr>
        <sz val="11"/>
        <color rgb="FF000000"/>
        <rFont val="Calibri"/>
      </rPr>
      <t># Create the named directory if it does not already exist</t>
    </r>
    <r>
      <rPr>
        <sz val="11"/>
        <color rgb="FF000000"/>
        <rFont val="Calibri"/>
      </rPr>
      <t xml:space="preserve">
</t>
    </r>
    <r>
      <rPr>
        <sz val="11"/>
        <color rgb="FF000000"/>
        <rFont val="Calibri"/>
      </rPr>
      <t># and set the file ownership and permission</t>
    </r>
    <r>
      <rPr>
        <sz val="11"/>
        <color rgb="FF000000"/>
        <rFont val="Calibri"/>
      </rPr>
      <t xml:space="preserve">
</t>
    </r>
    <r>
      <rPr>
        <sz val="11"/>
        <color rgb="FF000000"/>
        <rFont val="Calibri"/>
      </rPr>
      <t>#</t>
    </r>
    <r>
      <rPr>
        <sz val="11"/>
        <color rgb="FF000000"/>
        <rFont val="Calibri"/>
      </rPr>
      <t xml:space="preserve">
</t>
    </r>
    <r>
      <rPr>
        <sz val="11"/>
        <color rgb="FF000000"/>
        <rFont val="Calibri"/>
      </rPr>
      <t>if [ ! -d $1 ]</t>
    </r>
    <r>
      <rPr>
        <sz val="11"/>
        <color rgb="FF000000"/>
        <rFont val="Calibri"/>
      </rPr>
      <t xml:space="preserve">
</t>
    </r>
    <r>
      <rPr>
        <sz val="11"/>
        <color rgb="FF000000"/>
        <rFont val="Calibri"/>
      </rPr>
      <t>then</t>
    </r>
    <r>
      <rPr>
        <sz val="11"/>
        <color rgb="FF000000"/>
        <rFont val="Calibri"/>
      </rPr>
      <t xml:space="preserve">
</t>
    </r>
    <r>
      <rPr>
        <sz val="11"/>
        <color rgb="FF000000"/>
        <rFont val="Calibri"/>
      </rPr>
      <t xml:space="preserve"> last=$1</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while [ 1 ]</t>
    </r>
    <r>
      <rPr>
        <sz val="11"/>
        <color rgb="FF000000"/>
        <rFont val="Calibri"/>
      </rPr>
      <t xml:space="preserve">
</t>
    </r>
    <r>
      <rPr>
        <sz val="11"/>
        <color rgb="FF000000"/>
        <rFont val="Calibri"/>
      </rPr>
      <t xml:space="preserve"> do</t>
    </r>
    <r>
      <rPr>
        <sz val="11"/>
        <color rgb="FF000000"/>
        <rFont val="Calibri"/>
      </rPr>
      <t xml:space="preserve">
</t>
    </r>
    <r>
      <rPr>
        <sz val="11"/>
        <color rgb="FF000000"/>
        <rFont val="Calibri"/>
      </rPr>
      <t xml:space="preserve">  dir=`dirname $last`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if [ -d $last ]</t>
    </r>
    <r>
      <rPr>
        <sz val="11"/>
        <color rgb="FF000000"/>
        <rFont val="Calibri"/>
      </rPr>
      <t xml:space="preserve">
</t>
    </r>
    <r>
      <rPr>
        <sz val="11"/>
        <color rgb="FF000000"/>
        <rFont val="Calibri"/>
      </rPr>
      <t xml:space="preserve">  then</t>
    </r>
    <r>
      <rPr>
        <sz val="11"/>
        <color rgb="FF000000"/>
        <rFont val="Calibri"/>
      </rPr>
      <t xml:space="preserve">
</t>
    </r>
    <r>
      <rPr>
        <sz val="11"/>
        <color rgb="FF000000"/>
        <rFont val="Calibri"/>
      </rPr>
      <t xml:space="preserve">   break</t>
    </r>
    <r>
      <rPr>
        <sz val="11"/>
        <color rgb="FF000000"/>
        <rFont val="Calibri"/>
      </rPr>
      <t xml:space="preserve">
</t>
    </r>
    <r>
      <rPr>
        <sz val="11"/>
        <color rgb="FF000000"/>
        <rFont val="Calibri"/>
      </rPr>
      <t xml:space="preserve">  elif [ -d $dir ]</t>
    </r>
    <r>
      <rPr>
        <sz val="11"/>
        <color rgb="FF000000"/>
        <rFont val="Calibri"/>
      </rPr>
      <t xml:space="preserve">
</t>
    </r>
    <r>
      <rPr>
        <sz val="11"/>
        <color rgb="FF000000"/>
        <rFont val="Calibri"/>
      </rPr>
      <t xml:space="preserve">  then</t>
    </r>
    <r>
      <rPr>
        <sz val="11"/>
        <color rgb="FF000000"/>
        <rFont val="Calibri"/>
      </rPr>
      <t xml:space="preserve">
</t>
    </r>
    <r>
      <rPr>
        <sz val="11"/>
        <color rgb="FF000000"/>
        <rFont val="Calibri"/>
      </rPr>
      <t xml:space="preserve">   mkdir -p $1</t>
    </r>
    <r>
      <rPr>
        <sz val="11"/>
        <color rgb="FF000000"/>
        <rFont val="Calibri"/>
      </rPr>
      <t xml:space="preserve">
</t>
    </r>
    <r>
      <rPr>
        <sz val="11"/>
        <color rgb="FF000000"/>
        <rFont val="Calibri"/>
      </rPr>
      <t xml:space="preserve">   chown -R bin:bin $last</t>
    </r>
    <r>
      <rPr>
        <sz val="11"/>
        <color rgb="FF000000"/>
        <rFont val="Calibri"/>
      </rPr>
      <t xml:space="preserve">
</t>
    </r>
    <r>
      <rPr>
        <sz val="11"/>
        <color rgb="FF000000"/>
        <rFont val="Calibri"/>
      </rPr>
      <t xml:space="preserve">   chmod -R 755 $last</t>
    </r>
    <r>
      <rPr>
        <sz val="11"/>
        <color rgb="FF000000"/>
        <rFont val="Calibri"/>
      </rPr>
      <t xml:space="preserve">
</t>
    </r>
    <r>
      <rPr>
        <sz val="11"/>
        <color rgb="FF000000"/>
        <rFont val="Calibri"/>
      </rPr>
      <t xml:space="preserve">   break</t>
    </r>
    <r>
      <rPr>
        <sz val="11"/>
        <color rgb="FF000000"/>
        <rFont val="Calibri"/>
      </rPr>
      <t xml:space="preserve">
</t>
    </r>
    <r>
      <rPr>
        <sz val="11"/>
        <color rgb="FF000000"/>
        <rFont val="Calibri"/>
      </rPr>
      <t xml:space="preserve">  else</t>
    </r>
    <r>
      <rPr>
        <sz val="11"/>
        <color rgb="FF000000"/>
        <rFont val="Calibri"/>
      </rPr>
      <t xml:space="preserve">
</t>
    </r>
    <r>
      <rPr>
        <sz val="11"/>
        <color rgb="FF000000"/>
        <rFont val="Calibri"/>
      </rPr>
      <t xml:space="preserve">   last=$dir</t>
    </r>
    <r>
      <rPr>
        <sz val="11"/>
        <color rgb="FF000000"/>
        <rFont val="Calibri"/>
      </rPr>
      <t xml:space="preserve">
</t>
    </r>
    <r>
      <rPr>
        <sz val="11"/>
        <color rgb="FF000000"/>
        <rFont val="Calibri"/>
      </rPr>
      <t xml:space="preserve">  fi</t>
    </r>
    <r>
      <rPr>
        <sz val="11"/>
        <color rgb="FF000000"/>
        <rFont val="Calibri"/>
      </rPr>
      <t xml:space="preserve">
</t>
    </r>
    <r>
      <rPr>
        <sz val="11"/>
        <color rgb="FF000000"/>
        <rFont val="Calibri"/>
      </rPr>
      <t xml:space="preserve"> done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chgrp "$3" $1</t>
    </r>
    <r>
      <rPr>
        <sz val="11"/>
        <color rgb="FF000000"/>
        <rFont val="Calibri"/>
      </rPr>
      <t xml:space="preserve">
</t>
    </r>
    <r>
      <rPr>
        <sz val="11"/>
        <color rgb="FF000000"/>
        <rFont val="Calibri"/>
      </rPr>
      <t xml:space="preserve"> chown $2 $1</t>
    </r>
    <r>
      <rPr>
        <sz val="11"/>
        <color rgb="FF000000"/>
        <rFont val="Calibri"/>
      </rPr>
      <t xml:space="preserve">
</t>
    </r>
    <r>
      <rPr>
        <sz val="11"/>
        <color rgb="FF000000"/>
        <rFont val="Calibri"/>
      </rPr>
      <t>fi</t>
    </r>
    <r>
      <rPr>
        <sz val="11"/>
        <color rgb="FF000000"/>
        <rFont val="Calibri"/>
      </rPr>
      <t xml:space="preserve">
</t>
    </r>
    <r>
      <rPr>
        <sz val="11"/>
        <color rgb="FF000000"/>
        <rFont val="Calibri"/>
      </rPr>
      <t>#</t>
    </r>
    <r>
      <rPr>
        <sz val="11"/>
        <color rgb="FF000000"/>
        <rFont val="Calibri"/>
      </rPr>
      <t xml:space="preserve">
</t>
    </r>
    <r>
      <rPr>
        <sz val="11"/>
        <color rgb="FF000000"/>
        <rFont val="Calibri"/>
      </rPr>
      <t># Copy the user's default .profile if it does not already</t>
    </r>
    <r>
      <rPr>
        <sz val="11"/>
        <color rgb="FF000000"/>
        <rFont val="Calibri"/>
      </rPr>
      <t xml:space="preserve">
</t>
    </r>
    <r>
      <rPr>
        <sz val="11"/>
        <color rgb="FF000000"/>
        <rFont val="Calibri"/>
      </rPr>
      <t># exist and change the file ownership, etc.</t>
    </r>
    <r>
      <rPr>
        <sz val="11"/>
        <color rgb="FF000000"/>
        <rFont val="Calibri"/>
      </rPr>
      <t xml:space="preserve">
</t>
    </r>
    <r>
      <rPr>
        <sz val="11"/>
        <color rgb="FF000000"/>
        <rFont val="Calibri"/>
      </rPr>
      <t>#</t>
    </r>
    <r>
      <rPr>
        <sz val="11"/>
        <color rgb="FF000000"/>
        <rFont val="Calibri"/>
      </rPr>
      <t xml:space="preserve">
</t>
    </r>
    <r>
      <rPr>
        <sz val="11"/>
        <color rgb="FF000000"/>
        <rFont val="Calibri"/>
      </rPr>
      <t>if [ `basename $4` != "csh" ] &amp;&amp; [ ! -f $1/.profile ]</t>
    </r>
    <r>
      <rPr>
        <sz val="11"/>
        <color rgb="FF000000"/>
        <rFont val="Calibri"/>
      </rPr>
      <t xml:space="preserve">
</t>
    </r>
    <r>
      <rPr>
        <sz val="11"/>
        <color rgb="FF000000"/>
        <rFont val="Calibri"/>
      </rPr>
      <t>then</t>
    </r>
    <r>
      <rPr>
        <sz val="11"/>
        <color rgb="FF000000"/>
        <rFont val="Calibri"/>
      </rPr>
      <t xml:space="preserve">
</t>
    </r>
    <r>
      <rPr>
        <sz val="11"/>
        <color rgb="FF000000"/>
        <rFont val="Calibri"/>
      </rPr>
      <t xml:space="preserve"> cp /etc/security/.profile $1/.profile</t>
    </r>
    <r>
      <rPr>
        <sz val="11"/>
        <color rgb="FF000000"/>
        <rFont val="Calibri"/>
      </rPr>
      <t xml:space="preserve">
</t>
    </r>
    <r>
      <rPr>
        <sz val="11"/>
        <color rgb="FF000000"/>
        <rFont val="Calibri"/>
      </rPr>
      <t xml:space="preserve"> chmod u+rwx,go-w $1/.profile</t>
    </r>
    <r>
      <rPr>
        <sz val="11"/>
        <color rgb="FF000000"/>
        <rFont val="Calibri"/>
      </rPr>
      <t xml:space="preserve">
</t>
    </r>
    <r>
      <rPr>
        <sz val="11"/>
        <color rgb="FF000000"/>
        <rFont val="Calibri"/>
      </rPr>
      <t xml:space="preserve"> chgrp "$3" $1/.profile</t>
    </r>
    <r>
      <rPr>
        <sz val="11"/>
        <color rgb="FF000000"/>
        <rFont val="Calibri"/>
      </rPr>
      <t xml:space="preserve">
</t>
    </r>
    <r>
      <rPr>
        <sz val="11"/>
        <color rgb="FF000000"/>
        <rFont val="Calibri"/>
      </rPr>
      <t xml:space="preserve"> chown $2 $1/.profile</t>
    </r>
    <r>
      <rPr>
        <sz val="11"/>
        <color rgb="FF000000"/>
        <rFont val="Calibri"/>
      </rPr>
      <t xml:space="preserve">
</t>
    </r>
    <r>
      <rPr>
        <sz val="11"/>
        <color rgb="FF000000"/>
        <rFont val="Calibri"/>
      </rPr>
      <t>else</t>
    </r>
    <r>
      <rPr>
        <sz val="11"/>
        <color rgb="FF000000"/>
        <rFont val="Calibri"/>
      </rPr>
      <t xml:space="preserve">
</t>
    </r>
    <r>
      <rPr>
        <sz val="11"/>
        <color rgb="FF000000"/>
        <rFont val="Calibri"/>
      </rPr>
      <t xml:space="preserve">   if [ `basename $4` = "csh" ] &amp;&amp; [ ! -f $1/.login ] </t>
    </r>
    <r>
      <rPr>
        <sz val="11"/>
        <color rgb="FF000000"/>
        <rFont val="Calibri"/>
      </rPr>
      <t xml:space="preserve">
</t>
    </r>
    <r>
      <rPr>
        <sz val="11"/>
        <color rgb="FF000000"/>
        <rFont val="Calibri"/>
      </rPr>
      <t xml:space="preserve">   then</t>
    </r>
    <r>
      <rPr>
        <sz val="11"/>
        <color rgb="FF000000"/>
        <rFont val="Calibri"/>
      </rPr>
      <t xml:space="preserve">
</t>
    </r>
    <r>
      <rPr>
        <sz val="11"/>
        <color rgb="FF000000"/>
        <rFont val="Calibri"/>
      </rPr>
      <t xml:space="preserve"> echo "#!/bin/csh" &gt; "$1"/.login</t>
    </r>
    <r>
      <rPr>
        <sz val="11"/>
        <color rgb="FF000000"/>
        <rFont val="Calibri"/>
      </rPr>
      <t xml:space="preserve">
</t>
    </r>
    <r>
      <rPr>
        <sz val="11"/>
        <color rgb="FF000000"/>
        <rFont val="Calibri"/>
      </rPr>
      <t xml:space="preserve"> echo "set path = ( /usr/bin /etc /usr/sbin /usr/ucb \$HOME/bin /usr/bin/X11 /sbin . )" &gt;&gt; "$1"/.login</t>
    </r>
    <r>
      <rPr>
        <sz val="11"/>
        <color rgb="FF000000"/>
        <rFont val="Calibri"/>
      </rPr>
      <t xml:space="preserve">
</t>
    </r>
    <r>
      <rPr>
        <sz val="11"/>
        <color rgb="FF000000"/>
        <rFont val="Calibri"/>
      </rPr>
      <t xml:space="preserve"> echo "setenv MAIL \"/var/spool/mail/\$LOGNAME\"" &gt;&gt; "$1"/.login</t>
    </r>
    <r>
      <rPr>
        <sz val="11"/>
        <color rgb="FF000000"/>
        <rFont val="Calibri"/>
      </rPr>
      <t xml:space="preserve">
</t>
    </r>
    <r>
      <rPr>
        <sz val="11"/>
        <color rgb="FF000000"/>
        <rFont val="Calibri"/>
      </rPr>
      <t xml:space="preserve"> echo "setenv MAILMSG \"[YOU HAVE NEW MAIL]\"" &gt;&gt; "$1"/.login</t>
    </r>
    <r>
      <rPr>
        <sz val="11"/>
        <color rgb="FF000000"/>
        <rFont val="Calibri"/>
      </rPr>
      <t xml:space="preserve">
</t>
    </r>
    <r>
      <rPr>
        <sz val="11"/>
        <color rgb="FF000000"/>
        <rFont val="Calibri"/>
      </rPr>
      <t xml:space="preserve"> echo "if ( -f \"\$MAIL\" &amp;&amp; ! -z \"\$MAIL\") then" &gt;&gt; "$1"/.login</t>
    </r>
    <r>
      <rPr>
        <sz val="11"/>
        <color rgb="FF000000"/>
        <rFont val="Calibri"/>
      </rPr>
      <t xml:space="preserve">
</t>
    </r>
    <r>
      <rPr>
        <sz val="11"/>
        <color rgb="FF000000"/>
        <rFont val="Calibri"/>
      </rPr>
      <t xml:space="preserve">        echo " echo \"\$MAILMSG\"" &gt;&gt; "$1"/.login</t>
    </r>
    <r>
      <rPr>
        <sz val="11"/>
        <color rgb="FF000000"/>
        <rFont val="Calibri"/>
      </rPr>
      <t xml:space="preserve">
</t>
    </r>
    <r>
      <rPr>
        <sz val="11"/>
        <color rgb="FF000000"/>
        <rFont val="Calibri"/>
      </rPr>
      <t xml:space="preserve"> echo "endif" &gt;&gt; "$1"/.login</t>
    </r>
    <r>
      <rPr>
        <sz val="11"/>
        <color rgb="FF000000"/>
        <rFont val="Calibri"/>
      </rPr>
      <t xml:space="preserve">
</t>
    </r>
    <r>
      <rPr>
        <sz val="11"/>
        <color rgb="FF000000"/>
        <rFont val="Calibri"/>
      </rPr>
      <t xml:space="preserve"> chmod u+rwx,go-w $1/.login</t>
    </r>
    <r>
      <rPr>
        <sz val="11"/>
        <color rgb="FF000000"/>
        <rFont val="Calibri"/>
      </rPr>
      <t xml:space="preserve">
</t>
    </r>
    <r>
      <rPr>
        <sz val="11"/>
        <color rgb="FF000000"/>
        <rFont val="Calibri"/>
      </rPr>
      <t xml:space="preserve"> chgrp "$3" $1/.login</t>
    </r>
    <r>
      <rPr>
        <sz val="11"/>
        <color rgb="FF000000"/>
        <rFont val="Calibri"/>
      </rPr>
      <t xml:space="preserve">
</t>
    </r>
    <r>
      <rPr>
        <sz val="11"/>
        <color rgb="FF000000"/>
        <rFont val="Calibri"/>
      </rPr>
      <t xml:space="preserve"> chown $2 $1/.login</t>
    </r>
    <r>
      <rPr>
        <sz val="11"/>
        <color rgb="FF000000"/>
        <rFont val="Calibri"/>
      </rPr>
      <t xml:space="preserve">
</t>
    </r>
    <r>
      <rPr>
        <sz val="11"/>
        <color rgb="FF000000"/>
        <rFont val="Calibri"/>
      </rPr>
      <t xml:space="preserve">   fi</t>
    </r>
    <r>
      <rPr>
        <sz val="11"/>
        <color rgb="FF000000"/>
        <rFont val="Calibri"/>
      </rPr>
      <t xml:space="preserve">
</t>
    </r>
    <r>
      <rPr>
        <sz val="11"/>
        <color rgb="FF000000"/>
        <rFont val="Calibri"/>
      </rPr>
      <t>fi</t>
    </r>
    <r>
      <rPr>
        <sz val="11"/>
        <color rgb="FF000000"/>
        <rFont val="Calibri"/>
      </rPr>
      <t xml:space="preserve">
</t>
    </r>
    <r>
      <rPr>
        <sz val="11"/>
        <color rgb="FF000000"/>
        <rFont val="Calibri"/>
      </rPr>
      <t>If the "cat" command shows the script as different than the content listed above, this is a finding.</t>
    </r>
  </si>
  <si>
    <t>V-215182</t>
  </si>
  <si>
    <r>
      <rPr>
        <sz val="11"/>
        <rFont val="Calibri"/>
      </rPr>
      <t>The regular users default primary group must be staff (or equivalent) on AIX.</t>
    </r>
  </si>
  <si>
    <r>
      <rPr>
        <sz val="11"/>
        <color rgb="FF000000"/>
        <rFont val="Calibri"/>
      </rPr>
      <t>Set the default primary groups for regular to be "staff".</t>
    </r>
    <r>
      <rPr>
        <sz val="11"/>
        <color rgb="FF000000"/>
        <rFont val="Calibri"/>
      </rPr>
      <t xml:space="preserve">
</t>
    </r>
    <r>
      <rPr>
        <sz val="11"/>
        <color rgb="FF000000"/>
        <rFont val="Calibri"/>
      </rPr>
      <t># chsec -f /etc/security/mkuser.default -s user -a pgrp=staff</t>
    </r>
  </si>
  <si>
    <r>
      <rPr>
        <sz val="11"/>
        <color rgb="FF000000"/>
        <rFont val="Calibri"/>
      </rPr>
      <t>The /usr/lib/security/mkuser.default file contains the default primary groups for regular and admin users. Setting a system group as the regular users' primary group increases the risk that the regular users can access privileged resources.</t>
    </r>
  </si>
  <si>
    <r>
      <rPr>
        <sz val="11"/>
        <color rgb="FF000000"/>
        <rFont val="Calibri"/>
      </rPr>
      <t>Check the default primary group for regular users:</t>
    </r>
    <r>
      <rPr>
        <sz val="11"/>
        <color rgb="FF000000"/>
        <rFont val="Calibri"/>
      </rPr>
      <t xml:space="preserve">
</t>
    </r>
    <r>
      <rPr>
        <sz val="11"/>
        <color rgb="FF000000"/>
        <rFont val="Calibri"/>
      </rPr>
      <t># lssec -f /etc/security/mkuser.default -s user -a pgrp</t>
    </r>
    <r>
      <rPr>
        <sz val="11"/>
        <color rgb="FF000000"/>
        <rFont val="Calibri"/>
      </rPr>
      <t xml:space="preserve">
</t>
    </r>
    <r>
      <rPr>
        <sz val="11"/>
        <color rgb="FF000000"/>
        <rFont val="Calibri"/>
      </rPr>
      <t>The above command should yield the following output:</t>
    </r>
    <r>
      <rPr>
        <sz val="11"/>
        <color rgb="FF000000"/>
        <rFont val="Calibri"/>
      </rPr>
      <t xml:space="preserve">
</t>
    </r>
    <r>
      <rPr>
        <sz val="11"/>
        <color rgb="FF000000"/>
        <rFont val="Calibri"/>
      </rPr>
      <t>user pgrp=staff</t>
    </r>
    <r>
      <rPr>
        <sz val="11"/>
        <color rgb="FF000000"/>
        <rFont val="Calibri"/>
      </rPr>
      <t xml:space="preserve">
</t>
    </r>
    <r>
      <rPr>
        <sz val="11"/>
        <color rgb="FF000000"/>
        <rFont val="Calibri"/>
      </rPr>
      <t>If the above command shows that the primary group (pgrp) is not "staff", this is a finding.</t>
    </r>
  </si>
  <si>
    <t>V-215183</t>
  </si>
  <si>
    <r>
      <rPr>
        <sz val="11"/>
        <rFont val="Calibri"/>
      </rPr>
      <t>All system files, programs, and directories must be owned by a system account.</t>
    </r>
  </si>
  <si>
    <r>
      <rPr>
        <sz val="11"/>
        <color rgb="FF000000"/>
        <rFont val="Calibri"/>
      </rPr>
      <t xml:space="preserve">Change the owner of public directories to "root" or an application account using the following command: </t>
    </r>
    <r>
      <rPr>
        <sz val="11"/>
        <color rgb="FF000000"/>
        <rFont val="Calibri"/>
      </rPr>
      <t xml:space="preserve">
</t>
    </r>
    <r>
      <rPr>
        <sz val="11"/>
        <color rgb="FF000000"/>
        <rFont val="Calibri"/>
      </rPr>
      <t xml:space="preserve"># chown root &lt;/public/directory&gt; </t>
    </r>
    <r>
      <rPr>
        <sz val="11"/>
        <color rgb="FF000000"/>
        <rFont val="Calibri"/>
      </rPr>
      <t xml:space="preserve">
</t>
    </r>
    <r>
      <rPr>
        <sz val="11"/>
        <color rgb="FF000000"/>
        <rFont val="Calibri"/>
      </rPr>
      <t>Note: Replace "root" with an application user as necessary.</t>
    </r>
  </si>
  <si>
    <r>
      <rPr>
        <sz val="11"/>
        <color rgb="FF000000"/>
        <rFont val="Calibri"/>
      </rPr>
      <t>Restricting permissions will protect the files from unauthorized modification.</t>
    </r>
  </si>
  <si>
    <r>
      <rPr>
        <sz val="11"/>
        <color rgb="FF000000"/>
        <rFont val="Calibri"/>
      </rPr>
      <t xml:space="preserve">Check the ownership of system files, programs, and directories by running the following command: </t>
    </r>
    <r>
      <rPr>
        <sz val="11"/>
        <color rgb="FF000000"/>
        <rFont val="Calibri"/>
      </rPr>
      <t xml:space="preserve">
</t>
    </r>
    <r>
      <rPr>
        <sz val="11"/>
        <color rgb="FF000000"/>
        <rFont val="Calibri"/>
      </rPr>
      <t xml:space="preserve"># ls -lLa /etc /bin /usr/bin /usr/lbin /usr/ucb /sbin /usr/sbin </t>
    </r>
    <r>
      <rPr>
        <sz val="11"/>
        <color rgb="FF000000"/>
        <rFont val="Calibri"/>
      </rPr>
      <t xml:space="preserve">
</t>
    </r>
    <r>
      <rPr>
        <sz val="11"/>
        <color rgb="FF000000"/>
        <rFont val="Calibri"/>
      </rPr>
      <t xml:space="preserve">If any of the system files, programs, or directories are not owned by a system account, this is a finding. </t>
    </r>
    <r>
      <rPr>
        <sz val="11"/>
        <color rgb="FF000000"/>
        <rFont val="Calibri"/>
      </rPr>
      <t xml:space="preserve">
</t>
    </r>
    <r>
      <rPr>
        <sz val="11"/>
        <color rgb="FF000000"/>
        <rFont val="Calibri"/>
      </rPr>
      <t>Note: For this check, the system-provided "ipsec" user is considered to be a system account.</t>
    </r>
  </si>
  <si>
    <t>V-215184</t>
  </si>
  <si>
    <r>
      <rPr>
        <sz val="11"/>
        <rFont val="Calibri"/>
      </rPr>
      <t>AIX device files and directories must only be writable by users with a system account or as configured by the vendor.</t>
    </r>
  </si>
  <si>
    <r>
      <rPr>
        <sz val="11"/>
        <color rgb="FF000000"/>
        <rFont val="Calibri"/>
      </rPr>
      <t>Remove the world-writable permission from the device file(s) using command:</t>
    </r>
    <r>
      <rPr>
        <sz val="11"/>
        <color rgb="FF000000"/>
        <rFont val="Calibri"/>
      </rPr>
      <t xml:space="preserve">
</t>
    </r>
    <r>
      <rPr>
        <sz val="11"/>
        <color rgb="FF000000"/>
        <rFont val="Calibri"/>
      </rPr>
      <t># chmod o-w &lt;device file&gt;</t>
    </r>
  </si>
  <si>
    <r>
      <rPr>
        <sz val="11"/>
        <color rgb="FF000000"/>
        <rFont val="Calibri"/>
      </rPr>
      <t>System device files in writable directories could be modified, removed, or used by an unprivileged user to control system hardware.</t>
    </r>
  </si>
  <si>
    <r>
      <rPr>
        <sz val="11"/>
        <color rgb="FF000000"/>
        <rFont val="Calibri"/>
      </rPr>
      <t>Find all device files existing anywhere on the system using commands:</t>
    </r>
    <r>
      <rPr>
        <sz val="11"/>
        <color rgb="FF000000"/>
        <rFont val="Calibri"/>
      </rPr>
      <t xml:space="preserve">
</t>
    </r>
    <r>
      <rPr>
        <sz val="11"/>
        <color rgb="FF000000"/>
        <rFont val="Calibri"/>
      </rPr>
      <t># find / -type b -print | xargs ls -l &gt; devicelistB</t>
    </r>
    <r>
      <rPr>
        <sz val="11"/>
        <color rgb="FF000000"/>
        <rFont val="Calibri"/>
      </rPr>
      <t xml:space="preserve">
</t>
    </r>
    <r>
      <rPr>
        <sz val="11"/>
        <color rgb="FF000000"/>
        <rFont val="Calibri"/>
      </rPr>
      <t xml:space="preserve"># find / -type c -print | xargs ls -l &gt; devicelistC </t>
    </r>
    <r>
      <rPr>
        <sz val="11"/>
        <color rgb="FF000000"/>
        <rFont val="Calibri"/>
      </rPr>
      <t xml:space="preserve">
</t>
    </r>
    <r>
      <rPr>
        <sz val="11"/>
        <color rgb="FF000000"/>
        <rFont val="Calibri"/>
      </rPr>
      <t>Look at devicelistB and devicelistC files to check the permissions on the device files and directories above the subdirectories containing device files.</t>
    </r>
    <r>
      <rPr>
        <sz val="11"/>
        <color rgb="FF000000"/>
        <rFont val="Calibri"/>
      </rPr>
      <t xml:space="preserve">
</t>
    </r>
    <r>
      <rPr>
        <sz val="11"/>
        <color rgb="FF000000"/>
        <rFont val="Calibri"/>
      </rPr>
      <t>If any of the device files or their parent directories are world-writable, excepting device files specifically intended to be world-writable, such as "/dev/null", this is a finding.</t>
    </r>
  </si>
  <si>
    <t>V-215186</t>
  </si>
  <si>
    <r>
      <rPr>
        <sz val="11"/>
        <rFont val="Calibri"/>
      </rPr>
      <t>AIX must configure the ttys value for all interactive users.</t>
    </r>
  </si>
  <si>
    <r>
      <rPr>
        <sz val="11"/>
        <color rgb="FF000000"/>
        <rFont val="Calibri"/>
      </rPr>
      <t>From the command prompt, run the following command to set "ttys=ALL" for the default stanza in "/etc/security/user":</t>
    </r>
    <r>
      <rPr>
        <sz val="11"/>
        <color rgb="FF000000"/>
        <rFont val="Calibri"/>
      </rPr>
      <t xml:space="preserve">
</t>
    </r>
    <r>
      <rPr>
        <sz val="11"/>
        <color rgb="FF000000"/>
        <rFont val="Calibri"/>
      </rPr>
      <t># chsec -f /etc/security/user -s default -a ttys=ALL</t>
    </r>
    <r>
      <rPr>
        <sz val="11"/>
        <color rgb="FF000000"/>
        <rFont val="Calibri"/>
      </rPr>
      <t xml:space="preserve">
</t>
    </r>
    <r>
      <rPr>
        <sz val="11"/>
        <color rgb="FF000000"/>
        <rFont val="Calibri"/>
      </rPr>
      <t>Run the following command to recheck "ttys" values for all users:</t>
    </r>
    <r>
      <rPr>
        <sz val="11"/>
        <color rgb="FF000000"/>
        <rFont val="Calibri"/>
      </rPr>
      <t xml:space="preserve">
</t>
    </r>
    <r>
      <rPr>
        <sz val="11"/>
        <color rgb="FF000000"/>
        <rFont val="Calibri"/>
      </rPr>
      <t># lsuser -a ttys ALL</t>
    </r>
    <r>
      <rPr>
        <sz val="11"/>
        <color rgb="FF000000"/>
        <rFont val="Calibri"/>
      </rPr>
      <t xml:space="preserve">
</t>
    </r>
    <r>
      <rPr>
        <sz val="11"/>
        <color rgb="FF000000"/>
        <rFont val="Calibri"/>
      </rPr>
      <t>For each interactive user who does not have "ttys=ALL", set the value of "ttys" to "ALL" by running the following command from command prompt:</t>
    </r>
    <r>
      <rPr>
        <sz val="11"/>
        <color rgb="FF000000"/>
        <rFont val="Calibri"/>
      </rPr>
      <t xml:space="preserve">
</t>
    </r>
    <r>
      <rPr>
        <sz val="11"/>
        <color rgb="FF000000"/>
        <rFont val="Calibri"/>
      </rPr>
      <t># chsec -f /etc/security/user -s [user_name] -a ttys=ALL</t>
    </r>
  </si>
  <si>
    <r>
      <rPr>
        <sz val="11"/>
        <color rgb="FF000000"/>
        <rFont val="Calibri"/>
      </rPr>
      <t>A user's "ttys" attribute controls from which device(s) the user can authenticate and log in. If the "ttys" attribute is not specified, all terminals can access the user account.</t>
    </r>
  </si>
  <si>
    <r>
      <rPr>
        <sz val="11"/>
        <color rgb="FF000000"/>
        <rFont val="Calibri"/>
      </rPr>
      <t>Verify that the default "ttys" value is set for all users:</t>
    </r>
    <r>
      <rPr>
        <sz val="11"/>
        <color rgb="FF000000"/>
        <rFont val="Calibri"/>
      </rPr>
      <t xml:space="preserve">
</t>
    </r>
    <r>
      <rPr>
        <sz val="11"/>
        <color rgb="FF000000"/>
        <rFont val="Calibri"/>
      </rPr>
      <t># lssec -f /etc/security/user -s default -a ttys</t>
    </r>
    <r>
      <rPr>
        <sz val="11"/>
        <color rgb="FF000000"/>
        <rFont val="Calibri"/>
      </rPr>
      <t xml:space="preserve">
</t>
    </r>
    <r>
      <rPr>
        <sz val="11"/>
        <color rgb="FF000000"/>
        <rFont val="Calibri"/>
      </rPr>
      <t>default ttys=ALL</t>
    </r>
    <r>
      <rPr>
        <sz val="11"/>
        <color rgb="FF000000"/>
        <rFont val="Calibri"/>
      </rPr>
      <t xml:space="preserve">
</t>
    </r>
    <r>
      <rPr>
        <sz val="11"/>
        <color rgb="FF000000"/>
        <rFont val="Calibri"/>
      </rPr>
      <t>If the value returned is not "ttys=ALL", this is a finding.</t>
    </r>
    <r>
      <rPr>
        <sz val="11"/>
        <color rgb="FF000000"/>
        <rFont val="Calibri"/>
      </rPr>
      <t xml:space="preserve">
</t>
    </r>
    <r>
      <rPr>
        <sz val="11"/>
        <color rgb="FF000000"/>
        <rFont val="Calibri"/>
      </rPr>
      <t>From the command prompt, run the following command to check "ttys" attribute value for all accounts:</t>
    </r>
    <r>
      <rPr>
        <sz val="11"/>
        <color rgb="FF000000"/>
        <rFont val="Calibri"/>
      </rPr>
      <t xml:space="preserve">
</t>
    </r>
    <r>
      <rPr>
        <sz val="11"/>
        <color rgb="FF000000"/>
        <rFont val="Calibri"/>
      </rPr>
      <t># lsuser -a ttys ALL</t>
    </r>
    <r>
      <rPr>
        <sz val="11"/>
        <color rgb="FF000000"/>
        <rFont val="Calibri"/>
      </rPr>
      <t xml:space="preserve">
</t>
    </r>
    <r>
      <rPr>
        <sz val="11"/>
        <color rgb="FF000000"/>
        <rFont val="Calibri"/>
      </rPr>
      <t>The above command should yield the following output:</t>
    </r>
    <r>
      <rPr>
        <sz val="11"/>
        <color rgb="FF000000"/>
        <rFont val="Calibri"/>
      </rPr>
      <t xml:space="preserve">
</t>
    </r>
    <r>
      <rPr>
        <sz val="11"/>
        <color rgb="FF000000"/>
        <rFont val="Calibri"/>
      </rPr>
      <t>root ttys=ALL</t>
    </r>
    <r>
      <rPr>
        <sz val="11"/>
        <color rgb="FF000000"/>
        <rFont val="Calibri"/>
      </rPr>
      <t xml:space="preserve">
</t>
    </r>
    <r>
      <rPr>
        <sz val="11"/>
        <color rgb="FF000000"/>
        <rFont val="Calibri"/>
      </rPr>
      <t>user1 ttys=ALL</t>
    </r>
    <r>
      <rPr>
        <sz val="11"/>
        <color rgb="FF000000"/>
        <rFont val="Calibri"/>
      </rPr>
      <t xml:space="preserve">
</t>
    </r>
    <r>
      <rPr>
        <sz val="11"/>
        <color rgb="FF000000"/>
        <rFont val="Calibri"/>
      </rPr>
      <t>user2 ttys=ALL</t>
    </r>
    <r>
      <rPr>
        <sz val="11"/>
        <color rgb="FF000000"/>
        <rFont val="Calibri"/>
      </rPr>
      <t xml:space="preserve">
</t>
    </r>
    <r>
      <rPr>
        <sz val="11"/>
        <color rgb="FF000000"/>
        <rFont val="Calibri"/>
      </rPr>
      <t>user3 ttys=ALL</t>
    </r>
    <r>
      <rPr>
        <sz val="11"/>
        <color rgb="FF000000"/>
        <rFont val="Calibri"/>
      </rPr>
      <t xml:space="preserve">
</t>
    </r>
    <r>
      <rPr>
        <sz val="11"/>
        <color rgb="FF000000"/>
        <rFont val="Calibri"/>
      </rPr>
      <t>If any interactive user account does not have "ttys=ALL", this is a finding.</t>
    </r>
  </si>
  <si>
    <t>V-215187</t>
  </si>
  <si>
    <r>
      <rPr>
        <sz val="11"/>
        <rFont val="Calibri"/>
      </rPr>
      <t>AIX must provide the lock command to let users retain their session lock until users are reauthenticated.</t>
    </r>
  </si>
  <si>
    <r>
      <rPr>
        <sz val="11"/>
        <color rgb="FF000000"/>
        <rFont val="Calibri"/>
      </rPr>
      <t>Install "bos.rte.security" fileset from the AIX DVD Volume 1 using the following command (assuming that the DVD device is mounted to /dev/cd0):</t>
    </r>
    <r>
      <rPr>
        <sz val="11"/>
        <color rgb="FF000000"/>
        <rFont val="Calibri"/>
      </rPr>
      <t xml:space="preserve">
</t>
    </r>
    <r>
      <rPr>
        <sz val="11"/>
        <color rgb="FF000000"/>
        <rFont val="Calibri"/>
      </rPr>
      <t># installp -aXYgd /dev/cd0 -e /tmp/install.log bos.rte.security</t>
    </r>
  </si>
  <si>
    <r>
      <rPr>
        <sz val="11"/>
        <color rgb="FF000000"/>
        <rFont val="Calibri"/>
      </rPr>
      <t xml:space="preserve">All systems are vulnerable if terminals are left logged in and unattended. Leaving system terminals unsecure poses a potential security hazard. </t>
    </r>
    <r>
      <rPr>
        <sz val="11"/>
        <color rgb="FF000000"/>
        <rFont val="Calibri"/>
      </rPr>
      <t xml:space="preserve">
</t>
    </r>
    <r>
      <rPr>
        <sz val="11"/>
        <color rgb="FF000000"/>
        <rFont val="Calibri"/>
      </rPr>
      <t>To lock the terminal, use the lock command.</t>
    </r>
  </si>
  <si>
    <r>
      <rPr>
        <sz val="11"/>
        <color rgb="FF000000"/>
        <rFont val="Calibri"/>
      </rPr>
      <t xml:space="preserve">Check the system to determine if "bos.rte.security" is installed: </t>
    </r>
    <r>
      <rPr>
        <sz val="11"/>
        <color rgb="FF000000"/>
        <rFont val="Calibri"/>
      </rPr>
      <t xml:space="preserve">
</t>
    </r>
    <r>
      <rPr>
        <sz val="11"/>
        <color rgb="FF000000"/>
        <rFont val="Calibri"/>
      </rPr>
      <t># lslpp -L bos.rte.security</t>
    </r>
    <r>
      <rPr>
        <sz val="11"/>
        <color rgb="FF000000"/>
        <rFont val="Calibri"/>
      </rPr>
      <t xml:space="preserve">
</t>
    </r>
    <r>
      <rPr>
        <sz val="11"/>
        <color rgb="FF000000"/>
        <rFont val="Calibri"/>
      </rPr>
      <t>Fileset                      Level  State  Type  Description (Uninstaller)</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bos.rte.security           7.2.1.1    C     F    Base Security Function</t>
    </r>
    <r>
      <rPr>
        <sz val="11"/>
        <color rgb="FF000000"/>
        <rFont val="Calibri"/>
      </rPr>
      <t xml:space="preserve">
</t>
    </r>
    <r>
      <rPr>
        <sz val="11"/>
        <color rgb="FF000000"/>
        <rFont val="Calibri"/>
      </rPr>
      <t xml:space="preserve">If the "bos.rte.security" fileset is not installed, this is a finding. </t>
    </r>
    <r>
      <rPr>
        <sz val="11"/>
        <color rgb="FF000000"/>
        <rFont val="Calibri"/>
      </rPr>
      <t xml:space="preserve">
</t>
    </r>
    <r>
      <rPr>
        <sz val="11"/>
        <color rgb="FF000000"/>
        <rFont val="Calibri"/>
      </rPr>
      <t>Check if lock command exist using the following command:</t>
    </r>
    <r>
      <rPr>
        <sz val="11"/>
        <color rgb="FF000000"/>
        <rFont val="Calibri"/>
      </rPr>
      <t xml:space="preserve">
</t>
    </r>
    <r>
      <rPr>
        <sz val="11"/>
        <color rgb="FF000000"/>
        <rFont val="Calibri"/>
      </rPr>
      <t># ls  /usr/bin/lock</t>
    </r>
    <r>
      <rPr>
        <sz val="11"/>
        <color rgb="FF000000"/>
        <rFont val="Calibri"/>
      </rPr>
      <t xml:space="preserve">
</t>
    </r>
    <r>
      <rPr>
        <sz val="11"/>
        <color rgb="FF000000"/>
        <rFont val="Calibri"/>
      </rPr>
      <t>The above command should display the following:</t>
    </r>
    <r>
      <rPr>
        <sz val="11"/>
        <color rgb="FF000000"/>
        <rFont val="Calibri"/>
      </rPr>
      <t xml:space="preserve">
</t>
    </r>
    <r>
      <rPr>
        <sz val="11"/>
        <color rgb="FF000000"/>
        <rFont val="Calibri"/>
      </rPr>
      <t>/usr/bin/lock</t>
    </r>
    <r>
      <rPr>
        <sz val="11"/>
        <color rgb="FF000000"/>
        <rFont val="Calibri"/>
      </rPr>
      <t xml:space="preserve">
</t>
    </r>
    <r>
      <rPr>
        <sz val="11"/>
        <color rgb="FF000000"/>
        <rFont val="Calibri"/>
      </rPr>
      <t>If the above command does not show that "/usr/bin/lock" exists, this is a finding.</t>
    </r>
  </si>
  <si>
    <t>V-215188</t>
  </si>
  <si>
    <r>
      <rPr>
        <sz val="11"/>
        <rFont val="Calibri"/>
      </rPr>
      <t>AIX must provide xlock command in the CDE environment to let users retain their sessions lock until users are reauthenticated.</t>
    </r>
  </si>
  <si>
    <r>
      <rPr>
        <sz val="11"/>
        <color rgb="FF000000"/>
        <rFont val="Calibri"/>
      </rPr>
      <t>Install "X11.apps.clients" fileset from the AIX DVD Volume 1 using the following command (assuming that the DVD is mounted to/dev/cd0):</t>
    </r>
    <r>
      <rPr>
        <sz val="11"/>
        <color rgb="FF000000"/>
        <rFont val="Calibri"/>
      </rPr>
      <t xml:space="preserve">
</t>
    </r>
    <r>
      <rPr>
        <sz val="11"/>
        <color rgb="FF000000"/>
        <rFont val="Calibri"/>
      </rPr>
      <t># installp -aXYgd /dev/cd0 -e /tmp/install.log X11.apps.clients</t>
    </r>
  </si>
  <si>
    <r>
      <rPr>
        <sz val="11"/>
        <color rgb="FF000000"/>
        <rFont val="Calibri"/>
      </rPr>
      <t>All systems are vulnerable if terminals are left logged in and unattended. Leaving system terminals unsecure poses a potential security hazard.</t>
    </r>
    <r>
      <rPr>
        <sz val="11"/>
        <color rgb="FF000000"/>
        <rFont val="Calibri"/>
      </rPr>
      <t xml:space="preserve">
</t>
    </r>
    <r>
      <rPr>
        <sz val="11"/>
        <color rgb="FF000000"/>
        <rFont val="Calibri"/>
      </rPr>
      <t>If the interface is AIXwindows (CDE), use the xlock command to lock the sessions.</t>
    </r>
  </si>
  <si>
    <r>
      <rPr>
        <sz val="11"/>
        <color rgb="FF000000"/>
        <rFont val="Calibri"/>
      </rPr>
      <t>If AIX CDE (X11) is not used, this is Not Applicable.</t>
    </r>
    <r>
      <rPr>
        <sz val="11"/>
        <color rgb="FF000000"/>
        <rFont val="Calibri"/>
      </rPr>
      <t xml:space="preserve">
</t>
    </r>
    <r>
      <rPr>
        <sz val="11"/>
        <color rgb="FF000000"/>
        <rFont val="Calibri"/>
      </rPr>
      <t xml:space="preserve">Check the system to determine if "X11.apps.clients" is installed: </t>
    </r>
    <r>
      <rPr>
        <sz val="11"/>
        <color rgb="FF000000"/>
        <rFont val="Calibri"/>
      </rPr>
      <t xml:space="preserve">
</t>
    </r>
    <r>
      <rPr>
        <sz val="11"/>
        <color rgb="FF000000"/>
        <rFont val="Calibri"/>
      </rPr>
      <t># lslpp -L X11.apps.clients</t>
    </r>
    <r>
      <rPr>
        <sz val="11"/>
        <color rgb="FF000000"/>
        <rFont val="Calibri"/>
      </rPr>
      <t xml:space="preserve">
</t>
    </r>
    <r>
      <rPr>
        <sz val="11"/>
        <color rgb="FF000000"/>
        <rFont val="Calibri"/>
      </rPr>
      <t xml:space="preserve">If the "X11.apps.clients" fileset is not installed, this is a finding. </t>
    </r>
    <r>
      <rPr>
        <sz val="11"/>
        <color rgb="FF000000"/>
        <rFont val="Calibri"/>
      </rPr>
      <t xml:space="preserve">
</t>
    </r>
    <r>
      <rPr>
        <sz val="11"/>
        <color rgb="FF000000"/>
        <rFont val="Calibri"/>
      </rPr>
      <t>Check if "xlock" command exists using the following command:</t>
    </r>
    <r>
      <rPr>
        <sz val="11"/>
        <color rgb="FF000000"/>
        <rFont val="Calibri"/>
      </rPr>
      <t xml:space="preserve">
</t>
    </r>
    <r>
      <rPr>
        <sz val="11"/>
        <color rgb="FF000000"/>
        <rFont val="Calibri"/>
      </rPr>
      <t># ls  /usr/bin/X11/xlock</t>
    </r>
    <r>
      <rPr>
        <sz val="11"/>
        <color rgb="FF000000"/>
        <rFont val="Calibri"/>
      </rPr>
      <t xml:space="preserve">
</t>
    </r>
    <r>
      <rPr>
        <sz val="11"/>
        <color rgb="FF000000"/>
        <rFont val="Calibri"/>
      </rPr>
      <t>The above command should display the following:</t>
    </r>
    <r>
      <rPr>
        <sz val="11"/>
        <color rgb="FF000000"/>
        <rFont val="Calibri"/>
      </rPr>
      <t xml:space="preserve">
</t>
    </r>
    <r>
      <rPr>
        <sz val="11"/>
        <color rgb="FF000000"/>
        <rFont val="Calibri"/>
      </rPr>
      <t>/usr/bin/X11/xlock</t>
    </r>
    <r>
      <rPr>
        <sz val="11"/>
        <color rgb="FF000000"/>
        <rFont val="Calibri"/>
      </rPr>
      <t xml:space="preserve">
</t>
    </r>
    <r>
      <rPr>
        <sz val="11"/>
        <color rgb="FF000000"/>
        <rFont val="Calibri"/>
      </rPr>
      <t>If the above command does not show that "/usr/bin/X11/xlock" exists, this is a finding.</t>
    </r>
  </si>
  <si>
    <t>V-215189</t>
  </si>
  <si>
    <r>
      <rPr>
        <sz val="11"/>
        <rFont val="Calibri"/>
      </rPr>
      <t>AIX system must prevent the root account from directly logging in except from the system console.</t>
    </r>
  </si>
  <si>
    <r>
      <rPr>
        <sz val="11"/>
        <color rgb="FF000000"/>
        <rFont val="Calibri"/>
      </rPr>
      <t>From the command prompt, run the following command to set "rlogin=false" for the root stanza in "/etc/security/user":</t>
    </r>
    <r>
      <rPr>
        <sz val="11"/>
        <color rgb="FF000000"/>
        <rFont val="Calibri"/>
      </rPr>
      <t xml:space="preserve">
</t>
    </r>
    <r>
      <rPr>
        <sz val="11"/>
        <color rgb="FF000000"/>
        <rFont val="Calibri"/>
      </rPr>
      <t># chsec -f /etc/security/user -s root -a rlogin=false</t>
    </r>
  </si>
  <si>
    <r>
      <rPr>
        <sz val="11"/>
        <color rgb="FF000000"/>
        <rFont val="Calibri"/>
      </rPr>
      <t>Limiting the root account direct logins to only system consoles protects the root account from direct unauthorized access from a non-console device.</t>
    </r>
    <r>
      <rPr>
        <sz val="11"/>
        <color rgb="FF000000"/>
        <rFont val="Calibri"/>
      </rPr>
      <t xml:space="preserve">
</t>
    </r>
    <r>
      <rPr>
        <sz val="11"/>
        <color rgb="FF000000"/>
        <rFont val="Calibri"/>
      </rPr>
      <t>A common attack method of potential hackers is to obtain the root password.</t>
    </r>
    <r>
      <rPr>
        <sz val="11"/>
        <color rgb="FF000000"/>
        <rFont val="Calibri"/>
      </rPr>
      <t xml:space="preserve">
</t>
    </r>
    <r>
      <rPr>
        <sz val="11"/>
        <color rgb="FF000000"/>
        <rFont val="Calibri"/>
      </rPr>
      <t>To avoid this type of attack, disable direct access to the root ID and then require system administrators to obtain root privileges by using the su - command. In addition to permitting removal of the root user as a point of attack, restricting direct root access permits monitoring which users gained root access, as well as the time of their action. Do this by viewing the /var/adm/sulog file. Another alternative is to enable system auditing, which will report this type of activity.</t>
    </r>
    <r>
      <rPr>
        <sz val="11"/>
        <color rgb="FF000000"/>
        <rFont val="Calibri"/>
      </rPr>
      <t xml:space="preserve">
</t>
    </r>
    <r>
      <rPr>
        <sz val="11"/>
        <color rgb="FF000000"/>
        <rFont val="Calibri"/>
      </rPr>
      <t>To disable remote login access for the root user, edit the /etc/security/user file. Specify False as the rlogin value on the entry for root.</t>
    </r>
  </si>
  <si>
    <r>
      <rPr>
        <sz val="11"/>
        <color rgb="FF000000"/>
        <rFont val="Calibri"/>
      </rPr>
      <t xml:space="preserve">Check the remote login ability of the root account using command: </t>
    </r>
    <r>
      <rPr>
        <sz val="11"/>
        <color rgb="FF000000"/>
        <rFont val="Calibri"/>
      </rPr>
      <t xml:space="preserve">
</t>
    </r>
    <r>
      <rPr>
        <sz val="11"/>
        <color rgb="FF000000"/>
        <rFont val="Calibri"/>
      </rPr>
      <t xml:space="preserve"># lsuser -a rlogin root </t>
    </r>
    <r>
      <rPr>
        <sz val="11"/>
        <color rgb="FF000000"/>
        <rFont val="Calibri"/>
      </rPr>
      <t xml:space="preserve">
</t>
    </r>
    <r>
      <rPr>
        <sz val="11"/>
        <color rgb="FF000000"/>
        <rFont val="Calibri"/>
      </rPr>
      <t>root rlogin=false</t>
    </r>
    <r>
      <rPr>
        <sz val="11"/>
        <color rgb="FF000000"/>
        <rFont val="Calibri"/>
      </rPr>
      <t xml:space="preserve">
</t>
    </r>
    <r>
      <rPr>
        <sz val="11"/>
        <color rgb="FF000000"/>
        <rFont val="Calibri"/>
      </rPr>
      <t>If the "rlogin" value is not "false", this is a finding.</t>
    </r>
  </si>
  <si>
    <t>V-215190</t>
  </si>
  <si>
    <r>
      <rPr>
        <sz val="11"/>
        <rFont val="Calibri"/>
      </rPr>
      <t>All AIX public directories must be owned by root or an application account.</t>
    </r>
  </si>
  <si>
    <r>
      <rPr>
        <sz val="11"/>
        <color rgb="FF000000"/>
        <rFont val="Calibri"/>
      </rPr>
      <t>Use the following command to change the owner to "root" for public directories:</t>
    </r>
    <r>
      <rPr>
        <sz val="11"/>
        <color rgb="FF000000"/>
        <rFont val="Calibri"/>
      </rPr>
      <t xml:space="preserve">
</t>
    </r>
    <r>
      <rPr>
        <sz val="11"/>
        <color rgb="FF000000"/>
        <rFont val="Calibri"/>
      </rPr>
      <t># chown root [public_dir]</t>
    </r>
  </si>
  <si>
    <r>
      <rPr>
        <sz val="11"/>
        <color rgb="FF000000"/>
        <rFont val="Calibri"/>
      </rPr>
      <t>If a public directory has the sticky bit set and is not owned by a privileged UID, unauthorized users may be able to modify files created by others. The only authorized public directories are those temporary directories supplied with the system or those designed to be temporary file repositories. The setting is normally reserved for directories used by the system and by users for temporary file storage, (e.g., /tmp), and for directories requiring global read/write access.</t>
    </r>
  </si>
  <si>
    <r>
      <rPr>
        <sz val="11"/>
        <color rgb="FF000000"/>
        <rFont val="Calibri"/>
      </rPr>
      <t xml:space="preserve">Check the ownership of all public directories using command: </t>
    </r>
    <r>
      <rPr>
        <sz val="11"/>
        <color rgb="FF000000"/>
        <rFont val="Calibri"/>
      </rPr>
      <t xml:space="preserve">
</t>
    </r>
    <r>
      <rPr>
        <sz val="11"/>
        <color rgb="FF000000"/>
        <rFont val="Calibri"/>
      </rPr>
      <t xml:space="preserve"># find / -type d -perm -1002 -exec ls -ld {} \; </t>
    </r>
    <r>
      <rPr>
        <sz val="11"/>
        <color rgb="FF000000"/>
        <rFont val="Calibri"/>
      </rPr>
      <t xml:space="preserve">
</t>
    </r>
    <r>
      <rPr>
        <sz val="11"/>
        <color rgb="FF000000"/>
        <rFont val="Calibri"/>
      </rPr>
      <t>If any public directory is not owned by "root" or an application user, this is a finding.</t>
    </r>
  </si>
  <si>
    <t>V-215191</t>
  </si>
  <si>
    <r>
      <rPr>
        <sz val="11"/>
        <rFont val="Calibri"/>
      </rPr>
      <t>AIX administrative accounts must not run a web browser, except as needed for local service administration.</t>
    </r>
  </si>
  <si>
    <r>
      <rPr>
        <sz val="11"/>
        <color rgb="FF000000"/>
        <rFont val="Calibri"/>
      </rPr>
      <t>Enforce policy requiring administrative accounts use web browsers only for local service administration.</t>
    </r>
  </si>
  <si>
    <r>
      <rPr>
        <sz val="11"/>
        <color rgb="FF000000"/>
        <rFont val="Calibri"/>
      </rPr>
      <t xml:space="preserve">If a web browser flaw is exploited while running as a privileged user, the entire system could be compromised. </t>
    </r>
    <r>
      <rPr>
        <sz val="11"/>
        <color rgb="FF000000"/>
        <rFont val="Calibri"/>
      </rPr>
      <t xml:space="preserve">
</t>
    </r>
    <r>
      <rPr>
        <sz val="11"/>
        <color rgb="FF000000"/>
        <rFont val="Calibri"/>
      </rPr>
      <t>Specific exceptions for local service administration should be documented in site-defined policy. These exceptions may include HTTP(S)-based tools used for the administration of the local system, services, or attached devices. Examples of possible exceptions are HP’s System Management Homepage (SMH), the CUPS administrative interface, and Sun's StorageTek Common Array Manager (CAM) when these services are running on the local system.</t>
    </r>
  </si>
  <si>
    <r>
      <rPr>
        <sz val="11"/>
        <color rgb="FF000000"/>
        <rFont val="Calibri"/>
      </rPr>
      <t xml:space="preserve">Inspect the root account home directory for a ".netscape" or a ".mozilla" directory using the following commands: </t>
    </r>
    <r>
      <rPr>
        <sz val="11"/>
        <color rgb="FF000000"/>
        <rFont val="Calibri"/>
      </rPr>
      <t xml:space="preserve">
</t>
    </r>
    <r>
      <rPr>
        <sz val="11"/>
        <color rgb="FF000000"/>
        <rFont val="Calibri"/>
      </rPr>
      <t># find /root -name .netscape</t>
    </r>
    <r>
      <rPr>
        <sz val="11"/>
        <color rgb="FF000000"/>
        <rFont val="Calibri"/>
      </rPr>
      <t xml:space="preserve">
</t>
    </r>
    <r>
      <rPr>
        <sz val="11"/>
        <color rgb="FF000000"/>
        <rFont val="Calibri"/>
      </rPr>
      <t># find /root -name .mozilla</t>
    </r>
    <r>
      <rPr>
        <sz val="11"/>
        <color rgb="FF000000"/>
        <rFont val="Calibri"/>
      </rPr>
      <t xml:space="preserve">
</t>
    </r>
    <r>
      <rPr>
        <sz val="11"/>
        <color rgb="FF000000"/>
        <rFont val="Calibri"/>
      </rPr>
      <t xml:space="preserve">If none exists, this is not a finding. </t>
    </r>
    <r>
      <rPr>
        <sz val="11"/>
        <color rgb="FF000000"/>
        <rFont val="Calibri"/>
      </rPr>
      <t xml:space="preserve">
</t>
    </r>
    <r>
      <rPr>
        <sz val="11"/>
        <color rgb="FF000000"/>
        <rFont val="Calibri"/>
      </rPr>
      <t>If a file exists, verify with the root users and the ISSO the intent of the browsing.</t>
    </r>
    <r>
      <rPr>
        <sz val="11"/>
        <color rgb="FF000000"/>
        <rFont val="Calibri"/>
      </rPr>
      <t xml:space="preserve">
</t>
    </r>
    <r>
      <rPr>
        <sz val="11"/>
        <color rgb="FF000000"/>
        <rFont val="Calibri"/>
      </rPr>
      <t>If a file exists and use of a web browser has not been authorized, this is a finding.</t>
    </r>
  </si>
  <si>
    <t>V-215192</t>
  </si>
  <si>
    <r>
      <rPr>
        <sz val="11"/>
        <rFont val="Calibri"/>
      </rPr>
      <t>AIX default system accounts (with the exception of root) must not be listed in the cron.allow file or must be included in the cron.deny file, if cron.allow does not exist.</t>
    </r>
  </si>
  <si>
    <r>
      <rPr>
        <sz val="11"/>
        <color rgb="FF000000"/>
        <rFont val="Calibri"/>
      </rPr>
      <t>Remove default system accounts (such as bin, sys, adm, or lpd) from the "cron.allow" file, or add those accounts to the "cron.deny" file.</t>
    </r>
  </si>
  <si>
    <r>
      <rPr>
        <sz val="11"/>
        <color rgb="FF000000"/>
        <rFont val="Calibri"/>
      </rPr>
      <t>To centralize the management of privileged account crontabs, of the default system accounts, only root may have a crontab.</t>
    </r>
  </si>
  <si>
    <r>
      <rPr>
        <sz val="11"/>
        <color rgb="FF000000"/>
        <rFont val="Calibri"/>
      </rPr>
      <t>Check the "cron.allow" and "cron.deny" files for the system using commands:</t>
    </r>
    <r>
      <rPr>
        <sz val="11"/>
        <color rgb="FF000000"/>
        <rFont val="Calibri"/>
      </rPr>
      <t xml:space="preserve">
</t>
    </r>
    <r>
      <rPr>
        <sz val="11"/>
        <color rgb="FF000000"/>
        <rFont val="Calibri"/>
      </rPr>
      <t xml:space="preserve"># more /var/adm/cron/cron.allow </t>
    </r>
    <r>
      <rPr>
        <sz val="11"/>
        <color rgb="FF000000"/>
        <rFont val="Calibri"/>
      </rPr>
      <t xml:space="preserve">
</t>
    </r>
    <r>
      <rPr>
        <sz val="11"/>
        <color rgb="FF000000"/>
        <rFont val="Calibri"/>
      </rPr>
      <t xml:space="preserve"># more /var/adm/cron/cron.deny </t>
    </r>
    <r>
      <rPr>
        <sz val="11"/>
        <color rgb="FF000000"/>
        <rFont val="Calibri"/>
      </rPr>
      <t xml:space="preserve">
</t>
    </r>
    <r>
      <rPr>
        <sz val="11"/>
        <color rgb="FF000000"/>
        <rFont val="Calibri"/>
      </rPr>
      <t>If the "cron.allow" file exists and is empty, this is a finding.</t>
    </r>
    <r>
      <rPr>
        <sz val="11"/>
        <color rgb="FF000000"/>
        <rFont val="Calibri"/>
      </rPr>
      <t xml:space="preserve">
</t>
    </r>
    <r>
      <rPr>
        <sz val="11"/>
        <color rgb="FF000000"/>
        <rFont val="Calibri"/>
      </rPr>
      <t>If a default system account (such as bin, sys, adm, or lpd) is listed in the "cron.allow" file, or not listed in the "cron.deny" file, this is a finding.</t>
    </r>
  </si>
  <si>
    <t>V-215193</t>
  </si>
  <si>
    <r>
      <rPr>
        <sz val="11"/>
        <rFont val="Calibri"/>
      </rPr>
      <t>The AIX root account must not have world-writable directories in its executable search path.</t>
    </r>
  </si>
  <si>
    <r>
      <rPr>
        <sz val="11"/>
        <color rgb="FF000000"/>
        <rFont val="Calibri"/>
      </rPr>
      <t xml:space="preserve">For each world-writable path in root's executable search path, perform one of the following. </t>
    </r>
    <r>
      <rPr>
        <sz val="11"/>
        <color rgb="FF000000"/>
        <rFont val="Calibri"/>
      </rPr>
      <t xml:space="preserve">
</t>
    </r>
    <r>
      <rPr>
        <sz val="11"/>
        <color rgb="FF000000"/>
        <rFont val="Calibri"/>
      </rPr>
      <t xml:space="preserve">Remove the world-writable permission on the directory. </t>
    </r>
    <r>
      <rPr>
        <sz val="11"/>
        <color rgb="FF000000"/>
        <rFont val="Calibri"/>
      </rPr>
      <t xml:space="preserve">
</t>
    </r>
    <r>
      <rPr>
        <sz val="11"/>
        <color rgb="FF000000"/>
        <rFont val="Calibri"/>
      </rPr>
      <t xml:space="preserve">Run command: </t>
    </r>
    <r>
      <rPr>
        <sz val="11"/>
        <color rgb="FF000000"/>
        <rFont val="Calibri"/>
      </rPr>
      <t xml:space="preserve">
</t>
    </r>
    <r>
      <rPr>
        <sz val="11"/>
        <color rgb="FF000000"/>
        <rFont val="Calibri"/>
      </rPr>
      <t xml:space="preserve"># chmod o-w &lt;path&gt; </t>
    </r>
    <r>
      <rPr>
        <sz val="11"/>
        <color rgb="FF000000"/>
        <rFont val="Calibri"/>
      </rPr>
      <t xml:space="preserve">
</t>
    </r>
    <r>
      <rPr>
        <sz val="11"/>
        <color rgb="FF000000"/>
        <rFont val="Calibri"/>
      </rPr>
      <t>-OR-</t>
    </r>
    <r>
      <rPr>
        <sz val="11"/>
        <color rgb="FF000000"/>
        <rFont val="Calibri"/>
      </rPr>
      <t xml:space="preserve">
</t>
    </r>
    <r>
      <rPr>
        <sz val="11"/>
        <color rgb="FF000000"/>
        <rFont val="Calibri"/>
      </rPr>
      <t>Remove the world-writable directory from the executable search path. Identify and edit the initialization file referencing the world-writable directory and remove it from the PATH variable.</t>
    </r>
  </si>
  <si>
    <r>
      <rPr>
        <sz val="11"/>
        <color rgb="FF000000"/>
        <rFont val="Calibri"/>
      </rPr>
      <t>If the root search path contains a world-writable directory, malicious software could be placed in the path by intruders and/or malicious users and inadvertently run by root with all of root's privileges.</t>
    </r>
  </si>
  <si>
    <r>
      <rPr>
        <sz val="11"/>
        <color rgb="FF000000"/>
        <rFont val="Calibri"/>
      </rPr>
      <t>Check for world-writable permissions on all directories in the root user's executable search path:</t>
    </r>
    <r>
      <rPr>
        <sz val="11"/>
        <color rgb="FF000000"/>
        <rFont val="Calibri"/>
      </rPr>
      <t xml:space="preserve">
</t>
    </r>
    <r>
      <rPr>
        <sz val="11"/>
        <color rgb="FF000000"/>
        <rFont val="Calibri"/>
      </rPr>
      <t xml:space="preserve"># ls -ld `echo $PATH | sed "s/:/ /g"` </t>
    </r>
    <r>
      <rPr>
        <sz val="11"/>
        <color rgb="FF000000"/>
        <rFont val="Calibri"/>
      </rPr>
      <t xml:space="preserve">
</t>
    </r>
    <r>
      <rPr>
        <sz val="11"/>
        <color rgb="FF000000"/>
        <rFont val="Calibri"/>
      </rPr>
      <t>drwxr-xr-x   33 root     system         8192 Nov 29 14:45 /etc</t>
    </r>
    <r>
      <rPr>
        <sz val="11"/>
        <color rgb="FF000000"/>
        <rFont val="Calibri"/>
      </rPr>
      <t xml:space="preserve">
</t>
    </r>
    <r>
      <rPr>
        <sz val="11"/>
        <color rgb="FF000000"/>
        <rFont val="Calibri"/>
      </rPr>
      <t>drwxr-xr-x    3 bin      bin             256 Aug 11 2017  /sbin</t>
    </r>
    <r>
      <rPr>
        <sz val="11"/>
        <color rgb="FF000000"/>
        <rFont val="Calibri"/>
      </rPr>
      <t xml:space="preserve">
</t>
    </r>
    <r>
      <rPr>
        <sz val="11"/>
        <color rgb="FF000000"/>
        <rFont val="Calibri"/>
      </rPr>
      <t>drwxr-xr-x    4 bin      bin           45056 Oct 31 12:59 /usr/bin</t>
    </r>
    <r>
      <rPr>
        <sz val="11"/>
        <color rgb="FF000000"/>
        <rFont val="Calibri"/>
      </rPr>
      <t xml:space="preserve">
</t>
    </r>
    <r>
      <rPr>
        <sz val="11"/>
        <color rgb="FF000000"/>
        <rFont val="Calibri"/>
      </rPr>
      <t>drwxr-xr-x    1 bin      bin             16 Aug 11 2017  /usr/bin/X11</t>
    </r>
    <r>
      <rPr>
        <sz val="11"/>
        <color rgb="FF000000"/>
        <rFont val="Calibri"/>
      </rPr>
      <t xml:space="preserve">
</t>
    </r>
    <r>
      <rPr>
        <sz val="11"/>
        <color rgb="FF000000"/>
        <rFont val="Calibri"/>
      </rPr>
      <t>drwxr-xr-x    2 bin      bin            4096 Aug 11 2017  /usr/java7_64/bin</t>
    </r>
    <r>
      <rPr>
        <sz val="11"/>
        <color rgb="FF000000"/>
        <rFont val="Calibri"/>
      </rPr>
      <t xml:space="preserve">
</t>
    </r>
    <r>
      <rPr>
        <sz val="11"/>
        <color rgb="FF000000"/>
        <rFont val="Calibri"/>
      </rPr>
      <t>drwxr-xr-x    4 bin      bin            4096 Feb 17 2017  /usr/java7_64/jre/bin</t>
    </r>
    <r>
      <rPr>
        <sz val="11"/>
        <color rgb="FF000000"/>
        <rFont val="Calibri"/>
      </rPr>
      <t xml:space="preserve">
</t>
    </r>
    <r>
      <rPr>
        <sz val="11"/>
        <color rgb="FF000000"/>
        <rFont val="Calibri"/>
      </rPr>
      <t>drwxr-xr-x    8 bin      bin           49152 Oct 31 12:59 /usr/sbin</t>
    </r>
    <r>
      <rPr>
        <sz val="11"/>
        <color rgb="FF000000"/>
        <rFont val="Calibri"/>
      </rPr>
      <t xml:space="preserve">
</t>
    </r>
    <r>
      <rPr>
        <sz val="11"/>
        <color rgb="FF000000"/>
        <rFont val="Calibri"/>
      </rPr>
      <t>drwxrwxr-x    2 bin      bin            4096 Aug 11 2017  /usr/ucb</t>
    </r>
    <r>
      <rPr>
        <sz val="11"/>
        <color rgb="FF000000"/>
        <rFont val="Calibri"/>
      </rPr>
      <t xml:space="preserve">
</t>
    </r>
    <r>
      <rPr>
        <sz val="11"/>
        <color rgb="FF000000"/>
        <rFont val="Calibri"/>
      </rPr>
      <t>If any of the directories in the "PATH" variable are world-writable, this is a finding.</t>
    </r>
  </si>
  <si>
    <t>V-215194</t>
  </si>
  <si>
    <r>
      <rPr>
        <sz val="11"/>
        <rFont val="Calibri"/>
      </rPr>
      <t>The Group Identifiers (GIDs) reserved for AIX system accounts must not be assigned to non-system accounts as their primary group GID.</t>
    </r>
  </si>
  <si>
    <r>
      <rPr>
        <sz val="11"/>
        <color rgb="FF000000"/>
        <rFont val="Calibri"/>
      </rPr>
      <t>Change the primary GID for non-system accounts that have reserved GIDs as their primary GIDs using the following command:</t>
    </r>
    <r>
      <rPr>
        <sz val="11"/>
        <color rgb="FF000000"/>
        <rFont val="Calibri"/>
      </rPr>
      <t xml:space="preserve">
</t>
    </r>
    <r>
      <rPr>
        <sz val="11"/>
        <color rgb="FF000000"/>
        <rFont val="Calibri"/>
      </rPr>
      <t># chuser pgrp=&lt;non_reserved_group_name&gt; &lt;non_system_user_name&gt;</t>
    </r>
  </si>
  <si>
    <r>
      <rPr>
        <sz val="11"/>
        <color rgb="FF000000"/>
        <rFont val="Calibri"/>
      </rPr>
      <t>Reserved GIDs are typically used by system software packages. If non-system groups have GIDs in this range, they may conflict with system software, possibly leading to the group having permissions to modify system files.</t>
    </r>
  </si>
  <si>
    <r>
      <rPr>
        <sz val="11"/>
        <color rgb="FF000000"/>
        <rFont val="Calibri"/>
      </rPr>
      <t>From the command prompt, run the following command:</t>
    </r>
    <r>
      <rPr>
        <sz val="11"/>
        <color rgb="FF000000"/>
        <rFont val="Calibri"/>
      </rPr>
      <t xml:space="preserve">
</t>
    </r>
    <r>
      <rPr>
        <sz val="11"/>
        <color rgb="FF000000"/>
        <rFont val="Calibri"/>
      </rPr>
      <t xml:space="preserve"># more /etc/passwd </t>
    </r>
    <r>
      <rPr>
        <sz val="11"/>
        <color rgb="FF000000"/>
        <rFont val="Calibri"/>
      </rPr>
      <t xml:space="preserve">
</t>
    </r>
    <r>
      <rPr>
        <sz val="11"/>
        <color rgb="FF000000"/>
        <rFont val="Calibri"/>
      </rPr>
      <t>root:!:0:0::/root:/usr/bin/ksh</t>
    </r>
    <r>
      <rPr>
        <sz val="11"/>
        <color rgb="FF000000"/>
        <rFont val="Calibri"/>
      </rPr>
      <t xml:space="preserve">
</t>
    </r>
    <r>
      <rPr>
        <sz val="11"/>
        <color rgb="FF000000"/>
        <rFont val="Calibri"/>
      </rPr>
      <t>daemon:!:1:1::/etc:</t>
    </r>
    <r>
      <rPr>
        <sz val="11"/>
        <color rgb="FF000000"/>
        <rFont val="Calibri"/>
      </rPr>
      <t xml:space="preserve">
</t>
    </r>
    <r>
      <rPr>
        <sz val="11"/>
        <color rgb="FF000000"/>
        <rFont val="Calibri"/>
      </rPr>
      <t>bin:!:2:2::/bin:</t>
    </r>
    <r>
      <rPr>
        <sz val="11"/>
        <color rgb="FF000000"/>
        <rFont val="Calibri"/>
      </rPr>
      <t xml:space="preserve">
</t>
    </r>
    <r>
      <rPr>
        <sz val="11"/>
        <color rgb="FF000000"/>
        <rFont val="Calibri"/>
      </rPr>
      <t>sys:!:3:3::/usr/sys:</t>
    </r>
    <r>
      <rPr>
        <sz val="11"/>
        <color rgb="FF000000"/>
        <rFont val="Calibri"/>
      </rPr>
      <t xml:space="preserve">
</t>
    </r>
    <r>
      <rPr>
        <sz val="11"/>
        <color rgb="FF000000"/>
        <rFont val="Calibri"/>
      </rPr>
      <t>adm:!:4:4::/var/adm:</t>
    </r>
    <r>
      <rPr>
        <sz val="11"/>
        <color rgb="FF000000"/>
        <rFont val="Calibri"/>
      </rPr>
      <t xml:space="preserve">
</t>
    </r>
    <r>
      <rPr>
        <sz val="11"/>
        <color rgb="FF000000"/>
        <rFont val="Calibri"/>
      </rPr>
      <t>nobody:!:4294967294:4294967294::/:</t>
    </r>
    <r>
      <rPr>
        <sz val="11"/>
        <color rgb="FF000000"/>
        <rFont val="Calibri"/>
      </rPr>
      <t xml:space="preserve">
</t>
    </r>
    <r>
      <rPr>
        <sz val="11"/>
        <color rgb="FF000000"/>
        <rFont val="Calibri"/>
      </rPr>
      <t>invscout:*:6:12::/var/adm/invscout:/usr/bin/ksh</t>
    </r>
    <r>
      <rPr>
        <sz val="11"/>
        <color rgb="FF000000"/>
        <rFont val="Calibri"/>
      </rPr>
      <t xml:space="preserve">
</t>
    </r>
    <r>
      <rPr>
        <sz val="11"/>
        <color rgb="FF000000"/>
        <rFont val="Calibri"/>
      </rPr>
      <t>srvproxy:*:203:0:Service Proxy Daemon:/home/srvproxy:/usr/bin/ksh</t>
    </r>
    <r>
      <rPr>
        <sz val="11"/>
        <color rgb="FF000000"/>
        <rFont val="Calibri"/>
      </rPr>
      <t xml:space="preserve">
</t>
    </r>
    <r>
      <rPr>
        <sz val="11"/>
        <color rgb="FF000000"/>
        <rFont val="Calibri"/>
      </rPr>
      <t>esaadmin:*:7:0::/var/esa:/usr/bin/ksh</t>
    </r>
    <r>
      <rPr>
        <sz val="11"/>
        <color rgb="FF000000"/>
        <rFont val="Calibri"/>
      </rPr>
      <t xml:space="preserve">
</t>
    </r>
    <r>
      <rPr>
        <sz val="11"/>
        <color rgb="FF000000"/>
        <rFont val="Calibri"/>
      </rPr>
      <t>sshd:*:212:203::/var/empty:/usr/bin/ksh</t>
    </r>
    <r>
      <rPr>
        <sz val="11"/>
        <color rgb="FF000000"/>
        <rFont val="Calibri"/>
      </rPr>
      <t xml:space="preserve">
</t>
    </r>
    <r>
      <rPr>
        <sz val="11"/>
        <color rgb="FF000000"/>
        <rFont val="Calibri"/>
      </rPr>
      <t>doejohn:*:704:1776::/home/doej:/usr/bin/ksh</t>
    </r>
    <r>
      <rPr>
        <sz val="11"/>
        <color rgb="FF000000"/>
        <rFont val="Calibri"/>
      </rPr>
      <t xml:space="preserve">
</t>
    </r>
    <r>
      <rPr>
        <sz val="11"/>
        <color rgb="FF000000"/>
        <rFont val="Calibri"/>
      </rPr>
      <t xml:space="preserve">Confirm all accounts with a primary GID of 99 and below are used by a system account. </t>
    </r>
    <r>
      <rPr>
        <sz val="11"/>
        <color rgb="FF000000"/>
        <rFont val="Calibri"/>
      </rPr>
      <t xml:space="preserve">
</t>
    </r>
    <r>
      <rPr>
        <sz val="11"/>
        <color rgb="FF000000"/>
        <rFont val="Calibri"/>
      </rPr>
      <t>If a GID reserved for system accounts, 0 - 99, is used by a non-system account, this is a finding.</t>
    </r>
  </si>
  <si>
    <t>V-215195</t>
  </si>
  <si>
    <r>
      <rPr>
        <sz val="11"/>
        <rFont val="Calibri"/>
      </rPr>
      <t>UIDs reserved for system accounts must not be assigned to non-system accounts on AIX systems.</t>
    </r>
  </si>
  <si>
    <r>
      <rPr>
        <sz val="11"/>
        <color rgb="FF000000"/>
        <rFont val="Calibri"/>
      </rPr>
      <t xml:space="preserve">Using the "usermod" command, change the UID numbers for non-system accounts with reserved UIDs (those less or equal to 128): </t>
    </r>
    <r>
      <rPr>
        <sz val="11"/>
        <color rgb="FF000000"/>
        <rFont val="Calibri"/>
      </rPr>
      <t xml:space="preserve">
</t>
    </r>
    <r>
      <rPr>
        <sz val="11"/>
        <color rgb="FF000000"/>
        <rFont val="Calibri"/>
      </rPr>
      <t># usermod -u &lt;uid&gt; [user_name]</t>
    </r>
  </si>
  <si>
    <r>
      <rPr>
        <sz val="11"/>
        <color rgb="FF000000"/>
        <rFont val="Calibri"/>
      </rPr>
      <t>Reserved UIDs are typically used by system software packages. If non-system accounts have UIDs in this range, they may conflict with system software, possibly leading to the user having permissions to modify system files.</t>
    </r>
  </si>
  <si>
    <r>
      <rPr>
        <sz val="11"/>
        <color rgb="FF000000"/>
        <rFont val="Calibri"/>
      </rPr>
      <t xml:space="preserve">Check the UID assignments of all accounts using: </t>
    </r>
    <r>
      <rPr>
        <sz val="11"/>
        <color rgb="FF000000"/>
        <rFont val="Calibri"/>
      </rPr>
      <t xml:space="preserve">
</t>
    </r>
    <r>
      <rPr>
        <sz val="11"/>
        <color rgb="FF000000"/>
        <rFont val="Calibri"/>
      </rPr>
      <t xml:space="preserve"># more /etc/passwd </t>
    </r>
    <r>
      <rPr>
        <sz val="11"/>
        <color rgb="FF000000"/>
        <rFont val="Calibri"/>
      </rPr>
      <t xml:space="preserve">
</t>
    </r>
    <r>
      <rPr>
        <sz val="11"/>
        <color rgb="FF000000"/>
        <rFont val="Calibri"/>
      </rPr>
      <t>root:!:0:0::/root:/usr/bin/ksh</t>
    </r>
    <r>
      <rPr>
        <sz val="11"/>
        <color rgb="FF000000"/>
        <rFont val="Calibri"/>
      </rPr>
      <t xml:space="preserve">
</t>
    </r>
    <r>
      <rPr>
        <sz val="11"/>
        <color rgb="FF000000"/>
        <rFont val="Calibri"/>
      </rPr>
      <t>daemon:!:1:1::/etc:</t>
    </r>
    <r>
      <rPr>
        <sz val="11"/>
        <color rgb="FF000000"/>
        <rFont val="Calibri"/>
      </rPr>
      <t xml:space="preserve">
</t>
    </r>
    <r>
      <rPr>
        <sz val="11"/>
        <color rgb="FF000000"/>
        <rFont val="Calibri"/>
      </rPr>
      <t>bin:!:2:2::/bin:</t>
    </r>
    <r>
      <rPr>
        <sz val="11"/>
        <color rgb="FF000000"/>
        <rFont val="Calibri"/>
      </rPr>
      <t xml:space="preserve">
</t>
    </r>
    <r>
      <rPr>
        <sz val="11"/>
        <color rgb="FF000000"/>
        <rFont val="Calibri"/>
      </rPr>
      <t>sys:!:3:3::/usr/sys:</t>
    </r>
    <r>
      <rPr>
        <sz val="11"/>
        <color rgb="FF000000"/>
        <rFont val="Calibri"/>
      </rPr>
      <t xml:space="preserve">
</t>
    </r>
    <r>
      <rPr>
        <sz val="11"/>
        <color rgb="FF000000"/>
        <rFont val="Calibri"/>
      </rPr>
      <t>adm:!:4:4::/var/adm:</t>
    </r>
    <r>
      <rPr>
        <sz val="11"/>
        <color rgb="FF000000"/>
        <rFont val="Calibri"/>
      </rPr>
      <t xml:space="preserve">
</t>
    </r>
    <r>
      <rPr>
        <sz val="11"/>
        <color rgb="FF000000"/>
        <rFont val="Calibri"/>
      </rPr>
      <t>nobody:!:4294967294:4294967294::/:</t>
    </r>
    <r>
      <rPr>
        <sz val="11"/>
        <color rgb="FF000000"/>
        <rFont val="Calibri"/>
      </rPr>
      <t xml:space="preserve">
</t>
    </r>
    <r>
      <rPr>
        <sz val="11"/>
        <color rgb="FF000000"/>
        <rFont val="Calibri"/>
      </rPr>
      <t>invscout:*:6:12::/var/adm/invscout:/usr/bin/ksh</t>
    </r>
    <r>
      <rPr>
        <sz val="11"/>
        <color rgb="FF000000"/>
        <rFont val="Calibri"/>
      </rPr>
      <t xml:space="preserve">
</t>
    </r>
    <r>
      <rPr>
        <sz val="11"/>
        <color rgb="FF000000"/>
        <rFont val="Calibri"/>
      </rPr>
      <t>srvproxy:*:203:0:Service Proxy Daemon:/home/srvproxy:/usr/bin/ksh</t>
    </r>
    <r>
      <rPr>
        <sz val="11"/>
        <color rgb="FF000000"/>
        <rFont val="Calibri"/>
      </rPr>
      <t xml:space="preserve">
</t>
    </r>
    <r>
      <rPr>
        <sz val="11"/>
        <color rgb="FF000000"/>
        <rFont val="Calibri"/>
      </rPr>
      <t>esaadmin:*:7:0::/var/esa:/usr/bin/ksh</t>
    </r>
    <r>
      <rPr>
        <sz val="11"/>
        <color rgb="FF000000"/>
        <rFont val="Calibri"/>
      </rPr>
      <t xml:space="preserve">
</t>
    </r>
    <r>
      <rPr>
        <sz val="11"/>
        <color rgb="FF000000"/>
        <rFont val="Calibri"/>
      </rPr>
      <t>sshd:*:212:203::/var/empty:/usr/bin/ksh</t>
    </r>
    <r>
      <rPr>
        <sz val="11"/>
        <color rgb="FF000000"/>
        <rFont val="Calibri"/>
      </rPr>
      <t xml:space="preserve">
</t>
    </r>
    <r>
      <rPr>
        <sz val="11"/>
        <color rgb="FF000000"/>
        <rFont val="Calibri"/>
      </rPr>
      <t>doej:*:704:1776::/home/doej:/usr/bin/ksh</t>
    </r>
    <r>
      <rPr>
        <sz val="11"/>
        <color rgb="FF000000"/>
        <rFont val="Calibri"/>
      </rPr>
      <t xml:space="preserve">
</t>
    </r>
    <r>
      <rPr>
        <sz val="11"/>
        <color rgb="FF000000"/>
        <rFont val="Calibri"/>
      </rPr>
      <t xml:space="preserve">Confirm all accounts with a UID of 128 and below are used by a system account. </t>
    </r>
    <r>
      <rPr>
        <sz val="11"/>
        <color rgb="FF000000"/>
        <rFont val="Calibri"/>
      </rPr>
      <t xml:space="preserve">
</t>
    </r>
    <r>
      <rPr>
        <sz val="11"/>
        <color rgb="FF000000"/>
        <rFont val="Calibri"/>
      </rPr>
      <t>If a UID reserved for system accounts (0-128) is used by a non-system account, this is a finding.</t>
    </r>
  </si>
  <si>
    <t>V-215196</t>
  </si>
  <si>
    <r>
      <rPr>
        <sz val="11"/>
        <rFont val="Calibri"/>
      </rPr>
      <t>The AIX root accounts list of preloaded libraries must be empty.</t>
    </r>
  </si>
  <si>
    <r>
      <rPr>
        <sz val="11"/>
        <color rgb="FF000000"/>
        <rFont val="Calibri"/>
      </rPr>
      <t>Edit the "root" user's initialization files and remove any definition of "LDR_PRELOAD".</t>
    </r>
  </si>
  <si>
    <r>
      <rPr>
        <sz val="11"/>
        <color rgb="FF000000"/>
        <rFont val="Calibri"/>
      </rPr>
      <t>The library preload list environment variable contains a list of libraries for the dynamic linker to load before loading the libraries required by the binary. If this list contains paths to libraries relative to the current working directory, unintended libraries may be preloaded.</t>
    </r>
  </si>
  <si>
    <r>
      <rPr>
        <sz val="11"/>
        <color rgb="FF000000"/>
        <rFont val="Calibri"/>
      </rPr>
      <t xml:space="preserve">Verify the "LDR_PRELOAD" environment variable is empty or not defined for the "root" user using command: </t>
    </r>
    <r>
      <rPr>
        <sz val="11"/>
        <color rgb="FF000000"/>
        <rFont val="Calibri"/>
      </rPr>
      <t xml:space="preserve">
</t>
    </r>
    <r>
      <rPr>
        <sz val="11"/>
        <color rgb="FF000000"/>
        <rFont val="Calibri"/>
      </rPr>
      <t xml:space="preserve"># env | grep LDR_PRELOAD </t>
    </r>
    <r>
      <rPr>
        <sz val="11"/>
        <color rgb="FF000000"/>
        <rFont val="Calibri"/>
      </rPr>
      <t xml:space="preserve">
</t>
    </r>
    <r>
      <rPr>
        <sz val="11"/>
        <color rgb="FF000000"/>
        <rFont val="Calibri"/>
      </rPr>
      <t>If a path is returned, this is a finding.</t>
    </r>
  </si>
  <si>
    <t>V-215197</t>
  </si>
  <si>
    <r>
      <rPr>
        <sz val="11"/>
        <rFont val="Calibri"/>
      </rPr>
      <t>AIX must not have accounts configured with blank or null passwords.</t>
    </r>
  </si>
  <si>
    <r>
      <rPr>
        <sz val="11"/>
        <color rgb="FF000000"/>
        <rFont val="Calibri"/>
      </rPr>
      <t>Configure a password for any interactive account with a blank password by running the following command:</t>
    </r>
    <r>
      <rPr>
        <sz val="11"/>
        <color rgb="FF000000"/>
        <rFont val="Calibri"/>
      </rPr>
      <t xml:space="preserve">
</t>
    </r>
    <r>
      <rPr>
        <sz val="11"/>
        <color rgb="FF000000"/>
        <rFont val="Calibri"/>
      </rPr>
      <t># passwd [user_name]</t>
    </r>
  </si>
  <si>
    <r>
      <rPr>
        <sz val="11"/>
        <color rgb="FF000000"/>
        <rFont val="Calibri"/>
      </rPr>
      <t>If an account is configured for password authentication but does not have an assigned password, it may be possible to log into the account without authentication. If the root user is configured without a password, the entire system may be compromised. For user accounts not using password authentication, the account must be configured with a password lock value instead of a blank or null value.</t>
    </r>
  </si>
  <si>
    <r>
      <rPr>
        <sz val="11"/>
        <color rgb="FF000000"/>
        <rFont val="Calibri"/>
      </rPr>
      <t xml:space="preserve">Verify no interactive accounts have blank passwords by running the following command: </t>
    </r>
    <r>
      <rPr>
        <sz val="11"/>
        <color rgb="FF000000"/>
        <rFont val="Calibri"/>
      </rPr>
      <t xml:space="preserve">
</t>
    </r>
    <r>
      <rPr>
        <sz val="11"/>
        <color rgb="FF000000"/>
        <rFont val="Calibri"/>
      </rPr>
      <t xml:space="preserve"># pwdck -n ALL </t>
    </r>
    <r>
      <rPr>
        <sz val="11"/>
        <color rgb="FF000000"/>
        <rFont val="Calibri"/>
      </rPr>
      <t xml:space="preserve">
</t>
    </r>
    <r>
      <rPr>
        <sz val="11"/>
        <color rgb="FF000000"/>
        <rFont val="Calibri"/>
      </rPr>
      <t>If any interactive account with a blank password is found, this is a finding.</t>
    </r>
  </si>
  <si>
    <t>V-215198</t>
  </si>
  <si>
    <r>
      <rPr>
        <sz val="11"/>
        <rFont val="Calibri"/>
      </rPr>
      <t>The AIX root accounts home directory (other than /) must have mode 0700.</t>
    </r>
  </si>
  <si>
    <r>
      <rPr>
        <sz val="11"/>
        <color rgb="FF000000"/>
        <rFont val="Calibri"/>
      </rPr>
      <t xml:space="preserve">Use the following command to change protections for the root home directory: </t>
    </r>
    <r>
      <rPr>
        <sz val="11"/>
        <color rgb="FF000000"/>
        <rFont val="Calibri"/>
      </rPr>
      <t xml:space="preserve">
</t>
    </r>
    <r>
      <rPr>
        <sz val="11"/>
        <color rgb="FF000000"/>
        <rFont val="Calibri"/>
      </rPr>
      <t># chmod 0700 /root.</t>
    </r>
  </si>
  <si>
    <r>
      <rPr>
        <sz val="11"/>
        <color rgb="FF000000"/>
        <rFont val="Calibri"/>
      </rPr>
      <t>Users' home directories/folders may contain information of a sensitive nature. Non-privileged users should coordinate any sharing of information with an SA through shared resources.</t>
    </r>
  </si>
  <si>
    <r>
      <rPr>
        <sz val="11"/>
        <color rgb="FF000000"/>
        <rFont val="Calibri"/>
      </rPr>
      <t>Check the mode of the root home directory by running the following commands:</t>
    </r>
    <r>
      <rPr>
        <sz val="11"/>
        <color rgb="FF000000"/>
        <rFont val="Calibri"/>
      </rPr>
      <t xml:space="preserve">
</t>
    </r>
    <r>
      <rPr>
        <sz val="11"/>
        <color rgb="FF000000"/>
        <rFont val="Calibri"/>
      </rPr>
      <t># ls -ld `grep "^root" /etc/passwd | awk -F":" '{print $6}'`</t>
    </r>
    <r>
      <rPr>
        <sz val="11"/>
        <color rgb="FF000000"/>
        <rFont val="Calibri"/>
      </rPr>
      <t xml:space="preserve">
</t>
    </r>
    <r>
      <rPr>
        <sz val="11"/>
        <color rgb="FF000000"/>
        <rFont val="Calibri"/>
      </rPr>
      <t>The above command should yield the following output:</t>
    </r>
    <r>
      <rPr>
        <sz val="11"/>
        <color rgb="FF000000"/>
        <rFont val="Calibri"/>
      </rPr>
      <t xml:space="preserve">
</t>
    </r>
    <r>
      <rPr>
        <sz val="11"/>
        <color rgb="FF000000"/>
        <rFont val="Calibri"/>
      </rPr>
      <t>drwx------   22 root     system     4096 Sep 06 18:00 /root</t>
    </r>
    <r>
      <rPr>
        <sz val="11"/>
        <color rgb="FF000000"/>
        <rFont val="Calibri"/>
      </rPr>
      <t xml:space="preserve">
</t>
    </r>
    <r>
      <rPr>
        <sz val="11"/>
        <color rgb="FF000000"/>
        <rFont val="Calibri"/>
      </rPr>
      <t>If the mode of the directory is not equal to "0700", this is a finding.</t>
    </r>
  </si>
  <si>
    <t>V-215199</t>
  </si>
  <si>
    <r>
      <rPr>
        <sz val="11"/>
        <rFont val="Calibri"/>
      </rPr>
      <t>The AIX root accounts home directory must not have an extended ACL.</t>
    </r>
  </si>
  <si>
    <r>
      <rPr>
        <sz val="11"/>
        <color rgb="FF000000"/>
        <rFont val="Calibri"/>
      </rPr>
      <t>Remove the extended ACL from the "root" account's home directory using command:</t>
    </r>
    <r>
      <rPr>
        <sz val="11"/>
        <color rgb="FF000000"/>
        <rFont val="Calibri"/>
      </rPr>
      <t xml:space="preserve">
</t>
    </r>
    <r>
      <rPr>
        <sz val="11"/>
        <color rgb="FF000000"/>
        <rFont val="Calibri"/>
      </rPr>
      <t xml:space="preserve"># acledit ~root </t>
    </r>
    <r>
      <rPr>
        <sz val="11"/>
        <color rgb="FF000000"/>
        <rFont val="Calibri"/>
      </rPr>
      <t xml:space="preserve">
</t>
    </r>
    <r>
      <rPr>
        <sz val="11"/>
        <color rgb="FF000000"/>
        <rFont val="Calibri"/>
      </rPr>
      <t>Change extended attributes to disabled.</t>
    </r>
  </si>
  <si>
    <r>
      <rPr>
        <sz val="11"/>
        <color rgb="FF000000"/>
        <rFont val="Calibri"/>
      </rPr>
      <t>Excessive permissions on root home directories allow unauthorized access to root user files.</t>
    </r>
  </si>
  <si>
    <r>
      <rPr>
        <sz val="11"/>
        <color rgb="FF000000"/>
        <rFont val="Calibri"/>
      </rPr>
      <t>Verify the "root" account's home directory has no extended ACL using command:</t>
    </r>
    <r>
      <rPr>
        <sz val="11"/>
        <color rgb="FF000000"/>
        <rFont val="Calibri"/>
      </rPr>
      <t xml:space="preserve">
</t>
    </r>
    <r>
      <rPr>
        <sz val="11"/>
        <color rgb="FF000000"/>
        <rFont val="Calibri"/>
      </rPr>
      <t xml:space="preserve"># aclget ~root </t>
    </r>
    <r>
      <rPr>
        <sz val="11"/>
        <color rgb="FF000000"/>
        <rFont val="Calibri"/>
      </rPr>
      <t xml:space="preserve">
</t>
    </r>
    <r>
      <rPr>
        <sz val="11"/>
        <color rgb="FF000000"/>
        <rFont val="Calibri"/>
      </rPr>
      <t>*</t>
    </r>
    <r>
      <rPr>
        <sz val="11"/>
        <color rgb="FF000000"/>
        <rFont val="Calibri"/>
      </rPr>
      <t xml:space="preserve">
</t>
    </r>
    <r>
      <rPr>
        <sz val="11"/>
        <color rgb="FF000000"/>
        <rFont val="Calibri"/>
      </rPr>
      <t>* ACL_type   AIXC</t>
    </r>
    <r>
      <rPr>
        <sz val="11"/>
        <color rgb="FF000000"/>
        <rFont val="Calibri"/>
      </rPr>
      <t xml:space="preserve">
</t>
    </r>
    <r>
      <rPr>
        <sz val="11"/>
        <color rgb="FF000000"/>
        <rFont val="Calibri"/>
      </rPr>
      <t>*</t>
    </r>
    <r>
      <rPr>
        <sz val="11"/>
        <color rgb="FF000000"/>
        <rFont val="Calibri"/>
      </rPr>
      <t xml:space="preserve">
</t>
    </r>
    <r>
      <rPr>
        <sz val="11"/>
        <color rgb="FF000000"/>
        <rFont val="Calibri"/>
      </rPr>
      <t>attributes:</t>
    </r>
    <r>
      <rPr>
        <sz val="11"/>
        <color rgb="FF000000"/>
        <rFont val="Calibri"/>
      </rPr>
      <t xml:space="preserve">
</t>
    </r>
    <r>
      <rPr>
        <sz val="11"/>
        <color rgb="FF000000"/>
        <rFont val="Calibri"/>
      </rPr>
      <t>base permissions</t>
    </r>
    <r>
      <rPr>
        <sz val="11"/>
        <color rgb="FF000000"/>
        <rFont val="Calibri"/>
      </rPr>
      <t xml:space="preserve">
</t>
    </r>
    <r>
      <rPr>
        <sz val="11"/>
        <color rgb="FF000000"/>
        <rFont val="Calibri"/>
      </rPr>
      <t xml:space="preserve">    owner(root):  rwx</t>
    </r>
    <r>
      <rPr>
        <sz val="11"/>
        <color rgb="FF000000"/>
        <rFont val="Calibri"/>
      </rPr>
      <t xml:space="preserve">
</t>
    </r>
    <r>
      <rPr>
        <sz val="11"/>
        <color rgb="FF000000"/>
        <rFont val="Calibri"/>
      </rPr>
      <t xml:space="preserve">    group(system):  ---</t>
    </r>
    <r>
      <rPr>
        <sz val="11"/>
        <color rgb="FF000000"/>
        <rFont val="Calibri"/>
      </rPr>
      <t xml:space="preserve">
</t>
    </r>
    <r>
      <rPr>
        <sz val="11"/>
        <color rgb="FF000000"/>
        <rFont val="Calibri"/>
      </rPr>
      <t xml:space="preserve">    others:  ---</t>
    </r>
    <r>
      <rPr>
        <sz val="11"/>
        <color rgb="FF000000"/>
        <rFont val="Calibri"/>
      </rPr>
      <t xml:space="preserve">
</t>
    </r>
    <r>
      <rPr>
        <sz val="11"/>
        <color rgb="FF000000"/>
        <rFont val="Calibri"/>
      </rPr>
      <t>extended permissions</t>
    </r>
    <r>
      <rPr>
        <sz val="11"/>
        <color rgb="FF000000"/>
        <rFont val="Calibri"/>
      </rPr>
      <t xml:space="preserve">
</t>
    </r>
    <r>
      <rPr>
        <sz val="11"/>
        <color rgb="FF000000"/>
        <rFont val="Calibri"/>
      </rPr>
      <t xml:space="preserve">    disabled</t>
    </r>
    <r>
      <rPr>
        <sz val="11"/>
        <color rgb="FF000000"/>
        <rFont val="Calibri"/>
      </rPr>
      <t xml:space="preserve">
</t>
    </r>
    <r>
      <rPr>
        <sz val="11"/>
        <color rgb="FF000000"/>
        <rFont val="Calibri"/>
      </rPr>
      <t>If extended permissions are enabled, the directory has an extended ACL, and this is a finding.</t>
    </r>
  </si>
  <si>
    <t>V-215200</t>
  </si>
  <si>
    <r>
      <rPr>
        <sz val="11"/>
        <rFont val="Calibri"/>
      </rPr>
      <t>AIX must display the Standard Mandatory DoD Notice and Consent Banner before granting local or remote login access to the system.</t>
    </r>
  </si>
  <si>
    <r>
      <rPr>
        <sz val="11"/>
        <color rgb="FF000000"/>
        <rFont val="Calibri"/>
      </rPr>
      <t>From the command prompt, run the following command to set the DoD banner to herald for the default stanza in the "/etc/security/login.cfg" file:</t>
    </r>
    <r>
      <rPr>
        <sz val="11"/>
        <color rgb="FF000000"/>
        <rFont val="Calibri"/>
      </rPr>
      <t xml:space="preserve">
</t>
    </r>
    <r>
      <rPr>
        <sz val="11"/>
        <color rgb="FF000000"/>
        <rFont val="Calibri"/>
      </rPr>
      <t># chsec -f /etc/security/login.cfg -s default -a herald="You are accessing a U.S. Government (USG) Information System (IS) that\n\ris provided for USG-authorized use only.\n\r\n\rBy using this IS (which includes any device attached to this IS), you\n\rconsent to the following conditions: \n\r\n\r-The USG routinely intercepts and monitors communications on this IS\n\rfor purposes including, but not limited to, penetration testing, COMSEC\n\rmonitoring, network operations and defense, personnel misconduct (PM),\n\rlaw enforcement (LE), and counterintelligence (CI) investigations. \n\r\n\r-At any time, the USG may inspect and seize data stored on this IS. \n\r\n\r-Communications using, or data stored on, this IS are not private, are\n\rsubject to routine monitoring, interception, and search, and may be\n\rdisclosed or used for any USG-authorized purpose. \n\r\n\r-This IS includes security measures (e.g., authentication and access\n\rcontrols) to protect USG interests--not for your personal benefit or\n\rprivacy. \n\r\n\r-Notwithstanding the above, using this IS does not constitute consent\n\rto PM, LE or CI investigative searching or monitoring of the content\n\rof privileged communications, or work product, related to personal\n\rrepresentation or services by attorneys, psychotherapists, or clergy,\n\rand their assistants. Such communications and work product are private\n\rand confidential. See User Agreement for details.\n\r\n\rlogin:"</t>
    </r>
  </si>
  <si>
    <r>
      <rPr>
        <sz val="11"/>
        <color rgb="FF000000"/>
        <rFont val="Calibri"/>
      </rPr>
      <t>Display of a standardized and approved use notification before granting access to the operating system ensures privacy and security notification verbiage used is consistent with applicable federal laws, Executive Orders, directives, policies, regulations, standards, and guidance.</t>
    </r>
    <r>
      <rPr>
        <sz val="11"/>
        <color rgb="FF000000"/>
        <rFont val="Calibri"/>
      </rPr>
      <t xml:space="preserve">
</t>
    </r>
    <r>
      <rPr>
        <sz val="11"/>
        <color rgb="FF000000"/>
        <rFont val="Calibri"/>
      </rPr>
      <t>System use notifications are required only for access via login interfaces with human users and are not required when such human interfaces do not exist.</t>
    </r>
    <r>
      <rPr>
        <sz val="11"/>
        <color rgb="FF000000"/>
        <rFont val="Calibri"/>
      </rPr>
      <t xml:space="preserve">
</t>
    </r>
    <r>
      <rPr>
        <sz val="11"/>
        <color rgb="FF000000"/>
        <rFont val="Calibri"/>
      </rPr>
      <t>The banner must be formatted in accordance with applicable DoD policy. Use the following verbiage for operating systems that can accommodate banners of 1300 characters:</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Use the following verbiage for operating systems that have severe limitations on the number of characters that can be displayed in the banner:</t>
    </r>
    <r>
      <rPr>
        <sz val="11"/>
        <color rgb="FF000000"/>
        <rFont val="Calibri"/>
      </rPr>
      <t xml:space="preserve">
</t>
    </r>
    <r>
      <rPr>
        <sz val="11"/>
        <color rgb="FF000000"/>
        <rFont val="Calibri"/>
      </rPr>
      <t>"I've read &amp; consent to terms in IS user agreem't."</t>
    </r>
  </si>
  <si>
    <r>
      <rPr>
        <sz val="11"/>
        <color rgb="FF000000"/>
        <rFont val="Calibri"/>
      </rPr>
      <t>Check the herald is set to have the Standard Mandatory DoD Notice and Consent Banner:</t>
    </r>
    <r>
      <rPr>
        <sz val="11"/>
        <color rgb="FF000000"/>
        <rFont val="Calibri"/>
      </rPr>
      <t xml:space="preserve">
</t>
    </r>
    <r>
      <rPr>
        <sz val="11"/>
        <color rgb="FF000000"/>
        <rFont val="Calibri"/>
      </rPr>
      <t># lssec -f /etc/security/login.cfg -s default -a herald</t>
    </r>
    <r>
      <rPr>
        <sz val="11"/>
        <color rgb="FF000000"/>
        <rFont val="Calibri"/>
      </rPr>
      <t xml:space="preserve">
</t>
    </r>
    <r>
      <rPr>
        <sz val="11"/>
        <color rgb="FF000000"/>
        <rFont val="Calibri"/>
      </rPr>
      <t>The above command should display the herald setting like this:</t>
    </r>
    <r>
      <rPr>
        <sz val="11"/>
        <color rgb="FF000000"/>
        <rFont val="Calibri"/>
      </rPr>
      <t xml:space="preserve">
</t>
    </r>
    <r>
      <rPr>
        <sz val="11"/>
        <color rgb="FF000000"/>
        <rFont val="Calibri"/>
      </rPr>
      <t>default herald="You are accessing a U.S. Government (USG) Information System (IS) that\n\ris provided for USG-authorized use only.\n\r\n\rBy using this IS (which includes any device attached to this IS), you\n\rconsent to the following conditions: \n\r\n\r-The USG routinely intercepts and monitors communications on this IS\n\rfor purposes including, but not limited to, penetration testing, COMSEC\n\rmonitoring, network operations and defense, personnel misconduct (PM),\n\rlaw enforcement (LE), and counterintelligence (CI) investigations. \n\r\n\r-At any time, the USG may inspect and seize data stored on this IS. \n\r\n\r-Communications using, or data stored on, this IS are not private, are\n\rsubject to routine monitoring, interception, and search, and may be\n\rdisclosed or used for any USG-authorized purpose. \n\r\n\r-This IS includes security measures (e.g., authentication and access\n\rcontrols) to protect USG interests--not for your personal benefit or\n\rprivacy. \n\r\n\r-Notwithstanding the above, using this IS does not constitute consent\n\rto PM, LE or CI investigative searching or monitoring of the content\n\rof privileged communications, or work product, related to personal\n\rrepresentation or services by attorneys, psychotherapists, or clergy,\n\rand their assistants. Such communications and work product are private\n\rand confidential. See User Agreement for details.\n\r\n\rlogin:"</t>
    </r>
    <r>
      <rPr>
        <sz val="11"/>
        <color rgb="FF000000"/>
        <rFont val="Calibri"/>
      </rPr>
      <t xml:space="preserve">
</t>
    </r>
    <r>
      <rPr>
        <sz val="11"/>
        <color rgb="FF000000"/>
        <rFont val="Calibri"/>
      </rPr>
      <t>If the herald string is not set, or it does not contain the Standard Mandatory DoD Notice and Consent Banner listed above, this is a finding.</t>
    </r>
  </si>
  <si>
    <t>V-215201</t>
  </si>
  <si>
    <r>
      <rPr>
        <sz val="11"/>
        <rFont val="Calibri"/>
      </rPr>
      <t>The Department of Defense (DoD) login banner must be displayed immediately prior to, or as part of, graphical desktop environment login prompts on AIX.</t>
    </r>
  </si>
  <si>
    <r>
      <rPr>
        <sz val="11"/>
        <color rgb="FF000000"/>
        <rFont val="Calibri"/>
      </rPr>
      <t xml:space="preserve">Edit the "Xresources" file to configure the system to display one of the DoD login banners (based on the character limitations imposed by the system) prior to, or as part of, the graphical desktop environment login process. </t>
    </r>
    <r>
      <rPr>
        <sz val="11"/>
        <color rgb="FF000000"/>
        <rFont val="Calibri"/>
      </rPr>
      <t xml:space="preserve">
</t>
    </r>
    <r>
      <rPr>
        <sz val="11"/>
        <color rgb="FF000000"/>
        <rFont val="Calibri"/>
      </rPr>
      <t xml:space="preserve">For "Dtlogin", change the variable "Dtlogin*greeting.labelString:" in "Xresources" file. </t>
    </r>
    <r>
      <rPr>
        <sz val="11"/>
        <color rgb="FF000000"/>
        <rFont val="Calibri"/>
      </rPr>
      <t xml:space="preserve">
</t>
    </r>
    <r>
      <rPr>
        <sz val="11"/>
        <color rgb="FF000000"/>
        <rFont val="Calibri"/>
      </rPr>
      <t xml:space="preserve"># cp /usr/dt/config/C/Xresources /etc/dt/config/en_US/Xresources </t>
    </r>
    <r>
      <rPr>
        <sz val="11"/>
        <color rgb="FF000000"/>
        <rFont val="Calibri"/>
      </rPr>
      <t xml:space="preserve">
</t>
    </r>
    <r>
      <rPr>
        <sz val="11"/>
        <color rgb="FF000000"/>
        <rFont val="Calibri"/>
      </rPr>
      <t># vi /etc/dt/config/en_US/Xresources</t>
    </r>
    <r>
      <rPr>
        <sz val="11"/>
        <color rgb="FF000000"/>
        <rFont val="Calibri"/>
      </rPr>
      <t xml:space="preserve">
</t>
    </r>
    <r>
      <rPr>
        <sz val="11"/>
        <color rgb="FF000000"/>
        <rFont val="Calibri"/>
      </rPr>
      <t>Set variable "Dtlogin*greeting.labelString" as the following:</t>
    </r>
    <r>
      <rPr>
        <sz val="11"/>
        <color rgb="FF000000"/>
        <rFont val="Calibri"/>
      </rPr>
      <t xml:space="preserve">
</t>
    </r>
    <r>
      <rPr>
        <sz val="11"/>
        <color rgb="FF000000"/>
        <rFont val="Calibri"/>
      </rPr>
      <t xml:space="preserve">Dtlogin*greeting.labelString: You are accessing a U.S. Government (USG) Information System (IS) that\nis provided for USG-authorized use only.\n\nBy using this IS (which includes any device attached to this IS), you\nconsent to the following conditions: \n\n-The USG routinely intercepts and monitors communications on this IS\nfor purposes including, but not limited to, penetration testing, COMSEC\nmonitoring, network operations and defense, personnel misconduct (PM),\nlaw enforcement (LE), and counterintelligence (CI) investigations. \n\n-At any time, the USG may inspect and seize data stored on this IS. \n\n-Communications using, or data stored on, this IS are not private, are\nsubject to routine monitoring, interception, and search, and may be\ndisclosed or used for any USG-authorized purpose. \n\n-This IS includes security measures (e.g., authentication and access\ncontrols) to protect USG interests--not for your personal benefit or\nprivacy. \n\n-Notwithstanding the above, using this IS does not constitute consent\nto PM, LE or CI investigative searching or monitoring of the content\nof privileged communications, or work product, related to personal\nrepresentation or services by attorneys, psychotherapists, or clergy,\nand their assistants. Such communications and work product are private\nand confidential. See User Agreement for details. </t>
    </r>
    <r>
      <rPr>
        <sz val="11"/>
        <color rgb="FF000000"/>
        <rFont val="Calibri"/>
      </rPr>
      <t xml:space="preserve">
</t>
    </r>
    <r>
      <rPr>
        <sz val="11"/>
        <color rgb="FF000000"/>
        <rFont val="Calibri"/>
      </rPr>
      <t>Save the above change to "Xresources" file.</t>
    </r>
  </si>
  <si>
    <r>
      <rPr>
        <sz val="11"/>
        <color rgb="FF000000"/>
        <rFont val="Calibri"/>
      </rPr>
      <t>If AIX CDE (X11) is not used, this is Not Applicable.</t>
    </r>
    <r>
      <rPr>
        <sz val="11"/>
        <color rgb="FF000000"/>
        <rFont val="Calibri"/>
      </rPr>
      <t xml:space="preserve">
</t>
    </r>
    <r>
      <rPr>
        <sz val="11"/>
        <color rgb="FF000000"/>
        <rFont val="Calibri"/>
      </rPr>
      <t>Check if file "/etc/dt/config/en_US/Xresources" exists:</t>
    </r>
    <r>
      <rPr>
        <sz val="11"/>
        <color rgb="FF000000"/>
        <rFont val="Calibri"/>
      </rPr>
      <t xml:space="preserve">
</t>
    </r>
    <r>
      <rPr>
        <sz val="11"/>
        <color rgb="FF000000"/>
        <rFont val="Calibri"/>
      </rPr>
      <t xml:space="preserve"># ls /etc/dt/config/en_US/Xresources </t>
    </r>
    <r>
      <rPr>
        <sz val="11"/>
        <color rgb="FF000000"/>
        <rFont val="Calibri"/>
      </rPr>
      <t xml:space="preserve">
</t>
    </r>
    <r>
      <rPr>
        <sz val="11"/>
        <color rgb="FF000000"/>
        <rFont val="Calibri"/>
      </rPr>
      <t>If the file does not exist, this is a finding.</t>
    </r>
    <r>
      <rPr>
        <sz val="11"/>
        <color rgb="FF000000"/>
        <rFont val="Calibri"/>
      </rPr>
      <t xml:space="preserve">
</t>
    </r>
    <r>
      <rPr>
        <sz val="11"/>
        <color rgb="FF000000"/>
        <rFont val="Calibri"/>
      </rPr>
      <t>Check if the "Dtlogin*greeting.labelString" is set to the Standard Mandatory DoD Notice and Consent Banner:</t>
    </r>
    <r>
      <rPr>
        <sz val="11"/>
        <color rgb="FF000000"/>
        <rFont val="Calibri"/>
      </rPr>
      <t xml:space="preserve">
</t>
    </r>
    <r>
      <rPr>
        <sz val="11"/>
        <color rgb="FF000000"/>
        <rFont val="Calibri"/>
      </rPr>
      <t># grep "Dtlogin*greeting.labelString" /etc/dt/config/en_US/Xresources</t>
    </r>
    <r>
      <rPr>
        <sz val="11"/>
        <color rgb="FF000000"/>
        <rFont val="Calibri"/>
      </rPr>
      <t xml:space="preserve">
</t>
    </r>
    <r>
      <rPr>
        <sz val="11"/>
        <color rgb="FF000000"/>
        <rFont val="Calibri"/>
      </rPr>
      <t>The above command should display the following:</t>
    </r>
    <r>
      <rPr>
        <sz val="11"/>
        <color rgb="FF000000"/>
        <rFont val="Calibri"/>
      </rPr>
      <t xml:space="preserve">
</t>
    </r>
    <r>
      <rPr>
        <sz val="11"/>
        <color rgb="FF000000"/>
        <rFont val="Calibri"/>
      </rPr>
      <t xml:space="preserve">Dtlogin*greeting.labelString: You are accessing a U.S. Government (USG) Information System (IS) that\nis provided for USG-authorized use only.\n\nBy using this IS (which includes any device attached to this IS), you\nconsent to the following conditions: \n\n-The USG routinely intercepts and monitors communications on this IS\nfor purposes including, but not limited to, penetration testing, COMSEC\nmonitoring, network operations and defense, personnel misconduct (PM),\nlaw enforcement (LE), and counterintelligence (CI) investigations. \n\n-At any time, the USG may inspect and seize data stored on this IS. \n\n-Communications using, or data stored on, this IS are not private, are\nsubject to routine monitoring, interception, and search, and may be\ndisclosed or used for any USG-authorized purpose. \n\n-This IS includes security measures (e.g., authentication and access\ncontrols) to protect USG interests--not for your personal benefit or\nprivacy. \n\n-Notwithstanding the above, using this IS does not constitute consent\nto PM, LE or CI investigative searching or monitoring of the content\nof privileged communications, or work product, related to personal\nrepresentation or services by attorneys, psychotherapists, or clergy,\nand their assistants. Such communications and work product are private\nand confidential. See User Agreement for details. </t>
    </r>
    <r>
      <rPr>
        <sz val="11"/>
        <color rgb="FF000000"/>
        <rFont val="Calibri"/>
      </rPr>
      <t xml:space="preserve">
</t>
    </r>
    <r>
      <rPr>
        <sz val="11"/>
        <color rgb="FF000000"/>
        <rFont val="Calibri"/>
      </rPr>
      <t>If the "Dtlogin*greeting.labelString" variable is not set, or the label string does not contain the Standard Mandatory DoD Notice and Consent Banner, this is a finding.</t>
    </r>
  </si>
  <si>
    <t>V-215202</t>
  </si>
  <si>
    <r>
      <rPr>
        <sz val="11"/>
        <rFont val="Calibri"/>
      </rPr>
      <t>The Department of Defense (DoD) login banner must be displayed during SSH, sftp, and scp login sessions on AIX.</t>
    </r>
  </si>
  <si>
    <r>
      <rPr>
        <sz val="11"/>
        <color rgb="FF000000"/>
        <rFont val="Calibri"/>
      </rPr>
      <t>Create file "/etc/motd.ssh" to contain the following:</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Modify "/etc/ssh/sshd_config" to contain the following line:</t>
    </r>
    <r>
      <rPr>
        <sz val="11"/>
        <color rgb="FF000000"/>
        <rFont val="Calibri"/>
      </rPr>
      <t xml:space="preserve">
</t>
    </r>
    <r>
      <rPr>
        <sz val="11"/>
        <color rgb="FF000000"/>
        <rFont val="Calibri"/>
      </rPr>
      <t>Banner /etc/motd.ssh</t>
    </r>
    <r>
      <rPr>
        <sz val="11"/>
        <color rgb="FF000000"/>
        <rFont val="Calibri"/>
      </rPr>
      <t xml:space="preserve">
</t>
    </r>
    <r>
      <rPr>
        <sz val="11"/>
        <color rgb="FF000000"/>
        <rFont val="Calibri"/>
      </rPr>
      <t>Restart the SSH daemon by running the following commands:</t>
    </r>
    <r>
      <rPr>
        <sz val="11"/>
        <color rgb="FF000000"/>
        <rFont val="Calibri"/>
      </rPr>
      <t xml:space="preserve">
</t>
    </r>
    <r>
      <rPr>
        <sz val="11"/>
        <color rgb="FF000000"/>
        <rFont val="Calibri"/>
      </rPr>
      <t># stopsrc -s sshd</t>
    </r>
    <r>
      <rPr>
        <sz val="11"/>
        <color rgb="FF000000"/>
        <rFont val="Calibri"/>
      </rPr>
      <t xml:space="preserve">
</t>
    </r>
    <r>
      <rPr>
        <sz val="11"/>
        <color rgb="FF000000"/>
        <rFont val="Calibri"/>
      </rPr>
      <t># startsrc -s sshd</t>
    </r>
  </si>
  <si>
    <r>
      <rPr>
        <sz val="11"/>
        <color rgb="FF000000"/>
        <rFont val="Calibri"/>
      </rPr>
      <t>Check if file "/etc/motd.ssh" exists:</t>
    </r>
    <r>
      <rPr>
        <sz val="11"/>
        <color rgb="FF000000"/>
        <rFont val="Calibri"/>
      </rPr>
      <t xml:space="preserve">
</t>
    </r>
    <r>
      <rPr>
        <sz val="11"/>
        <color rgb="FF000000"/>
        <rFont val="Calibri"/>
      </rPr>
      <t># ls /etc/motd.ssh</t>
    </r>
    <r>
      <rPr>
        <sz val="11"/>
        <color rgb="FF000000"/>
        <rFont val="Calibri"/>
      </rPr>
      <t xml:space="preserve">
</t>
    </r>
    <r>
      <rPr>
        <sz val="11"/>
        <color rgb="FF000000"/>
        <rFont val="Calibri"/>
      </rPr>
      <t>If the file does not exist, this is a finding.</t>
    </r>
    <r>
      <rPr>
        <sz val="11"/>
        <color rgb="FF000000"/>
        <rFont val="Calibri"/>
      </rPr>
      <t xml:space="preserve">
</t>
    </r>
    <r>
      <rPr>
        <sz val="11"/>
        <color rgb="FF000000"/>
        <rFont val="Calibri"/>
      </rPr>
      <t>Check if "/etc/motd.ssh" contains The Standard Mandatory DoD Notice and Consent Banner:</t>
    </r>
    <r>
      <rPr>
        <sz val="11"/>
        <color rgb="FF000000"/>
        <rFont val="Calibri"/>
      </rPr>
      <t xml:space="preserve">
</t>
    </r>
    <r>
      <rPr>
        <sz val="11"/>
        <color rgb="FF000000"/>
        <rFont val="Calibri"/>
      </rPr>
      <t># cat /etc/motd.ssh</t>
    </r>
    <r>
      <rPr>
        <sz val="11"/>
        <color rgb="FF000000"/>
        <rFont val="Calibri"/>
      </rPr>
      <t xml:space="preserve">
</t>
    </r>
    <r>
      <rPr>
        <sz val="11"/>
        <color rgb="FF000000"/>
        <rFont val="Calibri"/>
      </rPr>
      <t>The above command should display the following Standard Mandatory DoD Notice and Consent Banner:</t>
    </r>
    <r>
      <rPr>
        <sz val="11"/>
        <color rgb="FF000000"/>
        <rFont val="Calibri"/>
      </rPr>
      <t xml:space="preserve">
</t>
    </r>
    <r>
      <rPr>
        <sz val="11"/>
        <color rgb="FF000000"/>
        <rFont val="Calibri"/>
      </rPr>
      <t xml:space="preserve">"You are accessing a U.S. Government (USG) Information System (IS) that is provided for USG-authorized use only. </t>
    </r>
    <r>
      <rPr>
        <sz val="11"/>
        <color rgb="FF000000"/>
        <rFont val="Calibri"/>
      </rPr>
      <t xml:space="preserve">
</t>
    </r>
    <r>
      <rPr>
        <sz val="11"/>
        <color rgb="FF000000"/>
        <rFont val="Calibri"/>
      </rPr>
      <t xml:space="preserve">By using this IS (which includes any device attached to this IS), you consent to the following conditions: </t>
    </r>
    <r>
      <rPr>
        <sz val="11"/>
        <color rgb="FF000000"/>
        <rFont val="Calibri"/>
      </rPr>
      <t xml:space="preserve">
</t>
    </r>
    <r>
      <rPr>
        <sz val="11"/>
        <color rgb="FF000000"/>
        <rFont val="Calibri"/>
      </rPr>
      <t xml:space="preserve">-The USG routinely intercepts and monitors communications on this IS for purposes including, but not limited to, penetration testing, COMSEC monitoring, network operations and defense, personnel misconduct (PM), law enforcement (LE), and counterintelligence (CI) investigations. </t>
    </r>
    <r>
      <rPr>
        <sz val="11"/>
        <color rgb="FF000000"/>
        <rFont val="Calibri"/>
      </rPr>
      <t xml:space="preserve">
</t>
    </r>
    <r>
      <rPr>
        <sz val="11"/>
        <color rgb="FF000000"/>
        <rFont val="Calibri"/>
      </rPr>
      <t xml:space="preserve">-At any time, the USG may inspect and seize data stored on this IS. </t>
    </r>
    <r>
      <rPr>
        <sz val="11"/>
        <color rgb="FF000000"/>
        <rFont val="Calibri"/>
      </rPr>
      <t xml:space="preserve">
</t>
    </r>
    <r>
      <rPr>
        <sz val="11"/>
        <color rgb="FF000000"/>
        <rFont val="Calibri"/>
      </rPr>
      <t xml:space="preserve">-Communications using, or data stored on, this IS are not private, are subject to routine monitoring, interception, and search, and may be disclosed or used for any USG-authorized purpose. </t>
    </r>
    <r>
      <rPr>
        <sz val="11"/>
        <color rgb="FF000000"/>
        <rFont val="Calibri"/>
      </rPr>
      <t xml:space="preserve">
</t>
    </r>
    <r>
      <rPr>
        <sz val="11"/>
        <color rgb="FF000000"/>
        <rFont val="Calibri"/>
      </rPr>
      <t xml:space="preserve">-This IS includes security measures (e.g., authentication and access controls) to protect USG interests--not for your personal benefit or privacy. </t>
    </r>
    <r>
      <rPr>
        <sz val="11"/>
        <color rgb="FF000000"/>
        <rFont val="Calibri"/>
      </rPr>
      <t xml:space="preserve">
</t>
    </r>
    <r>
      <rPr>
        <sz val="11"/>
        <color rgb="FF000000"/>
        <rFont val="Calibri"/>
      </rPr>
      <t xml:space="preserve">-Notwithstanding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 </t>
    </r>
    <r>
      <rPr>
        <sz val="11"/>
        <color rgb="FF000000"/>
        <rFont val="Calibri"/>
      </rPr>
      <t xml:space="preserve">
</t>
    </r>
    <r>
      <rPr>
        <sz val="11"/>
        <color rgb="FF000000"/>
        <rFont val="Calibri"/>
      </rPr>
      <t>If the Standard Mandatory DoD Notice and Consent Banner is not displayed by the "cat" command, this is a finding.</t>
    </r>
    <r>
      <rPr>
        <sz val="11"/>
        <color rgb="FF000000"/>
        <rFont val="Calibri"/>
      </rPr>
      <t xml:space="preserve">
</t>
    </r>
    <r>
      <rPr>
        <sz val="11"/>
        <color rgb="FF000000"/>
        <rFont val="Calibri"/>
      </rPr>
      <t>Check if  /etc/motd.ssh is used as banner file in SSH config file:</t>
    </r>
    <r>
      <rPr>
        <sz val="11"/>
        <color rgb="FF000000"/>
        <rFont val="Calibri"/>
      </rPr>
      <t xml:space="preserve">
</t>
    </r>
    <r>
      <rPr>
        <sz val="11"/>
        <color rgb="FF000000"/>
        <rFont val="Calibri"/>
      </rPr>
      <t># grep -i "Banner /etc/motd.ssh" /etc/motd.ssh</t>
    </r>
    <r>
      <rPr>
        <sz val="11"/>
        <color rgb="FF000000"/>
        <rFont val="Calibri"/>
      </rPr>
      <t xml:space="preserve">
</t>
    </r>
    <r>
      <rPr>
        <sz val="11"/>
        <color rgb="FF000000"/>
        <rFont val="Calibri"/>
      </rPr>
      <t>If the above grep command does not find "Banner /etc/motd.ssh" in the "/etc/motd.ssh" file, this is a finding.</t>
    </r>
  </si>
  <si>
    <t>V-215203</t>
  </si>
  <si>
    <r>
      <rPr>
        <sz val="11"/>
        <rFont val="Calibri"/>
      </rPr>
      <t>Any publically accessible connection to AIX operating system must display the Standard Mandatory DoD Notice and Consent Banner before granting access to the system.</t>
    </r>
  </si>
  <si>
    <r>
      <rPr>
        <sz val="11"/>
        <color rgb="FF000000"/>
        <rFont val="Calibri"/>
      </rPr>
      <t>From the command prompt, run the following command to set the DoD banner to herald for the default stanza in /etc/security/login.cfg:</t>
    </r>
    <r>
      <rPr>
        <sz val="11"/>
        <color rgb="FF000000"/>
        <rFont val="Calibri"/>
      </rPr>
      <t xml:space="preserve">
</t>
    </r>
    <r>
      <rPr>
        <sz val="11"/>
        <color rgb="FF000000"/>
        <rFont val="Calibri"/>
      </rPr>
      <t># chsec -f /etc/security/login.cfg -s default -a herald="You are accessing a U.S. Government (USG) Information System (IS) that\n\ris provided for USG-authorized use only.\n\r\n\rBy using this IS (which includes any device attached to this IS), you\n\rconsent to the following conditions: \n\r\n\r-The USG routinely intercepts and monitors communications on this IS\n\rfor purposes including, but not limited to, penetration testing, COMSEC\n\rmonitoring, network operations and defense, personnel misconduct (PM),\n\rlaw enforcement (LE), and counterintelligence (CI) investigations. \n\r\n\r-At any time, the USG may inspect and seize data stored on this IS. \n\r\n\r-Communications using, or data stored on, this IS are not private, are\n\rsubject to routine monitoring, interception, and search, and may be\n\rdisclosed or used for any USG-authorized purpose. \n\r\n\r-This IS includes security measures (e.g., authentication and access\n\rcontrols) to protect USG interests--not for your personal benefit or\n\rprivacy. \n\r\n\r-Notwithstanding the above, using this IS does not constitute consent\n\rto PM, LE or CI investigative searching or monitoring of the content\n\rof privileged communications, or work product, related to personal\n\rrepresentation or services by attorneys, psychotherapists, or clergy,\n\rand their assistants. Such communications and work product are private\n\rand confidential. See User Agreement for details.\n\r\n\rlogin:"</t>
    </r>
  </si>
  <si>
    <r>
      <rPr>
        <sz val="11"/>
        <color rgb="FF000000"/>
        <rFont val="Calibri"/>
      </rPr>
      <t>Display of a standardized and approved use notification before granting access to the publicly accessible operating system ensures privacy and security notification verbiage used is consistent with applicable federal laws, Executive Orders, directives, policies, regulations, standards, and guidance.</t>
    </r>
    <r>
      <rPr>
        <sz val="11"/>
        <color rgb="FF000000"/>
        <rFont val="Calibri"/>
      </rPr>
      <t xml:space="preserve">
</t>
    </r>
    <r>
      <rPr>
        <sz val="11"/>
        <color rgb="FF000000"/>
        <rFont val="Calibri"/>
      </rPr>
      <t>System use notifications are required only for access via login interfaces with human users and are not required when such human interfaces do not exist.</t>
    </r>
    <r>
      <rPr>
        <sz val="11"/>
        <color rgb="FF000000"/>
        <rFont val="Calibri"/>
      </rPr>
      <t xml:space="preserve">
</t>
    </r>
    <r>
      <rPr>
        <sz val="11"/>
        <color rgb="FF000000"/>
        <rFont val="Calibri"/>
      </rPr>
      <t>The banner must be formatted in accordance with applicable DoD policy. Use the following verbiage for operating systems that can accommodate banners of 1300 characters:</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Use the following verbiage for operating systems that have severe limitations on the number of characters that can be displayed in the banner:</t>
    </r>
    <r>
      <rPr>
        <sz val="11"/>
        <color rgb="FF000000"/>
        <rFont val="Calibri"/>
      </rPr>
      <t xml:space="preserve">
</t>
    </r>
    <r>
      <rPr>
        <sz val="11"/>
        <color rgb="FF000000"/>
        <rFont val="Calibri"/>
      </rPr>
      <t>"I've read &amp; consent to terms in IS user agreem't."</t>
    </r>
  </si>
  <si>
    <t>V-215204</t>
  </si>
  <si>
    <r>
      <rPr>
        <sz val="11"/>
        <rFont val="Calibri"/>
      </rPr>
      <t>IF LDAP is used, AIX LDAP client must use SSL to authenticate with LDAP server.</t>
    </r>
  </si>
  <si>
    <r>
      <rPr>
        <sz val="11"/>
        <color rgb="FF000000"/>
        <rFont val="Calibri"/>
      </rPr>
      <t>Edit the "/etc/security/ldap/ldap.cfg" file to have the following line:</t>
    </r>
    <r>
      <rPr>
        <sz val="11"/>
        <color rgb="FF000000"/>
        <rFont val="Calibri"/>
      </rPr>
      <t xml:space="preserve">
</t>
    </r>
    <r>
      <rPr>
        <sz val="11"/>
        <color rgb="FF000000"/>
        <rFont val="Calibri"/>
      </rPr>
      <t>useSSL:yes</t>
    </r>
    <r>
      <rPr>
        <sz val="11"/>
        <color rgb="FF000000"/>
        <rFont val="Calibri"/>
      </rPr>
      <t xml:space="preserve">
</t>
    </r>
    <r>
      <rPr>
        <sz val="11"/>
        <color rgb="FF000000"/>
        <rFont val="Calibri"/>
      </rPr>
      <t>Configure the LDAP server and LDAP client to use the SSL according to AIX LDAP documentation.</t>
    </r>
    <r>
      <rPr>
        <sz val="11"/>
        <color rgb="FF000000"/>
        <rFont val="Calibri"/>
      </rPr>
      <t xml:space="preserve">
</t>
    </r>
    <r>
      <rPr>
        <sz val="11"/>
        <color rgb="FF000000"/>
        <rFont val="Calibri"/>
      </rPr>
      <t>Restart the client daemon:</t>
    </r>
    <r>
      <rPr>
        <sz val="11"/>
        <color rgb="FF000000"/>
        <rFont val="Calibri"/>
      </rPr>
      <t xml:space="preserve">
</t>
    </r>
    <r>
      <rPr>
        <sz val="11"/>
        <color rgb="FF000000"/>
        <rFont val="Calibri"/>
      </rPr>
      <t># restart-secldapclntd</t>
    </r>
  </si>
  <si>
    <r>
      <rPr>
        <sz val="11"/>
        <color rgb="FF000000"/>
        <rFont val="Calibri"/>
      </rPr>
      <t>While LDAP client's authentication type is ldap_auth (server-side authentication), the client sends password to the server in clear text for authentication. SSL must be used in this case.</t>
    </r>
  </si>
  <si>
    <r>
      <rPr>
        <sz val="11"/>
        <color rgb="FF000000"/>
        <rFont val="Calibri"/>
      </rPr>
      <t>Run the following command to check if "authtype" is "ldap_auth":</t>
    </r>
    <r>
      <rPr>
        <sz val="11"/>
        <color rgb="FF000000"/>
        <rFont val="Calibri"/>
      </rPr>
      <t xml:space="preserve">
</t>
    </r>
    <r>
      <rPr>
        <sz val="11"/>
        <color rgb="FF000000"/>
        <rFont val="Calibri"/>
      </rPr>
      <t># grep -iE "^authtype:[[:blank:]]*ldap_auth" /etc/security/ldap/ldap.cfg</t>
    </r>
    <r>
      <rPr>
        <sz val="11"/>
        <color rgb="FF000000"/>
        <rFont val="Calibri"/>
      </rPr>
      <t xml:space="preserve">
</t>
    </r>
    <r>
      <rPr>
        <sz val="11"/>
        <color rgb="FF000000"/>
        <rFont val="Calibri"/>
      </rPr>
      <t>The above command should yield the following output:</t>
    </r>
    <r>
      <rPr>
        <sz val="11"/>
        <color rgb="FF000000"/>
        <rFont val="Calibri"/>
      </rPr>
      <t xml:space="preserve">
</t>
    </r>
    <r>
      <rPr>
        <sz val="11"/>
        <color rgb="FF000000"/>
        <rFont val="Calibri"/>
      </rPr>
      <t>authtype:ldap_auth</t>
    </r>
    <r>
      <rPr>
        <sz val="11"/>
        <color rgb="FF000000"/>
        <rFont val="Calibri"/>
      </rPr>
      <t xml:space="preserve">
</t>
    </r>
    <r>
      <rPr>
        <sz val="11"/>
        <color rgb="FF000000"/>
        <rFont val="Calibri"/>
      </rPr>
      <t>Run the following command to check if SSL is not used in the "/etc/security/ldap/ldap.cfg" file:</t>
    </r>
    <r>
      <rPr>
        <sz val="11"/>
        <color rgb="FF000000"/>
        <rFont val="Calibri"/>
      </rPr>
      <t xml:space="preserve">
</t>
    </r>
    <r>
      <rPr>
        <sz val="11"/>
        <color rgb="FF000000"/>
        <rFont val="Calibri"/>
      </rPr>
      <t># grep -iE "^useSSL:[[:blank:]]*yes" /etc/security/ldap/ldap.cfg</t>
    </r>
    <r>
      <rPr>
        <sz val="11"/>
        <color rgb="FF000000"/>
        <rFont val="Calibri"/>
      </rPr>
      <t xml:space="preserve">
</t>
    </r>
    <r>
      <rPr>
        <sz val="11"/>
        <color rgb="FF000000"/>
        <rFont val="Calibri"/>
      </rPr>
      <t>The above command should yield the following output:</t>
    </r>
    <r>
      <rPr>
        <sz val="11"/>
        <color rgb="FF000000"/>
        <rFont val="Calibri"/>
      </rPr>
      <t xml:space="preserve">
</t>
    </r>
    <r>
      <rPr>
        <sz val="11"/>
        <color rgb="FF000000"/>
        <rFont val="Calibri"/>
      </rPr>
      <t>useSSL:yes</t>
    </r>
    <r>
      <rPr>
        <sz val="11"/>
        <color rgb="FF000000"/>
        <rFont val="Calibri"/>
      </rPr>
      <t xml:space="preserve">
</t>
    </r>
    <r>
      <rPr>
        <sz val="11"/>
        <color rgb="FF000000"/>
        <rFont val="Calibri"/>
      </rPr>
      <t>If the first command displays "authtype:ldap_auth" but the second command does not display "useSSL:yes",  this is a finding.</t>
    </r>
  </si>
  <si>
    <t>V-215205</t>
  </si>
  <si>
    <r>
      <rPr>
        <sz val="11"/>
        <rFont val="Calibri"/>
      </rPr>
      <t>If LDAP authentication is required, AIX must setup LDAP client to refresh user and group caches less than a day.</t>
    </r>
  </si>
  <si>
    <r>
      <rPr>
        <sz val="11"/>
        <color rgb="FF000000"/>
        <rFont val="Calibri"/>
      </rPr>
      <t>Edit the "/etc/security/ldap/ldap.cfg" file to set the following two keywords to have value of "900":</t>
    </r>
    <r>
      <rPr>
        <sz val="11"/>
        <color rgb="FF000000"/>
        <rFont val="Calibri"/>
      </rPr>
      <t xml:space="preserve">
</t>
    </r>
    <r>
      <rPr>
        <sz val="11"/>
        <color rgb="FF000000"/>
        <rFont val="Calibri"/>
      </rPr>
      <t>usercachetimeout</t>
    </r>
    <r>
      <rPr>
        <sz val="11"/>
        <color rgb="FF000000"/>
        <rFont val="Calibri"/>
      </rPr>
      <t xml:space="preserve">
</t>
    </r>
    <r>
      <rPr>
        <sz val="11"/>
        <color rgb="FF000000"/>
        <rFont val="Calibri"/>
      </rPr>
      <t>groupcachetimeout</t>
    </r>
    <r>
      <rPr>
        <sz val="11"/>
        <color rgb="FF000000"/>
        <rFont val="Calibri"/>
      </rPr>
      <t xml:space="preserve">
</t>
    </r>
    <r>
      <rPr>
        <sz val="11"/>
        <color rgb="FF000000"/>
        <rFont val="Calibri"/>
      </rPr>
      <t>Restart LDAP client using command:</t>
    </r>
    <r>
      <rPr>
        <sz val="11"/>
        <color rgb="FF000000"/>
        <rFont val="Calibri"/>
      </rPr>
      <t xml:space="preserve">
</t>
    </r>
    <r>
      <rPr>
        <sz val="11"/>
        <color rgb="FF000000"/>
        <rFont val="Calibri"/>
      </rPr>
      <t># /usr/sbin/restart-secldapclntd</t>
    </r>
  </si>
  <si>
    <r>
      <rPr>
        <sz val="11"/>
        <color rgb="FF000000"/>
        <rFont val="Calibri"/>
      </rPr>
      <t>If cached authentication information is out-of-date, the validity of the authentication information may be questionable.</t>
    </r>
  </si>
  <si>
    <r>
      <rPr>
        <sz val="11"/>
        <color rgb="FF000000"/>
        <rFont val="Calibri"/>
      </rPr>
      <t>If LDAP authentication is not required, this is Not Applicable.</t>
    </r>
    <r>
      <rPr>
        <sz val="11"/>
        <color rgb="FF000000"/>
        <rFont val="Calibri"/>
      </rPr>
      <t xml:space="preserve">
</t>
    </r>
    <r>
      <rPr>
        <sz val="11"/>
        <color rgb="FF000000"/>
        <rFont val="Calibri"/>
      </rPr>
      <t>Verify the "/etc/security/ldap/ldap.cfg" file to see if the following two keywords have a value that is greater than "900" seconds:</t>
    </r>
    <r>
      <rPr>
        <sz val="11"/>
        <color rgb="FF000000"/>
        <rFont val="Calibri"/>
      </rPr>
      <t xml:space="preserve">
</t>
    </r>
    <r>
      <rPr>
        <sz val="11"/>
        <color rgb="FF000000"/>
        <rFont val="Calibri"/>
      </rPr>
      <t># grep -i usercachetimeout /etc/security/ldap/ldap.cfg</t>
    </r>
    <r>
      <rPr>
        <sz val="11"/>
        <color rgb="FF000000"/>
        <rFont val="Calibri"/>
      </rPr>
      <t xml:space="preserve">
</t>
    </r>
    <r>
      <rPr>
        <sz val="11"/>
        <color rgb="FF000000"/>
        <rFont val="Calibri"/>
      </rPr>
      <t>usercachetimeout: 900</t>
    </r>
    <r>
      <rPr>
        <sz val="11"/>
        <color rgb="FF000000"/>
        <rFont val="Calibri"/>
      </rPr>
      <t xml:space="preserve">
</t>
    </r>
    <r>
      <rPr>
        <sz val="11"/>
        <color rgb="FF000000"/>
        <rFont val="Calibri"/>
      </rPr>
      <t># grep -i groupcachetimeout /etc/security/ldap/ldap.cfg</t>
    </r>
    <r>
      <rPr>
        <sz val="11"/>
        <color rgb="FF000000"/>
        <rFont val="Calibri"/>
      </rPr>
      <t xml:space="preserve">
</t>
    </r>
    <r>
      <rPr>
        <sz val="11"/>
        <color rgb="FF000000"/>
        <rFont val="Calibri"/>
      </rPr>
      <t>groupcachetimeout: 900</t>
    </r>
    <r>
      <rPr>
        <sz val="11"/>
        <color rgb="FF000000"/>
        <rFont val="Calibri"/>
      </rPr>
      <t xml:space="preserve">
</t>
    </r>
    <r>
      <rPr>
        <sz val="11"/>
        <color rgb="FF000000"/>
        <rFont val="Calibri"/>
      </rPr>
      <t>If any of the above keywords does not exist, is commented out, or any value of the above keywords are greater than "900", this is a finding.</t>
    </r>
  </si>
  <si>
    <t>V-215206</t>
  </si>
  <si>
    <r>
      <rPr>
        <sz val="11"/>
        <rFont val="Calibri"/>
      </rPr>
      <t>The AIX /etc/passwd, /etc/security/passwd, and/or /etc/group files must not contain a plus (+) without defining entries for NIS+ netgroups or LDAP netgroups.</t>
    </r>
  </si>
  <si>
    <r>
      <rPr>
        <sz val="11"/>
        <color rgb="FF000000"/>
        <rFont val="Calibri"/>
      </rPr>
      <t>Edit "/etc/passwd", "/etc/security/passwd", and/or "/etc/group" files and remove entries containing a plus (+).</t>
    </r>
  </si>
  <si>
    <r>
      <rPr>
        <sz val="11"/>
        <color rgb="FF000000"/>
        <rFont val="Calibri"/>
      </rPr>
      <t>A plus (+) in system accounts files causes the system to lookup the specified entry using NIS. If the system is not using NIS, no such entries should exist.</t>
    </r>
  </si>
  <si>
    <r>
      <rPr>
        <sz val="11"/>
        <color rgb="FF000000"/>
        <rFont val="Calibri"/>
      </rPr>
      <t>Check system configuration files for plus (+) entries using the following commands:</t>
    </r>
    <r>
      <rPr>
        <sz val="11"/>
        <color rgb="FF000000"/>
        <rFont val="Calibri"/>
      </rPr>
      <t xml:space="preserve">
</t>
    </r>
    <r>
      <rPr>
        <sz val="11"/>
        <color rgb="FF000000"/>
        <rFont val="Calibri"/>
      </rPr>
      <t xml:space="preserve"># cat /etc/passwd | grep -v "^#" | grep "\+" </t>
    </r>
    <r>
      <rPr>
        <sz val="11"/>
        <color rgb="FF000000"/>
        <rFont val="Calibri"/>
      </rPr>
      <t xml:space="preserve">
</t>
    </r>
    <r>
      <rPr>
        <sz val="11"/>
        <color rgb="FF000000"/>
        <rFont val="Calibri"/>
      </rPr>
      <t xml:space="preserve"># cat /etc/security/passwd | grep -v "^#" | grep "\+" </t>
    </r>
    <r>
      <rPr>
        <sz val="11"/>
        <color rgb="FF000000"/>
        <rFont val="Calibri"/>
      </rPr>
      <t xml:space="preserve">
</t>
    </r>
    <r>
      <rPr>
        <sz val="11"/>
        <color rgb="FF000000"/>
        <rFont val="Calibri"/>
      </rPr>
      <t xml:space="preserve"># cat /etc/group | grep -v "^#" | grep "\+" </t>
    </r>
    <r>
      <rPr>
        <sz val="11"/>
        <color rgb="FF000000"/>
        <rFont val="Calibri"/>
      </rPr>
      <t xml:space="preserve">
</t>
    </r>
    <r>
      <rPr>
        <sz val="11"/>
        <color rgb="FF000000"/>
        <rFont val="Calibri"/>
      </rPr>
      <t>If the "/etc/passwd", "/etc/security/passwd", and/or "/etc/group" files contain a plus (+) and do not define entries for NIS+ netgroups or LDAP netgroups, this is a finding.</t>
    </r>
  </si>
  <si>
    <t>V-215207</t>
  </si>
  <si>
    <r>
      <rPr>
        <sz val="11"/>
        <rFont val="Calibri"/>
      </rPr>
      <t>AIX must protect the confidentiality and integrity of all information at rest.</t>
    </r>
  </si>
  <si>
    <r>
      <rPr>
        <sz val="11"/>
        <color rgb="FF000000"/>
        <rFont val="Calibri"/>
      </rPr>
      <t>Install "clic.rte" fileset if it is not installed using command:</t>
    </r>
    <r>
      <rPr>
        <sz val="11"/>
        <color rgb="FF000000"/>
        <rFont val="Calibri"/>
      </rPr>
      <t xml:space="preserve">
</t>
    </r>
    <r>
      <rPr>
        <sz val="11"/>
        <color rgb="FF000000"/>
        <rFont val="Calibri"/>
      </rPr>
      <t># installp -aXYqg -d /dev/cd0 clic.rte</t>
    </r>
    <r>
      <rPr>
        <sz val="11"/>
        <color rgb="FF000000"/>
        <rFont val="Calibri"/>
      </rPr>
      <t xml:space="preserve">
</t>
    </r>
    <r>
      <rPr>
        <sz val="11"/>
        <color rgb="FF000000"/>
        <rFont val="Calibri"/>
      </rPr>
      <t>Run the follow command to initialize and enable EFS on the system:</t>
    </r>
    <r>
      <rPr>
        <sz val="11"/>
        <color rgb="FF000000"/>
        <rFont val="Calibri"/>
      </rPr>
      <t xml:space="preserve">
</t>
    </r>
    <r>
      <rPr>
        <sz val="11"/>
        <color rgb="FF000000"/>
        <rFont val="Calibri"/>
      </rPr>
      <t># efsenable -a</t>
    </r>
    <r>
      <rPr>
        <sz val="11"/>
        <color rgb="FF000000"/>
        <rFont val="Calibri"/>
      </rPr>
      <t xml:space="preserve">
</t>
    </r>
    <r>
      <rPr>
        <sz val="11"/>
        <color rgb="FF000000"/>
        <rFont val="Calibri"/>
      </rPr>
      <t>To create a new EFS-enabled JFS2 file system and mount the file system, using the following commands:</t>
    </r>
    <r>
      <rPr>
        <sz val="11"/>
        <color rgb="FF000000"/>
        <rFont val="Calibri"/>
      </rPr>
      <t xml:space="preserve">
</t>
    </r>
    <r>
      <rPr>
        <sz val="11"/>
        <color rgb="FF000000"/>
        <rFont val="Calibri"/>
      </rPr>
      <t># crfs -v jfs2 -g rootvg -m /fs2 -a size=100M -a efs=yes</t>
    </r>
    <r>
      <rPr>
        <sz val="11"/>
        <color rgb="FF000000"/>
        <rFont val="Calibri"/>
      </rPr>
      <t xml:space="preserve">
</t>
    </r>
    <r>
      <rPr>
        <sz val="11"/>
        <color rgb="FF000000"/>
        <rFont val="Calibri"/>
      </rPr>
      <t># mount /fs2</t>
    </r>
    <r>
      <rPr>
        <sz val="11"/>
        <color rgb="FF000000"/>
        <rFont val="Calibri"/>
      </rPr>
      <t xml:space="preserve">
</t>
    </r>
    <r>
      <rPr>
        <sz val="11"/>
        <color rgb="FF000000"/>
        <rFont val="Calibri"/>
      </rPr>
      <t>To enable EFS on a JFS2 file system (like, /fs3), run the following command:</t>
    </r>
    <r>
      <rPr>
        <sz val="11"/>
        <color rgb="FF000000"/>
        <rFont val="Calibri"/>
      </rPr>
      <t xml:space="preserve">
</t>
    </r>
    <r>
      <rPr>
        <sz val="11"/>
        <color rgb="FF000000"/>
        <rFont val="Calibri"/>
      </rPr>
      <t>chfs -a efs=yes /fs3</t>
    </r>
  </si>
  <si>
    <r>
      <rPr>
        <sz val="11"/>
        <color rgb="FF000000"/>
        <rFont val="Calibri"/>
      </rPr>
      <t>Information at rest refers to the state of information when it is located on a secondary storage device (e.g., disk drive and tape drive, when used for backups) within an operating system.</t>
    </r>
    <r>
      <rPr>
        <sz val="11"/>
        <color rgb="FF000000"/>
        <rFont val="Calibri"/>
      </rPr>
      <t xml:space="preserve">
</t>
    </r>
    <r>
      <rPr>
        <sz val="11"/>
        <color rgb="FF000000"/>
        <rFont val="Calibri"/>
      </rPr>
      <t>This requirement addresses protection of user-generated data, as well as operating system-specific configuration data. Organizations may choose to employ different mechanisms to achieve confidentiality and integrity protections, as appropriate, in accordance with the security category and/or classification of the information.</t>
    </r>
  </si>
  <si>
    <r>
      <rPr>
        <sz val="11"/>
        <color rgb="FF000000"/>
        <rFont val="Calibri"/>
      </rPr>
      <t>If the organization does not require to encrypt the data at rest this is Not Applicable.</t>
    </r>
    <r>
      <rPr>
        <sz val="11"/>
        <color rgb="FF000000"/>
        <rFont val="Calibri"/>
      </rPr>
      <t xml:space="preserve">
</t>
    </r>
    <r>
      <rPr>
        <sz val="11"/>
        <color rgb="FF000000"/>
        <rFont val="Calibri"/>
      </rPr>
      <t>Check if the "clic.rte" fileset is installed:</t>
    </r>
    <r>
      <rPr>
        <sz val="11"/>
        <color rgb="FF000000"/>
        <rFont val="Calibri"/>
      </rPr>
      <t xml:space="preserve">
</t>
    </r>
    <r>
      <rPr>
        <sz val="11"/>
        <color rgb="FF000000"/>
        <rFont val="Calibri"/>
      </rPr>
      <t># lslpp -l |grep clic</t>
    </r>
    <r>
      <rPr>
        <sz val="11"/>
        <color rgb="FF000000"/>
        <rFont val="Calibri"/>
      </rPr>
      <t xml:space="preserve">
</t>
    </r>
    <r>
      <rPr>
        <sz val="11"/>
        <color rgb="FF000000"/>
        <rFont val="Calibri"/>
      </rPr>
      <t>The above command should yield the following output:</t>
    </r>
    <r>
      <rPr>
        <sz val="11"/>
        <color rgb="FF000000"/>
        <rFont val="Calibri"/>
      </rPr>
      <t xml:space="preserve">
</t>
    </r>
    <r>
      <rPr>
        <sz val="11"/>
        <color rgb="FF000000"/>
        <rFont val="Calibri"/>
      </rPr>
      <t xml:space="preserve">  clic.rte.kernext          4.10.0.1  COMMITTED  CryptoLite for C Kernel</t>
    </r>
    <r>
      <rPr>
        <sz val="11"/>
        <color rgb="FF000000"/>
        <rFont val="Calibri"/>
      </rPr>
      <t xml:space="preserve">
</t>
    </r>
    <r>
      <rPr>
        <sz val="11"/>
        <color rgb="FF000000"/>
        <rFont val="Calibri"/>
      </rPr>
      <t xml:space="preserve">  clic.rte.lib                     4.10.0.1  COMMITTED  CryptoLite for C Library</t>
    </r>
    <r>
      <rPr>
        <sz val="11"/>
        <color rgb="FF000000"/>
        <rFont val="Calibri"/>
      </rPr>
      <t xml:space="preserve">
</t>
    </r>
    <r>
      <rPr>
        <sz val="11"/>
        <color rgb="FF000000"/>
        <rFont val="Calibri"/>
      </rPr>
      <t xml:space="preserve">  clic.rte.kernext          4.10.0.1  COMMITTED  CryptoLite for C Kernel</t>
    </r>
    <r>
      <rPr>
        <sz val="11"/>
        <color rgb="FF000000"/>
        <rFont val="Calibri"/>
      </rPr>
      <t xml:space="preserve">
</t>
    </r>
    <r>
      <rPr>
        <sz val="11"/>
        <color rgb="FF000000"/>
        <rFont val="Calibri"/>
      </rPr>
      <t>If the "clic.rte" fileset is not installed, this is a finding.</t>
    </r>
    <r>
      <rPr>
        <sz val="11"/>
        <color rgb="FF000000"/>
        <rFont val="Calibri"/>
      </rPr>
      <t xml:space="preserve">
</t>
    </r>
    <r>
      <rPr>
        <sz val="11"/>
        <color rgb="FF000000"/>
        <rFont val="Calibri"/>
      </rPr>
      <t>To check if a JFS2 file system (mounted as /fs2_mnt) is EFS-enabled, use the following command:</t>
    </r>
    <r>
      <rPr>
        <sz val="11"/>
        <color rgb="FF000000"/>
        <rFont val="Calibri"/>
      </rPr>
      <t xml:space="preserve">
</t>
    </r>
    <r>
      <rPr>
        <sz val="11"/>
        <color rgb="FF000000"/>
        <rFont val="Calibri"/>
      </rPr>
      <t># lsfs -q /fs2_mnt</t>
    </r>
    <r>
      <rPr>
        <sz val="11"/>
        <color rgb="FF000000"/>
        <rFont val="Calibri"/>
      </rPr>
      <t xml:space="preserve">
</t>
    </r>
    <r>
      <rPr>
        <sz val="11"/>
        <color rgb="FF000000"/>
        <rFont val="Calibri"/>
      </rPr>
      <t>Name            Nodename   Mount Pt               VFS   Size    Options    Auto Accounting</t>
    </r>
    <r>
      <rPr>
        <sz val="11"/>
        <color rgb="FF000000"/>
        <rFont val="Calibri"/>
      </rPr>
      <t xml:space="preserve">
</t>
    </r>
    <r>
      <rPr>
        <sz val="11"/>
        <color rgb="FF000000"/>
        <rFont val="Calibri"/>
      </rPr>
      <t xml:space="preserve">/dev/fslv00     --         /fs2_mnt                   jfs2  262144  --         no   no </t>
    </r>
    <r>
      <rPr>
        <sz val="11"/>
        <color rgb="FF000000"/>
        <rFont val="Calibri"/>
      </rPr>
      <t xml:space="preserve">
</t>
    </r>
    <r>
      <rPr>
        <sz val="11"/>
        <color rgb="FF000000"/>
        <rFont val="Calibri"/>
      </rPr>
      <t xml:space="preserve">  (lv size: 262144, fs size: 262144, block size: 4096, sparse files: yes, inline log: no, inline log size: 0, EAformat: v2, Quota: no, DMAPI: no, VIX: yes, EFS: no, ISNAPSHOT: no, MAXEXT: 0, MountGuard: no)</t>
    </r>
    <r>
      <rPr>
        <sz val="11"/>
        <color rgb="FF000000"/>
        <rFont val="Calibri"/>
      </rPr>
      <t xml:space="preserve">
</t>
    </r>
    <r>
      <rPr>
        <sz val="11"/>
        <color rgb="FF000000"/>
        <rFont val="Calibri"/>
      </rPr>
      <t>If the above command shows "EFS: no", this is a finding.</t>
    </r>
  </si>
  <si>
    <t>V-215208</t>
  </si>
  <si>
    <r>
      <rPr>
        <sz val="11"/>
        <rFont val="Calibri"/>
      </rPr>
      <t>AIX must provide time synchronization applications that can synchronize the system clock to external time sources at least every 24 hours.</t>
    </r>
  </si>
  <si>
    <r>
      <rPr>
        <sz val="11"/>
        <color rgb="FF000000"/>
        <rFont val="Calibri"/>
      </rPr>
      <t>Edit /etc/ntp.conf</t>
    </r>
    <r>
      <rPr>
        <sz val="11"/>
        <color rgb="FF000000"/>
        <rFont val="Calibri"/>
      </rPr>
      <t xml:space="preserve">
</t>
    </r>
    <r>
      <rPr>
        <sz val="11"/>
        <color rgb="FF000000"/>
        <rFont val="Calibri"/>
      </rPr>
      <t>Configure ntp server by adding the following line:</t>
    </r>
    <r>
      <rPr>
        <sz val="11"/>
        <color rgb="FF000000"/>
        <rFont val="Calibri"/>
      </rPr>
      <t xml:space="preserve">
</t>
    </r>
    <r>
      <rPr>
        <sz val="11"/>
        <color rgb="FF000000"/>
        <rFont val="Calibri"/>
      </rPr>
      <t>server server_ipaddr</t>
    </r>
    <r>
      <rPr>
        <sz val="11"/>
        <color rgb="FF000000"/>
        <rFont val="Calibri"/>
      </rPr>
      <t xml:space="preserve">
</t>
    </r>
    <r>
      <rPr>
        <sz val="11"/>
        <color rgb="FF000000"/>
        <rFont val="Calibri"/>
      </rPr>
      <t>Set maxpoll to &lt;value&gt;   &lt;=16 by adding the maxpoll &lt;value&gt;.</t>
    </r>
    <r>
      <rPr>
        <sz val="11"/>
        <color rgb="FF000000"/>
        <rFont val="Calibri"/>
      </rPr>
      <t xml:space="preserve">
</t>
    </r>
    <r>
      <rPr>
        <sz val="11"/>
        <color rgb="FF000000"/>
        <rFont val="Calibri"/>
      </rPr>
      <t>Restart the ntp daemon.</t>
    </r>
    <r>
      <rPr>
        <sz val="11"/>
        <color rgb="FF000000"/>
        <rFont val="Calibri"/>
      </rPr>
      <t xml:space="preserve">
</t>
    </r>
    <r>
      <rPr>
        <sz val="11"/>
        <color rgb="FF000000"/>
        <rFont val="Calibri"/>
      </rPr>
      <t># stopsrc -s xntpd</t>
    </r>
    <r>
      <rPr>
        <sz val="11"/>
        <color rgb="FF000000"/>
        <rFont val="Calibri"/>
      </rPr>
      <t xml:space="preserve">
</t>
    </r>
    <r>
      <rPr>
        <sz val="11"/>
        <color rgb="FF000000"/>
        <rFont val="Calibri"/>
      </rPr>
      <t># startsrc -s xntpd</t>
    </r>
  </si>
  <si>
    <r>
      <rPr>
        <sz val="11"/>
        <color rgb="FF000000"/>
        <rFont val="Calibri"/>
      </rPr>
      <t>Inaccurate time stamps make it more difficult to correlate events and can lead to an inaccurate analysis. Determining the correct time a particular event occurred on a system is critical when conducting forensic analysis and investigating system events. Sources outside the configured acceptable allowance (drift) may be inaccurate.</t>
    </r>
    <r>
      <rPr>
        <sz val="11"/>
        <color rgb="FF000000"/>
        <rFont val="Calibri"/>
      </rPr>
      <t xml:space="preserve">
</t>
    </r>
    <r>
      <rPr>
        <sz val="11"/>
        <color rgb="FF000000"/>
        <rFont val="Calibri"/>
      </rPr>
      <t>Synchronizing internal information system clocks provides uniformity of time stamps for information systems with multiple system clocks and systems connected over a network.</t>
    </r>
    <r>
      <rPr>
        <sz val="11"/>
        <color rgb="FF000000"/>
        <rFont val="Calibri"/>
      </rPr>
      <t xml:space="preserve">
</t>
    </r>
    <r>
      <rPr>
        <sz val="11"/>
        <color rgb="FF000000"/>
        <rFont val="Calibri"/>
      </rPr>
      <t>Organizations should consider endpoints that may not have regular access to the authoritative time server (e.g., mobile, teleworking, and tactical endpoints).</t>
    </r>
    <r>
      <rPr>
        <sz val="11"/>
        <color rgb="FF000000"/>
        <rFont val="Calibri"/>
      </rPr>
      <t xml:space="preserve">
</t>
    </r>
    <r>
      <rPr>
        <sz val="11"/>
        <color rgb="FF000000"/>
        <rFont val="Calibri"/>
      </rPr>
      <t>Satisfies: SRG-OS-000355-GPOS-00143, SRG-OS-000356-GPOS-00144</t>
    </r>
  </si>
  <si>
    <r>
      <rPr>
        <sz val="11"/>
        <color rgb="FF000000"/>
        <rFont val="Calibri"/>
      </rPr>
      <t>Check if time synchronization application "ntpd" is running using the command:</t>
    </r>
    <r>
      <rPr>
        <sz val="11"/>
        <color rgb="FF000000"/>
        <rFont val="Calibri"/>
      </rPr>
      <t xml:space="preserve">
</t>
    </r>
    <r>
      <rPr>
        <sz val="11"/>
        <color rgb="FF000000"/>
        <rFont val="Calibri"/>
      </rPr>
      <t># lssrc -s xntpd</t>
    </r>
    <r>
      <rPr>
        <sz val="11"/>
        <color rgb="FF000000"/>
        <rFont val="Calibri"/>
      </rPr>
      <t xml:space="preserve">
</t>
    </r>
    <r>
      <rPr>
        <sz val="11"/>
        <color rgb="FF000000"/>
        <rFont val="Calibri"/>
      </rPr>
      <t xml:space="preserve">Subsystem         Group            PID                  Status </t>
    </r>
    <r>
      <rPr>
        <sz val="11"/>
        <color rgb="FF000000"/>
        <rFont val="Calibri"/>
      </rPr>
      <t xml:space="preserve">
</t>
    </r>
    <r>
      <rPr>
        <sz val="11"/>
        <color rgb="FF000000"/>
        <rFont val="Calibri"/>
      </rPr>
      <t xml:space="preserve"> xntpd                   tcpip          4784536             active</t>
    </r>
    <r>
      <rPr>
        <sz val="11"/>
        <color rgb="FF000000"/>
        <rFont val="Calibri"/>
      </rPr>
      <t xml:space="preserve">
</t>
    </r>
    <r>
      <rPr>
        <sz val="11"/>
        <color rgb="FF000000"/>
        <rFont val="Calibri"/>
      </rPr>
      <t>If "ntpd" is showing "inoperative", this is a finding.</t>
    </r>
    <r>
      <rPr>
        <sz val="11"/>
        <color rgb="FF000000"/>
        <rFont val="Calibri"/>
      </rPr>
      <t xml:space="preserve">
</t>
    </r>
    <r>
      <rPr>
        <sz val="11"/>
        <color rgb="FF000000"/>
        <rFont val="Calibri"/>
      </rPr>
      <t xml:space="preserve">Check that "ntp" server is configured using command: </t>
    </r>
    <r>
      <rPr>
        <sz val="11"/>
        <color rgb="FF000000"/>
        <rFont val="Calibri"/>
      </rPr>
      <t xml:space="preserve">
</t>
    </r>
    <r>
      <rPr>
        <sz val="11"/>
        <color rgb="FF000000"/>
        <rFont val="Calibri"/>
      </rPr>
      <t># grep server /etc/ntp.conf</t>
    </r>
    <r>
      <rPr>
        <sz val="11"/>
        <color rgb="FF000000"/>
        <rFont val="Calibri"/>
      </rPr>
      <t xml:space="preserve">
</t>
    </r>
    <r>
      <rPr>
        <sz val="11"/>
        <color rgb="FF000000"/>
        <rFont val="Calibri"/>
      </rPr>
      <t>server 10.110.20.10</t>
    </r>
    <r>
      <rPr>
        <sz val="11"/>
        <color rgb="FF000000"/>
        <rFont val="Calibri"/>
      </rPr>
      <t xml:space="preserve">
</t>
    </r>
    <r>
      <rPr>
        <sz val="11"/>
        <color rgb="FF000000"/>
        <rFont val="Calibri"/>
      </rPr>
      <t>If the command returns no output, this is a finding.</t>
    </r>
    <r>
      <rPr>
        <sz val="11"/>
        <color rgb="FF000000"/>
        <rFont val="Calibri"/>
      </rPr>
      <t xml:space="preserve">
</t>
    </r>
    <r>
      <rPr>
        <sz val="11"/>
        <color rgb="FF000000"/>
        <rFont val="Calibri"/>
      </rPr>
      <t>Check the poll interval is less than 24 hours using command:</t>
    </r>
    <r>
      <rPr>
        <sz val="11"/>
        <color rgb="FF000000"/>
        <rFont val="Calibri"/>
      </rPr>
      <t xml:space="preserve">
</t>
    </r>
    <r>
      <rPr>
        <sz val="11"/>
        <color rgb="FF000000"/>
        <rFont val="Calibri"/>
      </rPr>
      <t># grep maxpoll /etc/ntp.conf</t>
    </r>
    <r>
      <rPr>
        <sz val="11"/>
        <color rgb="FF000000"/>
        <rFont val="Calibri"/>
      </rPr>
      <t xml:space="preserve">
</t>
    </r>
    <r>
      <rPr>
        <sz val="11"/>
        <color rgb="FF000000"/>
        <rFont val="Calibri"/>
      </rPr>
      <t>maxpoll=16</t>
    </r>
    <r>
      <rPr>
        <sz val="11"/>
        <color rgb="FF000000"/>
        <rFont val="Calibri"/>
      </rPr>
      <t xml:space="preserve">
</t>
    </r>
    <r>
      <rPr>
        <sz val="11"/>
        <color rgb="FF000000"/>
        <rFont val="Calibri"/>
      </rPr>
      <t>If "maxpoll" is set to larger than "16" (2^16 seconds ~= 18hr), this is a finding.</t>
    </r>
  </si>
  <si>
    <t>V-215209</t>
  </si>
  <si>
    <r>
      <rPr>
        <sz val="11"/>
        <rFont val="Calibri"/>
      </rPr>
      <t>All AIX NFS anonymous UIDs and GIDs must be configured to values without permissions.</t>
    </r>
  </si>
  <si>
    <r>
      <rPr>
        <sz val="11"/>
        <color rgb="FF000000"/>
        <rFont val="Calibri"/>
      </rPr>
      <t xml:space="preserve">Edit "/etc/exports" and set the "anon=-1" option for all exported file systems without it. </t>
    </r>
    <r>
      <rPr>
        <sz val="11"/>
        <color rgb="FF000000"/>
        <rFont val="Calibri"/>
      </rPr>
      <t xml:space="preserve">
</t>
    </r>
    <r>
      <rPr>
        <sz val="11"/>
        <color rgb="FF000000"/>
        <rFont val="Calibri"/>
      </rPr>
      <t xml:space="preserve">Re-export the file systems using command: </t>
    </r>
    <r>
      <rPr>
        <sz val="11"/>
        <color rgb="FF000000"/>
        <rFont val="Calibri"/>
      </rPr>
      <t xml:space="preserve">
</t>
    </r>
    <r>
      <rPr>
        <sz val="11"/>
        <color rgb="FF000000"/>
        <rFont val="Calibri"/>
      </rPr>
      <t># exportfs -a</t>
    </r>
  </si>
  <si>
    <r>
      <rPr>
        <sz val="11"/>
        <color rgb="FF000000"/>
        <rFont val="Calibri"/>
      </rPr>
      <t>When an NFS server is configured to deny remote root access, a selected UID and GID are used to handle requests from the remote root user. The UID and GID should be chosen from the system to provide the appropriate level of non-privileged access.</t>
    </r>
  </si>
  <si>
    <r>
      <rPr>
        <sz val="11"/>
        <color rgb="FF000000"/>
        <rFont val="Calibri"/>
      </rPr>
      <t xml:space="preserve">Check if the "anon" option is set correctly for exported file systems. </t>
    </r>
    <r>
      <rPr>
        <sz val="11"/>
        <color rgb="FF000000"/>
        <rFont val="Calibri"/>
      </rPr>
      <t xml:space="preserve">
</t>
    </r>
    <r>
      <rPr>
        <sz val="11"/>
        <color rgb="FF000000"/>
        <rFont val="Calibri"/>
      </rPr>
      <t xml:space="preserve">List exported file systems using command: </t>
    </r>
    <r>
      <rPr>
        <sz val="11"/>
        <color rgb="FF000000"/>
        <rFont val="Calibri"/>
      </rPr>
      <t xml:space="preserve">
</t>
    </r>
    <r>
      <rPr>
        <sz val="11"/>
        <color rgb="FF000000"/>
        <rFont val="Calibri"/>
      </rPr>
      <t xml:space="preserve"># exportfs -v </t>
    </r>
    <r>
      <rPr>
        <sz val="11"/>
        <color rgb="FF000000"/>
        <rFont val="Calibri"/>
      </rPr>
      <t xml:space="preserve">
</t>
    </r>
    <r>
      <rPr>
        <sz val="11"/>
        <color rgb="FF000000"/>
        <rFont val="Calibri"/>
      </rPr>
      <t>/home/doej     rw,anon=-1,access=doej</t>
    </r>
    <r>
      <rPr>
        <sz val="11"/>
        <color rgb="FF000000"/>
        <rFont val="Calibri"/>
      </rPr>
      <t xml:space="preserve">
</t>
    </r>
    <r>
      <rPr>
        <sz val="11"/>
        <color rgb="FF000000"/>
        <rFont val="Calibri"/>
      </rPr>
      <t xml:space="preserve">Note: Each of the exported file systems should include an entry for the "anon=" option set to "-1" or an equivalent (60001, 60002, 65534, or 65535). </t>
    </r>
    <r>
      <rPr>
        <sz val="11"/>
        <color rgb="FF000000"/>
        <rFont val="Calibri"/>
      </rPr>
      <t xml:space="preserve">
</t>
    </r>
    <r>
      <rPr>
        <sz val="11"/>
        <color rgb="FF000000"/>
        <rFont val="Calibri"/>
      </rPr>
      <t>If an appropriate "anon=" setting is not present for an exported file system, this is a finding.</t>
    </r>
  </si>
  <si>
    <t>V-215210</t>
  </si>
  <si>
    <r>
      <rPr>
        <sz val="11"/>
        <rFont val="Calibri"/>
      </rPr>
      <t>AIX nosuid option must be enabled on all NFS client mounts.</t>
    </r>
  </si>
  <si>
    <r>
      <rPr>
        <sz val="11"/>
        <color rgb="FF000000"/>
        <rFont val="Calibri"/>
      </rPr>
      <t xml:space="preserve">Edit "/etc/filesystems" and add the "nosuid" option for all NFS file systems. </t>
    </r>
    <r>
      <rPr>
        <sz val="11"/>
        <color rgb="FF000000"/>
        <rFont val="Calibri"/>
      </rPr>
      <t xml:space="preserve">
</t>
    </r>
    <r>
      <rPr>
        <sz val="11"/>
        <color rgb="FF000000"/>
        <rFont val="Calibri"/>
      </rPr>
      <t>Remount the NFS file systems to make the change take effect.</t>
    </r>
  </si>
  <si>
    <r>
      <rPr>
        <sz val="11"/>
        <color rgb="FF000000"/>
        <rFont val="Calibri"/>
      </rPr>
      <t>Enabling the nosuid mount option prevents the system from granting owner or group-owner privileges to programs with the suid or sgid bit set. If the system does not restrict this access, users with unprivileged access to the local system may be able to acquire privileged access by executing suid or sgid files located on the mounted NFS file system.</t>
    </r>
  </si>
  <si>
    <r>
      <rPr>
        <sz val="11"/>
        <color rgb="FF000000"/>
        <rFont val="Calibri"/>
      </rPr>
      <t xml:space="preserve">Check the system for NFS mounts not using the "nosuid" option using command: </t>
    </r>
    <r>
      <rPr>
        <sz val="11"/>
        <color rgb="FF000000"/>
        <rFont val="Calibri"/>
      </rPr>
      <t xml:space="preserve">
</t>
    </r>
    <r>
      <rPr>
        <sz val="11"/>
        <color rgb="FF000000"/>
        <rFont val="Calibri"/>
      </rPr>
      <t xml:space="preserve"># lsfs -v nfs </t>
    </r>
    <r>
      <rPr>
        <sz val="11"/>
        <color rgb="FF000000"/>
        <rFont val="Calibri"/>
      </rPr>
      <t xml:space="preserve">
</t>
    </r>
    <r>
      <rPr>
        <sz val="11"/>
        <color rgb="FF000000"/>
        <rFont val="Calibri"/>
      </rPr>
      <t>Name            Nodename   Mount Pt               VFS   Size    Options    Auto Accounting</t>
    </r>
    <r>
      <rPr>
        <sz val="11"/>
        <color rgb="FF000000"/>
        <rFont val="Calibri"/>
      </rPr>
      <t xml:space="preserve">
</t>
    </r>
    <r>
      <rPr>
        <sz val="11"/>
        <color rgb="FF000000"/>
        <rFont val="Calibri"/>
      </rPr>
      <t>/home/doej        --         /mount/doej            nfs    786432    --              yes         no</t>
    </r>
    <r>
      <rPr>
        <sz val="11"/>
        <color rgb="FF000000"/>
        <rFont val="Calibri"/>
      </rPr>
      <t xml:space="preserve">
</t>
    </r>
    <r>
      <rPr>
        <sz val="11"/>
        <color rgb="FF000000"/>
        <rFont val="Calibri"/>
      </rPr>
      <t>If the "mounted" file systems do not have the "nosuid option", this is a finding.</t>
    </r>
  </si>
  <si>
    <t>V-215211</t>
  </si>
  <si>
    <r>
      <rPr>
        <sz val="11"/>
        <rFont val="Calibri"/>
      </rPr>
      <t>AIX must be configured to allow users to directly initiate a session lock for all connection types.</t>
    </r>
  </si>
  <si>
    <r>
      <rPr>
        <sz val="11"/>
        <color rgb="FF000000"/>
        <rFont val="Calibri"/>
      </rPr>
      <t>Install, or re-install, bos.rte.security fileset from the AIX DVD Volume 1 using the following command (assuming that the DVD device is /dev/cd0):</t>
    </r>
    <r>
      <rPr>
        <sz val="11"/>
        <color rgb="FF000000"/>
        <rFont val="Calibri"/>
      </rPr>
      <t xml:space="preserve">
</t>
    </r>
    <r>
      <rPr>
        <sz val="11"/>
        <color rgb="FF000000"/>
        <rFont val="Calibri"/>
      </rPr>
      <t># installp -aXYgd /dev/cd0 -e /tmp/install.log bos.rte.security</t>
    </r>
  </si>
  <si>
    <r>
      <rPr>
        <sz val="11"/>
        <color rgb="FF000000"/>
        <rFont val="Calibri"/>
      </rPr>
      <t>A session lock is a temporary action taken when a user stops work and moves away from the immediate physical vicinity of the information system but does not want to log out because of the temporary nature of the absence.</t>
    </r>
    <r>
      <rPr>
        <sz val="11"/>
        <color rgb="FF000000"/>
        <rFont val="Calibri"/>
      </rPr>
      <t xml:space="preserve">
</t>
    </r>
    <r>
      <rPr>
        <sz val="11"/>
        <color rgb="FF000000"/>
        <rFont val="Calibri"/>
      </rPr>
      <t>The session lock is implemented at the point where session activity can be determined. Rather than be forced to wait for a period of time to expire before the user session can be locked, operating systems need to provide users with the ability to manually invoke a session lock so users may secure their session should the need arise for them to temporarily vacate the immediate physical vicinity.</t>
    </r>
  </si>
  <si>
    <r>
      <rPr>
        <sz val="11"/>
        <color rgb="FF000000"/>
        <rFont val="Calibri"/>
      </rPr>
      <t>Check if the "lock" command exists by using the following command:</t>
    </r>
    <r>
      <rPr>
        <sz val="11"/>
        <color rgb="FF000000"/>
        <rFont val="Calibri"/>
      </rPr>
      <t xml:space="preserve">
</t>
    </r>
    <r>
      <rPr>
        <sz val="11"/>
        <color rgb="FF000000"/>
        <rFont val="Calibri"/>
      </rPr>
      <t># ls /usr/bin/lock</t>
    </r>
    <r>
      <rPr>
        <sz val="11"/>
        <color rgb="FF000000"/>
        <rFont val="Calibri"/>
      </rPr>
      <t xml:space="preserve">
</t>
    </r>
    <r>
      <rPr>
        <sz val="11"/>
        <color rgb="FF000000"/>
        <rFont val="Calibri"/>
      </rPr>
      <t>The above command should display the following:</t>
    </r>
    <r>
      <rPr>
        <sz val="11"/>
        <color rgb="FF000000"/>
        <rFont val="Calibri"/>
      </rPr>
      <t xml:space="preserve">
</t>
    </r>
    <r>
      <rPr>
        <sz val="11"/>
        <color rgb="FF000000"/>
        <rFont val="Calibri"/>
      </rPr>
      <t>/usr/bin/lock</t>
    </r>
    <r>
      <rPr>
        <sz val="11"/>
        <color rgb="FF000000"/>
        <rFont val="Calibri"/>
      </rPr>
      <t xml:space="preserve">
</t>
    </r>
    <r>
      <rPr>
        <sz val="11"/>
        <color rgb="FF000000"/>
        <rFont val="Calibri"/>
      </rPr>
      <t>If the above command does not show that "/usr/bin/lock" exists, this is a finding.</t>
    </r>
    <r>
      <rPr>
        <sz val="11"/>
        <color rgb="FF000000"/>
        <rFont val="Calibri"/>
      </rPr>
      <t xml:space="preserve">
</t>
    </r>
    <r>
      <rPr>
        <sz val="11"/>
        <color rgb="FF000000"/>
        <rFont val="Calibri"/>
      </rPr>
      <t>Check if the "xlock" command exists by using the following command:</t>
    </r>
    <r>
      <rPr>
        <sz val="11"/>
        <color rgb="FF000000"/>
        <rFont val="Calibri"/>
      </rPr>
      <t xml:space="preserve">
</t>
    </r>
    <r>
      <rPr>
        <sz val="11"/>
        <color rgb="FF000000"/>
        <rFont val="Calibri"/>
      </rPr>
      <t># ls  /usr/bin/X11/xlock</t>
    </r>
    <r>
      <rPr>
        <sz val="11"/>
        <color rgb="FF000000"/>
        <rFont val="Calibri"/>
      </rPr>
      <t xml:space="preserve">
</t>
    </r>
    <r>
      <rPr>
        <sz val="11"/>
        <color rgb="FF000000"/>
        <rFont val="Calibri"/>
      </rPr>
      <t>The above command should display the following:</t>
    </r>
    <r>
      <rPr>
        <sz val="11"/>
        <color rgb="FF000000"/>
        <rFont val="Calibri"/>
      </rPr>
      <t xml:space="preserve">
</t>
    </r>
    <r>
      <rPr>
        <sz val="11"/>
        <color rgb="FF000000"/>
        <rFont val="Calibri"/>
      </rPr>
      <t>/usr/bin/X11/xlock</t>
    </r>
    <r>
      <rPr>
        <sz val="11"/>
        <color rgb="FF000000"/>
        <rFont val="Calibri"/>
      </rPr>
      <t xml:space="preserve">
</t>
    </r>
    <r>
      <rPr>
        <sz val="11"/>
        <color rgb="FF000000"/>
        <rFont val="Calibri"/>
      </rPr>
      <t>If the above command does not show that "/usr/bin/xlock" exists, this is a finding.</t>
    </r>
  </si>
  <si>
    <t>V-215212</t>
  </si>
  <si>
    <r>
      <rPr>
        <sz val="11"/>
        <rFont val="Calibri"/>
      </rPr>
      <t>AIX CDE must conceal, via the session lock, information previously visible on the display with a publicly viewable image.</t>
    </r>
  </si>
  <si>
    <r>
      <rPr>
        <sz val="11"/>
        <color rgb="FF000000"/>
        <rFont val="Calibri"/>
      </rPr>
      <t xml:space="preserve">From the command prompt, run the following script to set the default timeout parameters "dtsession*saverTimeout:" and "dtsession*lockTimeout:" as "15" minutes: </t>
    </r>
    <r>
      <rPr>
        <sz val="11"/>
        <color rgb="FF000000"/>
        <rFont val="Calibri"/>
      </rPr>
      <t xml:space="preserve">
</t>
    </r>
    <r>
      <rPr>
        <sz val="11"/>
        <color rgb="FF000000"/>
        <rFont val="Calibri"/>
      </rPr>
      <t># AIX7-00-001101_Fix.sh</t>
    </r>
    <r>
      <rPr>
        <sz val="11"/>
        <color rgb="FF000000"/>
        <rFont val="Calibri"/>
      </rPr>
      <t xml:space="preserve">
</t>
    </r>
    <r>
      <rPr>
        <sz val="11"/>
        <color rgb="FF000000"/>
        <rFont val="Calibri"/>
      </rPr>
      <t>Note: This script is included in the STIG package.</t>
    </r>
  </si>
  <si>
    <r>
      <rPr>
        <sz val="11"/>
        <color rgb="FF000000"/>
        <rFont val="Calibri"/>
      </rPr>
      <t>A session lock is a temporary action taken when a user stops work and moves away from the immediate physical vicinity of the information system but does not log out because of the temporary nature of the absence.</t>
    </r>
    <r>
      <rPr>
        <sz val="11"/>
        <color rgb="FF000000"/>
        <rFont val="Calibri"/>
      </rPr>
      <t xml:space="preserve">
</t>
    </r>
    <r>
      <rPr>
        <sz val="11"/>
        <color rgb="FF000000"/>
        <rFont val="Calibri"/>
      </rPr>
      <t>The session lock is implemented at the point where session activity can be determined. The operating system session lock event must include an obfuscation of the display screen so as to prevent other users from reading what was previously displayed.</t>
    </r>
    <r>
      <rPr>
        <sz val="11"/>
        <color rgb="FF000000"/>
        <rFont val="Calibri"/>
      </rPr>
      <t xml:space="preserve">
</t>
    </r>
    <r>
      <rPr>
        <sz val="11"/>
        <color rgb="FF000000"/>
        <rFont val="Calibri"/>
      </rPr>
      <t>Publicly viewable images can include static or dynamic images, for example, patterns used with screen savers, photographic images, solid colors, a clock, a battery life indicator, or a blank screen, with the additional caveat that none of the images convey sensitive information.</t>
    </r>
  </si>
  <si>
    <r>
      <rPr>
        <sz val="11"/>
        <color rgb="FF000000"/>
        <rFont val="Calibri"/>
      </rPr>
      <t>If CDE (X11) is not used on AIX, this is Not Applicable.</t>
    </r>
    <r>
      <rPr>
        <sz val="11"/>
        <color rgb="FF000000"/>
        <rFont val="Calibri"/>
      </rPr>
      <t xml:space="preserve">
</t>
    </r>
    <r>
      <rPr>
        <sz val="11"/>
        <color rgb="FF000000"/>
        <rFont val="Calibri"/>
      </rPr>
      <t>Ensure that the screen saver and session timeout are not disabled.</t>
    </r>
    <r>
      <rPr>
        <sz val="11"/>
        <color rgb="FF000000"/>
        <rFont val="Calibri"/>
      </rPr>
      <t xml:space="preserve">
</t>
    </r>
    <r>
      <rPr>
        <sz val="11"/>
        <color rgb="FF000000"/>
        <rFont val="Calibri"/>
      </rPr>
      <t>From the command prompt, run the following script:</t>
    </r>
    <r>
      <rPr>
        <sz val="11"/>
        <color rgb="FF000000"/>
        <rFont val="Calibri"/>
      </rPr>
      <t xml:space="preserve">
</t>
    </r>
    <r>
      <rPr>
        <sz val="11"/>
        <color rgb="FF000000"/>
        <rFont val="Calibri"/>
      </rPr>
      <t># AIX7-00-001101_Check.sh</t>
    </r>
    <r>
      <rPr>
        <sz val="11"/>
        <color rgb="FF000000"/>
        <rFont val="Calibri"/>
      </rPr>
      <t xml:space="preserve">
</t>
    </r>
    <r>
      <rPr>
        <sz val="11"/>
        <color rgb="FF000000"/>
        <rFont val="Calibri"/>
      </rPr>
      <t>Note: This script is included in the STIG package.</t>
    </r>
    <r>
      <rPr>
        <sz val="11"/>
        <color rgb="FF000000"/>
        <rFont val="Calibri"/>
      </rPr>
      <t xml:space="preserve">
</t>
    </r>
    <r>
      <rPr>
        <sz val="11"/>
        <color rgb="FF000000"/>
        <rFont val="Calibri"/>
      </rPr>
      <t>The above script should yield the following output:</t>
    </r>
    <r>
      <rPr>
        <sz val="11"/>
        <color rgb="FF000000"/>
        <rFont val="Calibri"/>
      </rPr>
      <t xml:space="preserve">
</t>
    </r>
    <r>
      <rPr>
        <sz val="11"/>
        <color rgb="FF000000"/>
        <rFont val="Calibri"/>
      </rPr>
      <t>Checking config file /etc/dt/config/C/sys.resources...</t>
    </r>
    <r>
      <rPr>
        <sz val="11"/>
        <color rgb="FF000000"/>
        <rFont val="Calibri"/>
      </rPr>
      <t xml:space="preserve">
</t>
    </r>
    <r>
      <rPr>
        <sz val="11"/>
        <color rgb="FF000000"/>
        <rFont val="Calibri"/>
      </rPr>
      <t>Missing config file /etc/dt/config/C/sys.resources</t>
    </r>
    <r>
      <rPr>
        <sz val="11"/>
        <color rgb="FF000000"/>
        <rFont val="Calibri"/>
      </rPr>
      <t xml:space="preserve">
</t>
    </r>
    <r>
      <rPr>
        <sz val="11"/>
        <color rgb="FF000000"/>
        <rFont val="Calibri"/>
      </rPr>
      <t>Checking config file /etc/dt/config/POSIX/sys.resources...</t>
    </r>
    <r>
      <rPr>
        <sz val="11"/>
        <color rgb="FF000000"/>
        <rFont val="Calibri"/>
      </rPr>
      <t xml:space="preserve">
</t>
    </r>
    <r>
      <rPr>
        <sz val="11"/>
        <color rgb="FF000000"/>
        <rFont val="Calibri"/>
      </rPr>
      <t>dtsession*saverTimeout: 15</t>
    </r>
    <r>
      <rPr>
        <sz val="11"/>
        <color rgb="FF000000"/>
        <rFont val="Calibri"/>
      </rPr>
      <t xml:space="preserve">
</t>
    </r>
    <r>
      <rPr>
        <sz val="11"/>
        <color rgb="FF000000"/>
        <rFont val="Calibri"/>
      </rPr>
      <t>dtsession*lockTimeout: 30</t>
    </r>
    <r>
      <rPr>
        <sz val="11"/>
        <color rgb="FF000000"/>
        <rFont val="Calibri"/>
      </rPr>
      <t xml:space="preserve">
</t>
    </r>
    <r>
      <rPr>
        <sz val="11"/>
        <color rgb="FF000000"/>
        <rFont val="Calibri"/>
      </rPr>
      <t>Checking config file /etc/dt/config/en_US/sys.resources...</t>
    </r>
    <r>
      <rPr>
        <sz val="11"/>
        <color rgb="FF000000"/>
        <rFont val="Calibri"/>
      </rPr>
      <t xml:space="preserve">
</t>
    </r>
    <r>
      <rPr>
        <sz val="11"/>
        <color rgb="FF000000"/>
        <rFont val="Calibri"/>
      </rPr>
      <t>dtsession*saverTimeout: 15</t>
    </r>
    <r>
      <rPr>
        <sz val="11"/>
        <color rgb="FF000000"/>
        <rFont val="Calibri"/>
      </rPr>
      <t xml:space="preserve">
</t>
    </r>
    <r>
      <rPr>
        <sz val="11"/>
        <color rgb="FF000000"/>
        <rFont val="Calibri"/>
      </rPr>
      <t>dtsession*lockTimeout: 25</t>
    </r>
    <r>
      <rPr>
        <sz val="11"/>
        <color rgb="FF000000"/>
        <rFont val="Calibri"/>
      </rPr>
      <t xml:space="preserve">
</t>
    </r>
    <r>
      <rPr>
        <sz val="11"/>
        <color rgb="FF000000"/>
        <rFont val="Calibri"/>
      </rPr>
      <t>If the result of the script shows any config file missing, or any of the "dtsession*saverTimeout" or "dtsession*lockTimeout" values is greater than "15", this is a finding.</t>
    </r>
  </si>
  <si>
    <t>V-215213</t>
  </si>
  <si>
    <r>
      <rPr>
        <sz val="11"/>
        <rFont val="Calibri"/>
      </rPr>
      <t>AIX must employ strong authenticators in the establishment of nonlocal maintenance and diagnostic sessions.</t>
    </r>
  </si>
  <si>
    <r>
      <rPr>
        <sz val="11"/>
        <color rgb="FF000000"/>
        <rFont val="Calibri"/>
      </rPr>
      <t>Disable telnet by executing the following command:</t>
    </r>
    <r>
      <rPr>
        <sz val="11"/>
        <color rgb="FF000000"/>
        <rFont val="Calibri"/>
      </rPr>
      <t xml:space="preserve">
</t>
    </r>
    <r>
      <rPr>
        <sz val="11"/>
        <color rgb="FF000000"/>
        <rFont val="Calibri"/>
      </rPr>
      <t># stopsrc -t telnet</t>
    </r>
  </si>
  <si>
    <r>
      <rPr>
        <sz val="11"/>
        <color rgb="FF000000"/>
        <rFont val="Calibri"/>
      </rPr>
      <t>If maintenance tools are used by unauthorized personnel, they may accidentally or intentionally damage or compromise the system. The act of managing systems and applications includes the ability to access sensitive application information, such as system configuration details, diagnostic information, user information, and potentially sensitive application data.</t>
    </r>
    <r>
      <rPr>
        <sz val="11"/>
        <color rgb="FF000000"/>
        <rFont val="Calibri"/>
      </rPr>
      <t xml:space="preserve">
</t>
    </r>
    <r>
      <rPr>
        <sz val="11"/>
        <color rgb="FF000000"/>
        <rFont val="Calibri"/>
      </rPr>
      <t>Some maintenance and test tools are either standalone devices with their own operating systems or are applications bundled with an operating system.</t>
    </r>
    <r>
      <rPr>
        <sz val="11"/>
        <color rgb="FF000000"/>
        <rFont val="Calibri"/>
      </rPr>
      <t xml:space="preserve">
</t>
    </r>
    <r>
      <rPr>
        <sz val="11"/>
        <color rgb="FF000000"/>
        <rFont val="Calibri"/>
      </rPr>
      <t>Nonlocal maintenance and diagnostic activities are those activities conducted by individuals communicating through a network, either an external network (e.g., the Internet) or an internal network. Local maintenance and diagnostic activities are those activities carried out by individuals physically present at the information system or information system component and not communicating across a network connection. Typically, strong authentication requires authenticators that are resistant to replay attacks and employ multifactor authentication. Strong authenticators include, for example, PKI where certificates are stored on a token protected by a password, passphrase, or biometric.</t>
    </r>
  </si>
  <si>
    <r>
      <rPr>
        <sz val="11"/>
        <color rgb="FF000000"/>
        <rFont val="Calibri"/>
      </rPr>
      <t>From the command prompt, execute the following to check if "telnetd" is enabled.</t>
    </r>
    <r>
      <rPr>
        <sz val="11"/>
        <color rgb="FF000000"/>
        <rFont val="Calibri"/>
      </rPr>
      <t xml:space="preserve">
</t>
    </r>
    <r>
      <rPr>
        <sz val="11"/>
        <color rgb="FF000000"/>
        <rFont val="Calibri"/>
      </rPr>
      <t># lssrc -t telnet | grep active</t>
    </r>
    <r>
      <rPr>
        <sz val="11"/>
        <color rgb="FF000000"/>
        <rFont val="Calibri"/>
      </rPr>
      <t xml:space="preserve">
</t>
    </r>
    <r>
      <rPr>
        <sz val="11"/>
        <color rgb="FF000000"/>
        <rFont val="Calibri"/>
      </rPr>
      <t>If the above command returns output, this is a finding.</t>
    </r>
  </si>
  <si>
    <t>V-215214</t>
  </si>
  <si>
    <r>
      <rPr>
        <sz val="11"/>
        <rFont val="Calibri"/>
      </rPr>
      <t>If LDAP authentication is required on AIX, SSL must be used between LDAP clients and the LDAP servers to protect the integrity of remote access sessions.</t>
    </r>
  </si>
  <si>
    <r>
      <rPr>
        <sz val="11"/>
        <color rgb="FF000000"/>
        <rFont val="Calibri"/>
      </rPr>
      <t>Configure the LDAP client on AIX to use the SSL.</t>
    </r>
    <r>
      <rPr>
        <sz val="11"/>
        <color rgb="FF000000"/>
        <rFont val="Calibri"/>
      </rPr>
      <t xml:space="preserve">
</t>
    </r>
    <r>
      <rPr>
        <sz val="11"/>
        <color rgb="FF000000"/>
        <rFont val="Calibri"/>
      </rPr>
      <t>Edit /etc/security/ldap/ldap.cfg to have the following line:</t>
    </r>
    <r>
      <rPr>
        <sz val="11"/>
        <color rgb="FF000000"/>
        <rFont val="Calibri"/>
      </rPr>
      <t xml:space="preserve">
</t>
    </r>
    <r>
      <rPr>
        <sz val="11"/>
        <color rgb="FF000000"/>
        <rFont val="Calibri"/>
      </rPr>
      <t>useSSL:yes</t>
    </r>
    <r>
      <rPr>
        <sz val="11"/>
        <color rgb="FF000000"/>
        <rFont val="Calibri"/>
      </rPr>
      <t xml:space="preserve">
</t>
    </r>
    <r>
      <rPr>
        <sz val="11"/>
        <color rgb="FF000000"/>
        <rFont val="Calibri"/>
      </rPr>
      <t>Restart the client daemon:</t>
    </r>
    <r>
      <rPr>
        <sz val="11"/>
        <color rgb="FF000000"/>
        <rFont val="Calibri"/>
      </rPr>
      <t xml:space="preserve">
</t>
    </r>
    <r>
      <rPr>
        <sz val="11"/>
        <color rgb="FF000000"/>
        <rFont val="Calibri"/>
      </rPr>
      <t># secldapclntd.</t>
    </r>
  </si>
  <si>
    <r>
      <rPr>
        <sz val="11"/>
        <color rgb="FF000000"/>
        <rFont val="Calibri"/>
      </rPr>
      <t>If LDAP authentication is used, SSL must be used between LDAP clients and the LDAP servers to protect the integrity of remote access sessions.</t>
    </r>
  </si>
  <si>
    <r>
      <rPr>
        <sz val="11"/>
        <color rgb="FF000000"/>
        <rFont val="Calibri"/>
      </rPr>
      <t>Run the following command to check if ldap_auth is used:</t>
    </r>
    <r>
      <rPr>
        <sz val="11"/>
        <color rgb="FF000000"/>
        <rFont val="Calibri"/>
      </rPr>
      <t xml:space="preserve">
</t>
    </r>
    <r>
      <rPr>
        <sz val="11"/>
        <color rgb="FF000000"/>
        <rFont val="Calibri"/>
      </rPr>
      <t># grep -iE "^authtype:[[:blank:]]*ldap_auth" /etc/security/ldap/ldap.cfg</t>
    </r>
    <r>
      <rPr>
        <sz val="11"/>
        <color rgb="FF000000"/>
        <rFont val="Calibri"/>
      </rPr>
      <t xml:space="preserve">
</t>
    </r>
    <r>
      <rPr>
        <sz val="11"/>
        <color rgb="FF000000"/>
        <rFont val="Calibri"/>
      </rPr>
      <t>If the command has no output, this is Not Applicable.</t>
    </r>
    <r>
      <rPr>
        <sz val="11"/>
        <color rgb="FF000000"/>
        <rFont val="Calibri"/>
      </rPr>
      <t xml:space="preserve">
</t>
    </r>
    <r>
      <rPr>
        <sz val="11"/>
        <color rgb="FF000000"/>
        <rFont val="Calibri"/>
      </rPr>
      <t>Run the following command to check if SSL is used:</t>
    </r>
    <r>
      <rPr>
        <sz val="11"/>
        <color rgb="FF000000"/>
        <rFont val="Calibri"/>
      </rPr>
      <t xml:space="preserve">
</t>
    </r>
    <r>
      <rPr>
        <sz val="11"/>
        <color rgb="FF000000"/>
        <rFont val="Calibri"/>
      </rPr>
      <t># grep -iE "^useSSL:[[:blank:]]*yes" /etc/security/ldap/ldap.cfg</t>
    </r>
    <r>
      <rPr>
        <sz val="11"/>
        <color rgb="FF000000"/>
        <rFont val="Calibri"/>
      </rPr>
      <t xml:space="preserve">
</t>
    </r>
    <r>
      <rPr>
        <sz val="11"/>
        <color rgb="FF000000"/>
        <rFont val="Calibri"/>
      </rPr>
      <t>useSSL:yes</t>
    </r>
    <r>
      <rPr>
        <sz val="11"/>
        <color rgb="FF000000"/>
        <rFont val="Calibri"/>
      </rPr>
      <t xml:space="preserve">
</t>
    </r>
    <r>
      <rPr>
        <sz val="11"/>
        <color rgb="FF000000"/>
        <rFont val="Calibri"/>
      </rPr>
      <t>If the command has no output, this is a finding.</t>
    </r>
  </si>
  <si>
    <t>V-215215</t>
  </si>
  <si>
    <r>
      <rPr>
        <sz val="11"/>
        <rFont val="Calibri"/>
      </rPr>
      <t>AIX must only allow the use of DoD PKI-established certificate authorities for verification of the establishment of protected sessions.</t>
    </r>
  </si>
  <si>
    <r>
      <rPr>
        <sz val="11"/>
        <color rgb="FF000000"/>
        <rFont val="Calibri"/>
      </rPr>
      <t>Untrusted Certificate Authorities (CA) can issue certificates, but they may be issued by organizations or individuals that seek to compromise DoD systems or by organizations with insufficient security controls. If the CA used for verifying the certificate is not a DoD-approved CA, trust of this CA has not been established.</t>
    </r>
    <r>
      <rPr>
        <sz val="11"/>
        <color rgb="FF000000"/>
        <rFont val="Calibri"/>
      </rPr>
      <t xml:space="preserve">
</t>
    </r>
    <r>
      <rPr>
        <sz val="11"/>
        <color rgb="FF000000"/>
        <rFont val="Calibri"/>
      </rPr>
      <t>The DoD will only accept PKI-certificates obtained from a DoD-approved internal or external certificate authority. Reliance on CAs for the establishment of secure sessions includes, for example, the use of SSL/TLS certificates.</t>
    </r>
  </si>
  <si>
    <r>
      <rPr>
        <sz val="11"/>
        <color rgb="FF000000"/>
        <rFont val="Calibri"/>
      </rPr>
      <t>Note: Depending on which version of GSKit is installed on AIX, the GSK commands that are used to manage the Key Database (KDB) have different names. The possible GSK commands are: gsk8capicmd (used below), gsk8capicmd_64 and gsk7cmd.</t>
    </r>
    <r>
      <rPr>
        <sz val="11"/>
        <color rgb="FF000000"/>
        <rFont val="Calibri"/>
      </rPr>
      <t xml:space="preserve">
</t>
    </r>
    <r>
      <rPr>
        <sz val="11"/>
        <color rgb="FF000000"/>
        <rFont val="Calibri"/>
      </rPr>
      <t xml:space="preserve">Check if the system is using LDAP authentication: </t>
    </r>
    <r>
      <rPr>
        <sz val="11"/>
        <color rgb="FF000000"/>
        <rFont val="Calibri"/>
      </rPr>
      <t xml:space="preserve">
</t>
    </r>
    <r>
      <rPr>
        <sz val="11"/>
        <color rgb="FF000000"/>
        <rFont val="Calibri"/>
      </rPr>
      <t xml:space="preserve"># grep LDAP /etc/security/user </t>
    </r>
    <r>
      <rPr>
        <sz val="11"/>
        <color rgb="FF000000"/>
        <rFont val="Calibri"/>
      </rPr>
      <t xml:space="preserve">
</t>
    </r>
    <r>
      <rPr>
        <sz val="11"/>
        <color rgb="FF000000"/>
        <rFont val="Calibri"/>
      </rPr>
      <t xml:space="preserve">If no lines are returned, this requirement is not applicable. </t>
    </r>
    <r>
      <rPr>
        <sz val="11"/>
        <color rgb="FF000000"/>
        <rFont val="Calibri"/>
      </rPr>
      <t xml:space="preserve">
</t>
    </r>
    <r>
      <rPr>
        <sz val="11"/>
        <color rgb="FF000000"/>
        <rFont val="Calibri"/>
      </rPr>
      <t xml:space="preserve">Check if the useSSL option is enabled: </t>
    </r>
    <r>
      <rPr>
        <sz val="11"/>
        <color rgb="FF000000"/>
        <rFont val="Calibri"/>
      </rPr>
      <t xml:space="preserve">
</t>
    </r>
    <r>
      <rPr>
        <sz val="11"/>
        <color rgb="FF000000"/>
        <rFont val="Calibri"/>
      </rPr>
      <t xml:space="preserve"># grep '^useSSL' /etc/security/ldap/ldap.cfg </t>
    </r>
    <r>
      <rPr>
        <sz val="11"/>
        <color rgb="FF000000"/>
        <rFont val="Calibri"/>
      </rPr>
      <t xml:space="preserve">
</t>
    </r>
    <r>
      <rPr>
        <sz val="11"/>
        <color rgb="FF000000"/>
        <rFont val="Calibri"/>
      </rPr>
      <t>useSSL:yes</t>
    </r>
    <r>
      <rPr>
        <sz val="11"/>
        <color rgb="FF000000"/>
        <rFont val="Calibri"/>
      </rPr>
      <t xml:space="preserve">
</t>
    </r>
    <r>
      <rPr>
        <sz val="11"/>
        <color rgb="FF000000"/>
        <rFont val="Calibri"/>
      </rPr>
      <t xml:space="preserve">If "yes" is not the returned value, this is a finding. </t>
    </r>
    <r>
      <rPr>
        <sz val="11"/>
        <color rgb="FF000000"/>
        <rFont val="Calibri"/>
      </rPr>
      <t xml:space="preserve">
</t>
    </r>
    <r>
      <rPr>
        <sz val="11"/>
        <color rgb="FF000000"/>
        <rFont val="Calibri"/>
      </rPr>
      <t xml:space="preserve">Verify a certificate is used for client authentication to the server: </t>
    </r>
    <r>
      <rPr>
        <sz val="11"/>
        <color rgb="FF000000"/>
        <rFont val="Calibri"/>
      </rPr>
      <t xml:space="preserve">
</t>
    </r>
    <r>
      <rPr>
        <sz val="11"/>
        <color rgb="FF000000"/>
        <rFont val="Calibri"/>
      </rPr>
      <t xml:space="preserve"># grep -i '^ldapsslkeyf' /etc/security/ldap/ldap.cfg </t>
    </r>
    <r>
      <rPr>
        <sz val="11"/>
        <color rgb="FF000000"/>
        <rFont val="Calibri"/>
      </rPr>
      <t xml:space="preserve">
</t>
    </r>
    <r>
      <rPr>
        <sz val="11"/>
        <color rgb="FF000000"/>
        <rFont val="Calibri"/>
      </rPr>
      <t>ldapsslkeyf:/tmp/key.kdb</t>
    </r>
    <r>
      <rPr>
        <sz val="11"/>
        <color rgb="FF000000"/>
        <rFont val="Calibri"/>
      </rPr>
      <t xml:space="preserve">
</t>
    </r>
    <r>
      <rPr>
        <sz val="11"/>
        <color rgb="FF000000"/>
        <rFont val="Calibri"/>
      </rPr>
      <t xml:space="preserve">If no line is found, this is a finding. </t>
    </r>
    <r>
      <rPr>
        <sz val="11"/>
        <color rgb="FF000000"/>
        <rFont val="Calibri"/>
      </rPr>
      <t xml:space="preserve">
</t>
    </r>
    <r>
      <rPr>
        <sz val="11"/>
        <color rgb="FF000000"/>
        <rFont val="Calibri"/>
      </rPr>
      <t xml:space="preserve">Identify the Key Database (KDB), and its password, by asking the ISSO/SA). </t>
    </r>
    <r>
      <rPr>
        <sz val="11"/>
        <color rgb="FF000000"/>
        <rFont val="Calibri"/>
      </rPr>
      <t xml:space="preserve">
</t>
    </r>
    <r>
      <rPr>
        <sz val="11"/>
        <color rgb="FF000000"/>
        <rFont val="Calibri"/>
      </rPr>
      <t>If  no Key Database exists on the system, this is a finding.</t>
    </r>
    <r>
      <rPr>
        <sz val="11"/>
        <color rgb="FF000000"/>
        <rFont val="Calibri"/>
      </rPr>
      <t xml:space="preserve">
</t>
    </r>
    <r>
      <rPr>
        <sz val="11"/>
        <color rgb="FF000000"/>
        <rFont val="Calibri"/>
      </rPr>
      <t>List the certificate issuer with IBM GSK:</t>
    </r>
    <r>
      <rPr>
        <sz val="11"/>
        <color rgb="FF000000"/>
        <rFont val="Calibri"/>
      </rPr>
      <t xml:space="preserve">
</t>
    </r>
    <r>
      <rPr>
        <sz val="11"/>
        <color rgb="FF000000"/>
        <rFont val="Calibri"/>
      </rPr>
      <t xml:space="preserve"># gsk8capicmd -cert -list CA -db &lt;KDB_FILE&gt; -pw &lt;KDB_PASSWORD&gt; </t>
    </r>
    <r>
      <rPr>
        <sz val="11"/>
        <color rgb="FF000000"/>
        <rFont val="Calibri"/>
      </rPr>
      <t xml:space="preserve">
</t>
    </r>
    <r>
      <rPr>
        <sz val="11"/>
        <color rgb="FF000000"/>
        <rFont val="Calibri"/>
      </rPr>
      <t xml:space="preserve">Make note of the client Key Label: </t>
    </r>
    <r>
      <rPr>
        <sz val="11"/>
        <color rgb="FF000000"/>
        <rFont val="Calibri"/>
      </rPr>
      <t xml:space="preserve">
</t>
    </r>
    <r>
      <rPr>
        <sz val="11"/>
        <color rgb="FF000000"/>
        <rFont val="Calibri"/>
      </rPr>
      <t xml:space="preserve"># gsk8capicmd -cert -details -showOID -db &lt;KDB_FILE&gt; -pw &lt;KDB_PASSWORD&gt; -label &lt;Key Label&gt; </t>
    </r>
    <r>
      <rPr>
        <sz val="11"/>
        <color rgb="FF000000"/>
        <rFont val="Calibri"/>
      </rPr>
      <t xml:space="preserve">
</t>
    </r>
    <r>
      <rPr>
        <sz val="11"/>
        <color rgb="FF000000"/>
        <rFont val="Calibri"/>
      </rPr>
      <t>If the certificate is not issued by DoD PKI or a DoD-approved external PKI, this is a finding.</t>
    </r>
    <r>
      <rPr>
        <sz val="11"/>
        <color rgb="FF000000"/>
        <rFont val="Calibri"/>
      </rPr>
      <t xml:space="preserve">
</t>
    </r>
    <r>
      <rPr>
        <sz val="11"/>
        <color rgb="FF000000"/>
        <rFont val="Calibri"/>
      </rPr>
      <t xml:space="preserve">The IBM GSK Database should only have certificates for the client system and for the LDAP server. </t>
    </r>
    <r>
      <rPr>
        <sz val="11"/>
        <color rgb="FF000000"/>
        <rFont val="Calibri"/>
      </rPr>
      <t xml:space="preserve">
</t>
    </r>
    <r>
      <rPr>
        <sz val="11"/>
        <color rgb="FF000000"/>
        <rFont val="Calibri"/>
      </rPr>
      <t>If more certificates are in the key database than the LDAP server and the client, this is a finding.</t>
    </r>
  </si>
  <si>
    <t>V-215216</t>
  </si>
  <si>
    <r>
      <rPr>
        <sz val="11"/>
        <rFont val="Calibri"/>
      </rPr>
      <t>AIX must implement NIST FIPS-validated cryptography for the following: to provision digital signatures, to generate cryptographic hashes, and to protect unclassified information requiring confidentiality and cryptographic protection in accordance with applicable federal laws, Executive Orders, directives, policies, regulations, and standards.</t>
    </r>
  </si>
  <si>
    <r>
      <rPr>
        <sz val="11"/>
        <color rgb="FF000000"/>
        <rFont val="Calibri"/>
      </rPr>
      <t>Use the following command to uninstall the old version of OpenSSL that is not FIPS 140-2 certified, then install OpenSSL VRMF 20.13.102.1000:</t>
    </r>
    <r>
      <rPr>
        <sz val="11"/>
        <color rgb="FF000000"/>
        <rFont val="Calibri"/>
      </rPr>
      <t xml:space="preserve">
</t>
    </r>
    <r>
      <rPr>
        <sz val="11"/>
        <color rgb="FF000000"/>
        <rFont val="Calibri"/>
      </rPr>
      <t># smitty install</t>
    </r>
  </si>
  <si>
    <r>
      <rPr>
        <sz val="11"/>
        <color rgb="FF000000"/>
        <rFont val="Calibri"/>
      </rPr>
      <t>FIPS 140-2 is the current standard for validating that mechanisms used to access cryptographic modules utilize authentication that meets DoD requirements. This allows for Security Levels 1, 2, 3, or 4 for use on a general purpose computing system.</t>
    </r>
    <r>
      <rPr>
        <sz val="11"/>
        <color rgb="FF000000"/>
        <rFont val="Calibri"/>
      </rPr>
      <t xml:space="preserve">
</t>
    </r>
    <r>
      <rPr>
        <sz val="11"/>
        <color rgb="FF000000"/>
        <rFont val="Calibri"/>
      </rPr>
      <t>Use of weak or untested encryption algorithms undermines the purposes of utilizing encryption to protect data. AIX must implement cryptographic modules adhering to the higher standards approved by the federal government since this provides assurance they have been tested and validated.</t>
    </r>
    <r>
      <rPr>
        <sz val="11"/>
        <color rgb="FF000000"/>
        <rFont val="Calibri"/>
      </rPr>
      <t xml:space="preserve">
</t>
    </r>
    <r>
      <rPr>
        <sz val="11"/>
        <color rgb="FF000000"/>
        <rFont val="Calibri"/>
      </rPr>
      <t>OpenSSL FIPS object module is a cryptographic module that is designed to meet the requirements for FIPS 140-2 validation by CMVP and is compatible with OpenSSL libraries. The 2.0.13 FIPS object module version has been FIPS validated and certified by CMVP for multiple AIX versions on Power 7 and Power 8 platforms under certificate #2398.</t>
    </r>
    <r>
      <rPr>
        <sz val="11"/>
        <color rgb="FF000000"/>
        <rFont val="Calibri"/>
      </rPr>
      <t xml:space="preserve">
</t>
    </r>
    <r>
      <rPr>
        <sz val="11"/>
        <color rgb="FF000000"/>
        <rFont val="Calibri"/>
      </rPr>
      <t>IBM has released a FIPS capable OpenSSL (Fileset VRMF: 20.13.102.1000), which is OpenSSL 1.0.2j version with 2.0.13 object module. The fileset is available in Web Download Pack.</t>
    </r>
    <r>
      <rPr>
        <sz val="11"/>
        <color rgb="FF000000"/>
        <rFont val="Calibri"/>
      </rPr>
      <t xml:space="preserve">
</t>
    </r>
    <r>
      <rPr>
        <sz val="11"/>
        <color rgb="FF000000"/>
        <rFont val="Calibri"/>
      </rPr>
      <t>Satisfies: SRG-OS-000120-GPOS-00061, SRG-OS-000478-GPOS-00223, SRG-OS-000396-GPOS-00176</t>
    </r>
  </si>
  <si>
    <r>
      <rPr>
        <sz val="11"/>
        <color rgb="FF000000"/>
        <rFont val="Calibri"/>
      </rPr>
      <t>Run the following command to determine the version of OpenSSL that is installed:</t>
    </r>
    <r>
      <rPr>
        <sz val="11"/>
        <color rgb="FF000000"/>
        <rFont val="Calibri"/>
      </rPr>
      <t xml:space="preserve">
</t>
    </r>
    <r>
      <rPr>
        <sz val="11"/>
        <color rgb="FF000000"/>
        <rFont val="Calibri"/>
      </rPr>
      <t># lslpp -l | grep -i openssl</t>
    </r>
    <r>
      <rPr>
        <sz val="11"/>
        <color rgb="FF000000"/>
        <rFont val="Calibri"/>
      </rPr>
      <t xml:space="preserve">
</t>
    </r>
    <r>
      <rPr>
        <sz val="11"/>
        <color rgb="FF000000"/>
        <rFont val="Calibri"/>
      </rPr>
      <t xml:space="preserve"> openssl.base             20.13.704.1776  COMMITTED  Open Secure Socket Layer</t>
    </r>
    <r>
      <rPr>
        <sz val="11"/>
        <color rgb="FF000000"/>
        <rFont val="Calibri"/>
      </rPr>
      <t xml:space="preserve">
</t>
    </r>
    <r>
      <rPr>
        <sz val="11"/>
        <color rgb="FF000000"/>
        <rFont val="Calibri"/>
      </rPr>
      <t>If the OpenSSL version is older than "20.13.102.1000", this is a finding.</t>
    </r>
  </si>
  <si>
    <t>V-215217</t>
  </si>
  <si>
    <r>
      <rPr>
        <sz val="11"/>
        <rFont val="Calibri"/>
      </rPr>
      <t>AIX must enforce password complexity by requiring that at least one upper-case character be used.</t>
    </r>
  </si>
  <si>
    <r>
      <rPr>
        <sz val="11"/>
        <color rgb="FF000000"/>
        <rFont val="Calibri"/>
      </rPr>
      <t>From the command prompt, run the following command to set "minupperalpha=1" for the default stanza in "/etc/security/user":</t>
    </r>
    <r>
      <rPr>
        <sz val="11"/>
        <color rgb="FF000000"/>
        <rFont val="Calibri"/>
      </rPr>
      <t xml:space="preserve">
</t>
    </r>
    <r>
      <rPr>
        <sz val="11"/>
        <color rgb="FF000000"/>
        <rFont val="Calibri"/>
      </rPr>
      <t># chsec -f /etc/security/user -s default -a minupperalpha=1</t>
    </r>
    <r>
      <rPr>
        <sz val="11"/>
        <color rgb="FF000000"/>
        <rFont val="Calibri"/>
      </rPr>
      <t xml:space="preserve">
</t>
    </r>
    <r>
      <rPr>
        <sz val="11"/>
        <color rgb="FF000000"/>
        <rFont val="Calibri"/>
      </rPr>
      <t>For each user who has "minupperalpha=0", set its "minupperalpha" to "1" by running the following command from command prompt:</t>
    </r>
    <r>
      <rPr>
        <sz val="11"/>
        <color rgb="FF000000"/>
        <rFont val="Calibri"/>
      </rPr>
      <t xml:space="preserve">
</t>
    </r>
    <r>
      <rPr>
        <sz val="11"/>
        <color rgb="FF000000"/>
        <rFont val="Calibri"/>
      </rPr>
      <t># chsec -f /etc/security/user -s [user_name] -a minupperalpha=1</t>
    </r>
  </si>
  <si>
    <r>
      <rPr>
        <sz val="11"/>
        <color rgb="FF000000"/>
        <rFont val="Calibri"/>
      </rPr>
      <t>Use of a complex password helps to increase the time and resources required to compromise the password. Password complexity, or strength, is a measure of the effectiveness of a password in resisting attempts at guessing and brute-force attacks.</t>
    </r>
    <r>
      <rPr>
        <sz val="11"/>
        <color rgb="FF000000"/>
        <rFont val="Calibri"/>
      </rPr>
      <t xml:space="preserve">
</t>
    </r>
    <r>
      <rPr>
        <sz val="11"/>
        <color rgb="FF000000"/>
        <rFont val="Calibri"/>
      </rPr>
      <t>Password complexity is one factor of several that determines how long it takes to crack a password. The more complex the password, the greater the number of possible combinations that need to be tested before the password is compromised.</t>
    </r>
  </si>
  <si>
    <r>
      <rPr>
        <sz val="11"/>
        <color rgb="FF000000"/>
        <rFont val="Calibri"/>
      </rPr>
      <t>From the command prompt, run the following command to check the system default "minupperalpha" attribute value:</t>
    </r>
    <r>
      <rPr>
        <sz val="11"/>
        <color rgb="FF000000"/>
        <rFont val="Calibri"/>
      </rPr>
      <t xml:space="preserve">
</t>
    </r>
    <r>
      <rPr>
        <sz val="11"/>
        <color rgb="FF000000"/>
        <rFont val="Calibri"/>
      </rPr>
      <t># lssec -f /etc/security/user -s default -a minupperalpha</t>
    </r>
    <r>
      <rPr>
        <sz val="11"/>
        <color rgb="FF000000"/>
        <rFont val="Calibri"/>
      </rPr>
      <t xml:space="preserve">
</t>
    </r>
    <r>
      <rPr>
        <sz val="11"/>
        <color rgb="FF000000"/>
        <rFont val="Calibri"/>
      </rPr>
      <t>The above command should yield the following output:</t>
    </r>
    <r>
      <rPr>
        <sz val="11"/>
        <color rgb="FF000000"/>
        <rFont val="Calibri"/>
      </rPr>
      <t xml:space="preserve">
</t>
    </r>
    <r>
      <rPr>
        <sz val="11"/>
        <color rgb="FF000000"/>
        <rFont val="Calibri"/>
      </rPr>
      <t>default minupperalpha=1</t>
    </r>
    <r>
      <rPr>
        <sz val="11"/>
        <color rgb="FF000000"/>
        <rFont val="Calibri"/>
      </rPr>
      <t xml:space="preserve">
</t>
    </r>
    <r>
      <rPr>
        <sz val="11"/>
        <color rgb="FF000000"/>
        <rFont val="Calibri"/>
      </rPr>
      <t>If the default "minupperalpha" value is not set, or its value is less than "1", this is a finding.</t>
    </r>
    <r>
      <rPr>
        <sz val="11"/>
        <color rgb="FF000000"/>
        <rFont val="Calibri"/>
      </rPr>
      <t xml:space="preserve">
</t>
    </r>
    <r>
      <rPr>
        <sz val="11"/>
        <color rgb="FF000000"/>
        <rFont val="Calibri"/>
      </rPr>
      <t>From the command prompt, run the following command to check "minupperalpha" attribute value for all accounts:</t>
    </r>
    <r>
      <rPr>
        <sz val="11"/>
        <color rgb="FF000000"/>
        <rFont val="Calibri"/>
      </rPr>
      <t xml:space="preserve">
</t>
    </r>
    <r>
      <rPr>
        <sz val="11"/>
        <color rgb="FF000000"/>
        <rFont val="Calibri"/>
      </rPr>
      <t># lsuser -a minupperalpha ALL</t>
    </r>
    <r>
      <rPr>
        <sz val="11"/>
        <color rgb="FF000000"/>
        <rFont val="Calibri"/>
      </rPr>
      <t xml:space="preserve">
</t>
    </r>
    <r>
      <rPr>
        <sz val="11"/>
        <color rgb="FF000000"/>
        <rFont val="Calibri"/>
      </rPr>
      <t>The above command should yield the following output:</t>
    </r>
    <r>
      <rPr>
        <sz val="11"/>
        <color rgb="FF000000"/>
        <rFont val="Calibri"/>
      </rPr>
      <t xml:space="preserve">
</t>
    </r>
    <r>
      <rPr>
        <sz val="11"/>
        <color rgb="FF000000"/>
        <rFont val="Calibri"/>
      </rPr>
      <t>root minupperalpha=2</t>
    </r>
    <r>
      <rPr>
        <sz val="11"/>
        <color rgb="FF000000"/>
        <rFont val="Calibri"/>
      </rPr>
      <t xml:space="preserve">
</t>
    </r>
    <r>
      <rPr>
        <sz val="11"/>
        <color rgb="FF000000"/>
        <rFont val="Calibri"/>
      </rPr>
      <t>user2 minupperalpha=2</t>
    </r>
    <r>
      <rPr>
        <sz val="11"/>
        <color rgb="FF000000"/>
        <rFont val="Calibri"/>
      </rPr>
      <t xml:space="preserve">
</t>
    </r>
    <r>
      <rPr>
        <sz val="11"/>
        <color rgb="FF000000"/>
        <rFont val="Calibri"/>
      </rPr>
      <t>user3 minupperalpha=1</t>
    </r>
    <r>
      <rPr>
        <sz val="11"/>
        <color rgb="FF000000"/>
        <rFont val="Calibri"/>
      </rPr>
      <t xml:space="preserve">
</t>
    </r>
    <r>
      <rPr>
        <sz val="11"/>
        <color rgb="FF000000"/>
        <rFont val="Calibri"/>
      </rPr>
      <t>If any user's "minupperalpha" value is less than "1", this is a finding.</t>
    </r>
  </si>
  <si>
    <t>V-215218</t>
  </si>
  <si>
    <r>
      <rPr>
        <sz val="11"/>
        <rFont val="Calibri"/>
      </rPr>
      <t>AIX must enforce password complexity by requiring that at least one lower-case character be used.</t>
    </r>
  </si>
  <si>
    <r>
      <rPr>
        <sz val="11"/>
        <color rgb="FF000000"/>
        <rFont val="Calibri"/>
      </rPr>
      <t>From the command prompt, run the following command to set "minloweralpha=1" for the default stanza in "/etc/security/user":</t>
    </r>
    <r>
      <rPr>
        <sz val="11"/>
        <color rgb="FF000000"/>
        <rFont val="Calibri"/>
      </rPr>
      <t xml:space="preserve">
</t>
    </r>
    <r>
      <rPr>
        <sz val="11"/>
        <color rgb="FF000000"/>
        <rFont val="Calibri"/>
      </rPr>
      <t># chsec -f /etc/security/user -s default -a minloweralpha=1</t>
    </r>
    <r>
      <rPr>
        <sz val="11"/>
        <color rgb="FF000000"/>
        <rFont val="Calibri"/>
      </rPr>
      <t xml:space="preserve">
</t>
    </r>
    <r>
      <rPr>
        <sz val="11"/>
        <color rgb="FF000000"/>
        <rFont val="Calibri"/>
      </rPr>
      <t>For each user who has "minloweralpha=0" set its "minloweralpha" to "1" by running the following command from command prompt:</t>
    </r>
    <r>
      <rPr>
        <sz val="11"/>
        <color rgb="FF000000"/>
        <rFont val="Calibri"/>
      </rPr>
      <t xml:space="preserve">
</t>
    </r>
    <r>
      <rPr>
        <sz val="11"/>
        <color rgb="FF000000"/>
        <rFont val="Calibri"/>
      </rPr>
      <t># chsec -f /etc/security/user -s [user_name] -a minloweralpha=1</t>
    </r>
  </si>
  <si>
    <r>
      <rPr>
        <sz val="11"/>
        <color rgb="FF000000"/>
        <rFont val="Calibri"/>
      </rPr>
      <t>From the command prompt, run the following command to check the system default "minloweralpha" attribute value:</t>
    </r>
    <r>
      <rPr>
        <sz val="11"/>
        <color rgb="FF000000"/>
        <rFont val="Calibri"/>
      </rPr>
      <t xml:space="preserve">
</t>
    </r>
    <r>
      <rPr>
        <sz val="11"/>
        <color rgb="FF000000"/>
        <rFont val="Calibri"/>
      </rPr>
      <t># lssec -f /etc/security/user -s default -a minloweralpha</t>
    </r>
    <r>
      <rPr>
        <sz val="11"/>
        <color rgb="FF000000"/>
        <rFont val="Calibri"/>
      </rPr>
      <t xml:space="preserve">
</t>
    </r>
    <r>
      <rPr>
        <sz val="11"/>
        <color rgb="FF000000"/>
        <rFont val="Calibri"/>
      </rPr>
      <t>default minloweralpha=1</t>
    </r>
    <r>
      <rPr>
        <sz val="11"/>
        <color rgb="FF000000"/>
        <rFont val="Calibri"/>
      </rPr>
      <t xml:space="preserve">
</t>
    </r>
    <r>
      <rPr>
        <sz val="11"/>
        <color rgb="FF000000"/>
        <rFont val="Calibri"/>
      </rPr>
      <t>If the "default minloweralpha" value is not set, or its value is less than "1", this is a finding.</t>
    </r>
    <r>
      <rPr>
        <sz val="11"/>
        <color rgb="FF000000"/>
        <rFont val="Calibri"/>
      </rPr>
      <t xml:space="preserve">
</t>
    </r>
    <r>
      <rPr>
        <sz val="11"/>
        <color rgb="FF000000"/>
        <rFont val="Calibri"/>
      </rPr>
      <t>From the command prompt, run the following command to check "minloweralpha" attribute value for all accounts:</t>
    </r>
    <r>
      <rPr>
        <sz val="11"/>
        <color rgb="FF000000"/>
        <rFont val="Calibri"/>
      </rPr>
      <t xml:space="preserve">
</t>
    </r>
    <r>
      <rPr>
        <sz val="11"/>
        <color rgb="FF000000"/>
        <rFont val="Calibri"/>
      </rPr>
      <t># lsuser -a minloweralpha ALL</t>
    </r>
    <r>
      <rPr>
        <sz val="11"/>
        <color rgb="FF000000"/>
        <rFont val="Calibri"/>
      </rPr>
      <t xml:space="preserve">
</t>
    </r>
    <r>
      <rPr>
        <sz val="11"/>
        <color rgb="FF000000"/>
        <rFont val="Calibri"/>
      </rPr>
      <t>root minloweralpha=1</t>
    </r>
    <r>
      <rPr>
        <sz val="11"/>
        <color rgb="FF000000"/>
        <rFont val="Calibri"/>
      </rPr>
      <t xml:space="preserve">
</t>
    </r>
    <r>
      <rPr>
        <sz val="11"/>
        <color rgb="FF000000"/>
        <rFont val="Calibri"/>
      </rPr>
      <t>user2 minloweralpha=2</t>
    </r>
    <r>
      <rPr>
        <sz val="11"/>
        <color rgb="FF000000"/>
        <rFont val="Calibri"/>
      </rPr>
      <t xml:space="preserve">
</t>
    </r>
    <r>
      <rPr>
        <sz val="11"/>
        <color rgb="FF000000"/>
        <rFont val="Calibri"/>
      </rPr>
      <t>user3 minloweralpha=1</t>
    </r>
    <r>
      <rPr>
        <sz val="11"/>
        <color rgb="FF000000"/>
        <rFont val="Calibri"/>
      </rPr>
      <t xml:space="preserve">
</t>
    </r>
    <r>
      <rPr>
        <sz val="11"/>
        <color rgb="FF000000"/>
        <rFont val="Calibri"/>
      </rPr>
      <t>If any user's "minloweralpha" value is less than "1", this is a finding.</t>
    </r>
  </si>
  <si>
    <t>V-215219</t>
  </si>
  <si>
    <r>
      <rPr>
        <sz val="11"/>
        <rFont val="Calibri"/>
      </rPr>
      <t>AIX must enforce password complexity by requiring that at least one numeric character be used.</t>
    </r>
  </si>
  <si>
    <r>
      <rPr>
        <sz val="11"/>
        <color rgb="FF000000"/>
        <rFont val="Calibri"/>
      </rPr>
      <t>From the command prompt, run the following command to set "mindigit=1" for the default stanza in "/etc/security/user":</t>
    </r>
    <r>
      <rPr>
        <sz val="11"/>
        <color rgb="FF000000"/>
        <rFont val="Calibri"/>
      </rPr>
      <t xml:space="preserve">
</t>
    </r>
    <r>
      <rPr>
        <sz val="11"/>
        <color rgb="FF000000"/>
        <rFont val="Calibri"/>
      </rPr>
      <t># chsec -f /etc/security/user -s default -a mindigit=1</t>
    </r>
    <r>
      <rPr>
        <sz val="11"/>
        <color rgb="FF000000"/>
        <rFont val="Calibri"/>
      </rPr>
      <t xml:space="preserve">
</t>
    </r>
    <r>
      <rPr>
        <sz val="11"/>
        <color rgb="FF000000"/>
        <rFont val="Calibri"/>
      </rPr>
      <t>For each user who has "mindigit=0" set its "mindigit" to "1" by running the following command from command prompt:</t>
    </r>
    <r>
      <rPr>
        <sz val="11"/>
        <color rgb="FF000000"/>
        <rFont val="Calibri"/>
      </rPr>
      <t xml:space="preserve">
</t>
    </r>
    <r>
      <rPr>
        <sz val="11"/>
        <color rgb="FF000000"/>
        <rFont val="Calibri"/>
      </rPr>
      <t># chsec -f /etc/security/user -s [user_name] -a mindigit=1</t>
    </r>
  </si>
  <si>
    <r>
      <rPr>
        <sz val="11"/>
        <color rgb="FF000000"/>
        <rFont val="Calibri"/>
      </rPr>
      <t>From the command prompt, run the following command to check the system default "mindigit" attribute value:</t>
    </r>
    <r>
      <rPr>
        <sz val="11"/>
        <color rgb="FF000000"/>
        <rFont val="Calibri"/>
      </rPr>
      <t xml:space="preserve">
</t>
    </r>
    <r>
      <rPr>
        <sz val="11"/>
        <color rgb="FF000000"/>
        <rFont val="Calibri"/>
      </rPr>
      <t># lssec -f /etc/security/user -s default -a mindigit</t>
    </r>
    <r>
      <rPr>
        <sz val="11"/>
        <color rgb="FF000000"/>
        <rFont val="Calibri"/>
      </rPr>
      <t xml:space="preserve">
</t>
    </r>
    <r>
      <rPr>
        <sz val="11"/>
        <color rgb="FF000000"/>
        <rFont val="Calibri"/>
      </rPr>
      <t>default mindigit=1</t>
    </r>
    <r>
      <rPr>
        <sz val="11"/>
        <color rgb="FF000000"/>
        <rFont val="Calibri"/>
      </rPr>
      <t xml:space="preserve">
</t>
    </r>
    <r>
      <rPr>
        <sz val="11"/>
        <color rgb="FF000000"/>
        <rFont val="Calibri"/>
      </rPr>
      <t>If the default "mindigit" value is not set, or its value is less than "1", this is a finding.</t>
    </r>
    <r>
      <rPr>
        <sz val="11"/>
        <color rgb="FF000000"/>
        <rFont val="Calibri"/>
      </rPr>
      <t xml:space="preserve">
</t>
    </r>
    <r>
      <rPr>
        <sz val="11"/>
        <color rgb="FF000000"/>
        <rFont val="Calibri"/>
      </rPr>
      <t>From the command prompt, run the following command to check mindigit attribute value for all accounts:</t>
    </r>
    <r>
      <rPr>
        <sz val="11"/>
        <color rgb="FF000000"/>
        <rFont val="Calibri"/>
      </rPr>
      <t xml:space="preserve">
</t>
    </r>
    <r>
      <rPr>
        <sz val="11"/>
        <color rgb="FF000000"/>
        <rFont val="Calibri"/>
      </rPr>
      <t># lsuser -a mindigit ALL</t>
    </r>
    <r>
      <rPr>
        <sz val="11"/>
        <color rgb="FF000000"/>
        <rFont val="Calibri"/>
      </rPr>
      <t xml:space="preserve">
</t>
    </r>
    <r>
      <rPr>
        <sz val="11"/>
        <color rgb="FF000000"/>
        <rFont val="Calibri"/>
      </rPr>
      <t>root mindigit=1</t>
    </r>
    <r>
      <rPr>
        <sz val="11"/>
        <color rgb="FF000000"/>
        <rFont val="Calibri"/>
      </rPr>
      <t xml:space="preserve">
</t>
    </r>
    <r>
      <rPr>
        <sz val="11"/>
        <color rgb="FF000000"/>
        <rFont val="Calibri"/>
      </rPr>
      <t>user2 mindigit=2</t>
    </r>
    <r>
      <rPr>
        <sz val="11"/>
        <color rgb="FF000000"/>
        <rFont val="Calibri"/>
      </rPr>
      <t xml:space="preserve">
</t>
    </r>
    <r>
      <rPr>
        <sz val="11"/>
        <color rgb="FF000000"/>
        <rFont val="Calibri"/>
      </rPr>
      <t>If any user's "mindigit" value is less than "1", this is a finding.</t>
    </r>
  </si>
  <si>
    <t>V-215220</t>
  </si>
  <si>
    <r>
      <rPr>
        <sz val="11"/>
        <rFont val="Calibri"/>
      </rPr>
      <t>AIX must require the change of at least 50% of the total number of characters when passwords are changed.</t>
    </r>
  </si>
  <si>
    <r>
      <rPr>
        <sz val="11"/>
        <color rgb="FF000000"/>
        <rFont val="Calibri"/>
      </rPr>
      <t>From the command prompt, run the following command to set "mindiff=8" (assume that the password is at least 15-character long) for the default stanza in "/etc/security/user":</t>
    </r>
    <r>
      <rPr>
        <sz val="11"/>
        <color rgb="FF000000"/>
        <rFont val="Calibri"/>
      </rPr>
      <t xml:space="preserve">
</t>
    </r>
    <r>
      <rPr>
        <sz val="11"/>
        <color rgb="FF000000"/>
        <rFont val="Calibri"/>
      </rPr>
      <t># chsec -f /etc/security/user -s default -a mindiff=8</t>
    </r>
    <r>
      <rPr>
        <sz val="11"/>
        <color rgb="FF000000"/>
        <rFont val="Calibri"/>
      </rPr>
      <t xml:space="preserve">
</t>
    </r>
    <r>
      <rPr>
        <sz val="11"/>
        <color rgb="FF000000"/>
        <rFont val="Calibri"/>
      </rPr>
      <t>For each user who has "mindiff" value less than "8", set its "mindiff" value to "8" by running the following command from command prompt:</t>
    </r>
    <r>
      <rPr>
        <sz val="11"/>
        <color rgb="FF000000"/>
        <rFont val="Calibri"/>
      </rPr>
      <t xml:space="preserve">
</t>
    </r>
    <r>
      <rPr>
        <sz val="11"/>
        <color rgb="FF000000"/>
        <rFont val="Calibri"/>
      </rPr>
      <t># chsec -f /etc/security/user -s [user_name] -a mindiff=8</t>
    </r>
  </si>
  <si>
    <r>
      <rPr>
        <sz val="11"/>
        <color rgb="FF000000"/>
        <rFont val="Calibri"/>
      </rPr>
      <t>If the operating system allows the user to consecutively reuse extensive portions of passwords, this increases the chances of password compromise by increasing the window of opportunity for attempts at guessing and brute-force attacks.</t>
    </r>
    <r>
      <rPr>
        <sz val="11"/>
        <color rgb="FF000000"/>
        <rFont val="Calibri"/>
      </rPr>
      <t xml:space="preserve">
</t>
    </r>
    <r>
      <rPr>
        <sz val="11"/>
        <color rgb="FF000000"/>
        <rFont val="Calibri"/>
      </rPr>
      <t>The number of changed characters refers to the number of changes required with respect to the total number of positions in the current password. In other words, characters may be the same within the two passwords; however, the positions of the like characters must be different.</t>
    </r>
    <r>
      <rPr>
        <sz val="11"/>
        <color rgb="FF000000"/>
        <rFont val="Calibri"/>
      </rPr>
      <t xml:space="preserve">
</t>
    </r>
    <r>
      <rPr>
        <sz val="11"/>
        <color rgb="FF000000"/>
        <rFont val="Calibri"/>
      </rPr>
      <t>If the password length is an odd number then number of changed characters must be rounded up.  For example, a password length of 15 characters must require the change of at least 8 characters.</t>
    </r>
  </si>
  <si>
    <r>
      <rPr>
        <sz val="11"/>
        <color rgb="FF000000"/>
        <rFont val="Calibri"/>
      </rPr>
      <t>From the command prompt, run the following command to check the system default "mindiff" attribute value:</t>
    </r>
    <r>
      <rPr>
        <sz val="11"/>
        <color rgb="FF000000"/>
        <rFont val="Calibri"/>
      </rPr>
      <t xml:space="preserve">
</t>
    </r>
    <r>
      <rPr>
        <sz val="11"/>
        <color rgb="FF000000"/>
        <rFont val="Calibri"/>
      </rPr>
      <t># lssec -f /etc/security/user -s default -a mindiff</t>
    </r>
    <r>
      <rPr>
        <sz val="11"/>
        <color rgb="FF000000"/>
        <rFont val="Calibri"/>
      </rPr>
      <t xml:space="preserve">
</t>
    </r>
    <r>
      <rPr>
        <sz val="11"/>
        <color rgb="FF000000"/>
        <rFont val="Calibri"/>
      </rPr>
      <t>default mindiff=8</t>
    </r>
    <r>
      <rPr>
        <sz val="11"/>
        <color rgb="FF000000"/>
        <rFont val="Calibri"/>
      </rPr>
      <t xml:space="preserve">
</t>
    </r>
    <r>
      <rPr>
        <sz val="11"/>
        <color rgb="FF000000"/>
        <rFont val="Calibri"/>
      </rPr>
      <t>If the default "mindiff" value is not set, or its value is less than "8", this is a finding.</t>
    </r>
    <r>
      <rPr>
        <sz val="11"/>
        <color rgb="FF000000"/>
        <rFont val="Calibri"/>
      </rPr>
      <t xml:space="preserve">
</t>
    </r>
    <r>
      <rPr>
        <sz val="11"/>
        <color rgb="FF000000"/>
        <rFont val="Calibri"/>
      </rPr>
      <t>From the command prompt, run the following command to check "mindiff" attribute value for all accounts:</t>
    </r>
    <r>
      <rPr>
        <sz val="11"/>
        <color rgb="FF000000"/>
        <rFont val="Calibri"/>
      </rPr>
      <t xml:space="preserve">
</t>
    </r>
    <r>
      <rPr>
        <sz val="11"/>
        <color rgb="FF000000"/>
        <rFont val="Calibri"/>
      </rPr>
      <t># lsuser -a mindiff ALL</t>
    </r>
    <r>
      <rPr>
        <sz val="11"/>
        <color rgb="FF000000"/>
        <rFont val="Calibri"/>
      </rPr>
      <t xml:space="preserve">
</t>
    </r>
    <r>
      <rPr>
        <sz val="11"/>
        <color rgb="FF000000"/>
        <rFont val="Calibri"/>
      </rPr>
      <t>root  mindiff=9</t>
    </r>
    <r>
      <rPr>
        <sz val="11"/>
        <color rgb="FF000000"/>
        <rFont val="Calibri"/>
      </rPr>
      <t xml:space="preserve">
</t>
    </r>
    <r>
      <rPr>
        <sz val="11"/>
        <color rgb="FF000000"/>
        <rFont val="Calibri"/>
      </rPr>
      <t>user1 mindiff=8</t>
    </r>
    <r>
      <rPr>
        <sz val="11"/>
        <color rgb="FF000000"/>
        <rFont val="Calibri"/>
      </rPr>
      <t xml:space="preserve">
</t>
    </r>
    <r>
      <rPr>
        <sz val="11"/>
        <color rgb="FF000000"/>
        <rFont val="Calibri"/>
      </rPr>
      <t>user2 mindiff=8</t>
    </r>
    <r>
      <rPr>
        <sz val="11"/>
        <color rgb="FF000000"/>
        <rFont val="Calibri"/>
      </rPr>
      <t xml:space="preserve">
</t>
    </r>
    <r>
      <rPr>
        <sz val="11"/>
        <color rgb="FF000000"/>
        <rFont val="Calibri"/>
      </rPr>
      <t>user3 mindiff=10</t>
    </r>
    <r>
      <rPr>
        <sz val="11"/>
        <color rgb="FF000000"/>
        <rFont val="Calibri"/>
      </rPr>
      <t xml:space="preserve">
</t>
    </r>
    <r>
      <rPr>
        <sz val="11"/>
        <color rgb="FF000000"/>
        <rFont val="Calibri"/>
      </rPr>
      <t>If any user's "mindiff" value is less than "8", this is a finding.</t>
    </r>
  </si>
  <si>
    <t>V-215221</t>
  </si>
  <si>
    <r>
      <rPr>
        <sz val="11"/>
        <rFont val="Calibri"/>
      </rPr>
      <t>AIX root passwords must never be passed over a network in clear text form.</t>
    </r>
  </si>
  <si>
    <r>
      <rPr>
        <sz val="11"/>
        <color rgb="FF000000"/>
        <rFont val="Calibri"/>
      </rPr>
      <t>If OpenSSH server is not installed, install it from the from AIX DVD Volume 1 using the following command (assuming that the DVD device is /dev/cd0):</t>
    </r>
    <r>
      <rPr>
        <sz val="11"/>
        <color rgb="FF000000"/>
        <rFont val="Calibri"/>
      </rPr>
      <t xml:space="preserve">
</t>
    </r>
    <r>
      <rPr>
        <sz val="11"/>
        <color rgb="FF000000"/>
        <rFont val="Calibri"/>
      </rPr>
      <t># installp -aXYgd /dev/cd0 -e /tmp/install.log openssh.base.server</t>
    </r>
    <r>
      <rPr>
        <sz val="11"/>
        <color rgb="FF000000"/>
        <rFont val="Calibri"/>
      </rPr>
      <t xml:space="preserve">
</t>
    </r>
    <r>
      <rPr>
        <sz val="11"/>
        <color rgb="FF000000"/>
        <rFont val="Calibri"/>
      </rPr>
      <t>Start SSH server if it is not started:</t>
    </r>
    <r>
      <rPr>
        <sz val="11"/>
        <color rgb="FF000000"/>
        <rFont val="Calibri"/>
      </rPr>
      <t xml:space="preserve">
</t>
    </r>
    <r>
      <rPr>
        <sz val="11"/>
        <color rgb="FF000000"/>
        <rFont val="Calibri"/>
      </rPr>
      <t># startsrc -s sshd</t>
    </r>
    <r>
      <rPr>
        <sz val="11"/>
        <color rgb="FF000000"/>
        <rFont val="Calibri"/>
      </rPr>
      <t xml:space="preserve">
</t>
    </r>
    <r>
      <rPr>
        <sz val="11"/>
        <color rgb="FF000000"/>
        <rFont val="Calibri"/>
      </rPr>
      <t xml:space="preserve">Enable SSH on the system and use it for all remote connections used to attain root access. </t>
    </r>
    <r>
      <rPr>
        <sz val="11"/>
        <color rgb="FF000000"/>
        <rFont val="Calibri"/>
      </rPr>
      <t xml:space="preserve">
</t>
    </r>
    <r>
      <rPr>
        <sz val="11"/>
        <color rgb="FF000000"/>
        <rFont val="Calibri"/>
      </rPr>
      <t>Disable direct root remote login:</t>
    </r>
    <r>
      <rPr>
        <sz val="11"/>
        <color rgb="FF000000"/>
        <rFont val="Calibri"/>
      </rPr>
      <t xml:space="preserve">
</t>
    </r>
    <r>
      <rPr>
        <sz val="11"/>
        <color rgb="FF000000"/>
        <rFont val="Calibri"/>
      </rPr>
      <t># chsec -f /etc/security/user -s root -a rlogin=false</t>
    </r>
  </si>
  <si>
    <r>
      <rPr>
        <sz val="11"/>
        <color rgb="FF000000"/>
        <rFont val="Calibri"/>
      </rPr>
      <t xml:space="preserve">Determine if root has logged in over an unencrypted network connection: </t>
    </r>
    <r>
      <rPr>
        <sz val="11"/>
        <color rgb="FF000000"/>
        <rFont val="Calibri"/>
      </rPr>
      <t xml:space="preserve">
</t>
    </r>
    <r>
      <rPr>
        <sz val="11"/>
        <color rgb="FF000000"/>
        <rFont val="Calibri"/>
      </rPr>
      <t xml:space="preserve"># last | grep "root " | egrep -v "reboot|console" | more </t>
    </r>
    <r>
      <rPr>
        <sz val="11"/>
        <color rgb="FF000000"/>
        <rFont val="Calibri"/>
      </rPr>
      <t xml:space="preserve">
</t>
    </r>
    <r>
      <rPr>
        <sz val="11"/>
        <color rgb="FF000000"/>
        <rFont val="Calibri"/>
      </rPr>
      <t>root      pts/1        10.74.17.76           Jul 4 16:44 - 17:39  (00:54)</t>
    </r>
    <r>
      <rPr>
        <sz val="11"/>
        <color rgb="FF000000"/>
        <rFont val="Calibri"/>
      </rPr>
      <t xml:space="preserve">
</t>
    </r>
    <r>
      <rPr>
        <sz val="11"/>
        <color rgb="FF000000"/>
        <rFont val="Calibri"/>
      </rPr>
      <t xml:space="preserve">Next, determine if the SSH daemon is running: </t>
    </r>
    <r>
      <rPr>
        <sz val="11"/>
        <color rgb="FF000000"/>
        <rFont val="Calibri"/>
      </rPr>
      <t xml:space="preserve">
</t>
    </r>
    <r>
      <rPr>
        <sz val="11"/>
        <color rgb="FF000000"/>
        <rFont val="Calibri"/>
      </rPr>
      <t xml:space="preserve"># ps -ef |grep sshd </t>
    </r>
    <r>
      <rPr>
        <sz val="11"/>
        <color rgb="FF000000"/>
        <rFont val="Calibri"/>
      </rPr>
      <t xml:space="preserve">
</t>
    </r>
    <r>
      <rPr>
        <sz val="11"/>
        <color rgb="FF000000"/>
        <rFont val="Calibri"/>
      </rPr>
      <t>root  3670408  6029762   0   Jan 24      -  0:00 /usr/sbin/sshd</t>
    </r>
    <r>
      <rPr>
        <sz val="11"/>
        <color rgb="FF000000"/>
        <rFont val="Calibri"/>
      </rPr>
      <t xml:space="preserve">
</t>
    </r>
    <r>
      <rPr>
        <sz val="11"/>
        <color rgb="FF000000"/>
        <rFont val="Calibri"/>
      </rPr>
      <t>If root has logged in over the network and SSHD is not running, this is a finding.</t>
    </r>
  </si>
  <si>
    <t>V-215222</t>
  </si>
  <si>
    <r>
      <rPr>
        <sz val="11"/>
        <rFont val="Calibri"/>
      </rPr>
      <t>AIX Operating systems must enforce 24 hours/1 day as the minimum password lifetime.</t>
    </r>
  </si>
  <si>
    <r>
      <rPr>
        <sz val="11"/>
        <color rgb="FF000000"/>
        <rFont val="Calibri"/>
      </rPr>
      <t>From the command prompt, run the following command to set "minage=1" for the default stanza in "/etc/security/user":</t>
    </r>
    <r>
      <rPr>
        <sz val="11"/>
        <color rgb="FF000000"/>
        <rFont val="Calibri"/>
      </rPr>
      <t xml:space="preserve">
</t>
    </r>
    <r>
      <rPr>
        <sz val="11"/>
        <color rgb="FF000000"/>
        <rFont val="Calibri"/>
      </rPr>
      <t># chsec -f /etc/security/user -s default -a minage=1</t>
    </r>
    <r>
      <rPr>
        <sz val="11"/>
        <color rgb="FF000000"/>
        <rFont val="Calibri"/>
      </rPr>
      <t xml:space="preserve">
</t>
    </r>
    <r>
      <rPr>
        <sz val="11"/>
        <color rgb="FF000000"/>
        <rFont val="Calibri"/>
      </rPr>
      <t>For each user who has "minage=0" set its "minage" to "1" by running the following command from command prompt:</t>
    </r>
    <r>
      <rPr>
        <sz val="11"/>
        <color rgb="FF000000"/>
        <rFont val="Calibri"/>
      </rPr>
      <t xml:space="preserve">
</t>
    </r>
    <r>
      <rPr>
        <sz val="11"/>
        <color rgb="FF000000"/>
        <rFont val="Calibri"/>
      </rPr>
      <t># chsec -f /etc/security/user -s [user_name] -a minage=1</t>
    </r>
  </si>
  <si>
    <r>
      <rPr>
        <sz val="11"/>
        <color rgb="FF000000"/>
        <rFont val="Calibri"/>
      </rPr>
      <t>Enforcing a minimum password lifetime helps to prevent repeated password changes to defeat the password reuse or history enforcement requirement. If users are allowed to immediately and continually change their password, then the password could be repeatedly changed in a short period of time to defeat the organization's policy regarding password reuse.</t>
    </r>
  </si>
  <si>
    <r>
      <rPr>
        <sz val="11"/>
        <color rgb="FF000000"/>
        <rFont val="Calibri"/>
      </rPr>
      <t>From the command prompt, run the following command to check the system default "minage" attribute value:</t>
    </r>
    <r>
      <rPr>
        <sz val="11"/>
        <color rgb="FF000000"/>
        <rFont val="Calibri"/>
      </rPr>
      <t xml:space="preserve">
</t>
    </r>
    <r>
      <rPr>
        <sz val="11"/>
        <color rgb="FF000000"/>
        <rFont val="Calibri"/>
      </rPr>
      <t># lssec -f /etc/security/user -s default -a minage</t>
    </r>
    <r>
      <rPr>
        <sz val="11"/>
        <color rgb="FF000000"/>
        <rFont val="Calibri"/>
      </rPr>
      <t xml:space="preserve">
</t>
    </r>
    <r>
      <rPr>
        <sz val="11"/>
        <color rgb="FF000000"/>
        <rFont val="Calibri"/>
      </rPr>
      <t>default minage=1</t>
    </r>
    <r>
      <rPr>
        <sz val="11"/>
        <color rgb="FF000000"/>
        <rFont val="Calibri"/>
      </rPr>
      <t xml:space="preserve">
</t>
    </r>
    <r>
      <rPr>
        <sz val="11"/>
        <color rgb="FF000000"/>
        <rFont val="Calibri"/>
      </rPr>
      <t>If the default "minage" value is not set, or its value is less than "1", this is a finding.</t>
    </r>
    <r>
      <rPr>
        <sz val="11"/>
        <color rgb="FF000000"/>
        <rFont val="Calibri"/>
      </rPr>
      <t xml:space="preserve">
</t>
    </r>
    <r>
      <rPr>
        <sz val="11"/>
        <color rgb="FF000000"/>
        <rFont val="Calibri"/>
      </rPr>
      <t>From the command prompt, run the following command to check "minage" attribute value for all accounts:</t>
    </r>
    <r>
      <rPr>
        <sz val="11"/>
        <color rgb="FF000000"/>
        <rFont val="Calibri"/>
      </rPr>
      <t xml:space="preserve">
</t>
    </r>
    <r>
      <rPr>
        <sz val="11"/>
        <color rgb="FF000000"/>
        <rFont val="Calibri"/>
      </rPr>
      <t># lsuser -a minage ALL</t>
    </r>
    <r>
      <rPr>
        <sz val="11"/>
        <color rgb="FF000000"/>
        <rFont val="Calibri"/>
      </rPr>
      <t xml:space="preserve">
</t>
    </r>
    <r>
      <rPr>
        <sz val="11"/>
        <color rgb="FF000000"/>
        <rFont val="Calibri"/>
      </rPr>
      <t>root  minage=1</t>
    </r>
    <r>
      <rPr>
        <sz val="11"/>
        <color rgb="FF000000"/>
        <rFont val="Calibri"/>
      </rPr>
      <t xml:space="preserve">
</t>
    </r>
    <r>
      <rPr>
        <sz val="11"/>
        <color rgb="FF000000"/>
        <rFont val="Calibri"/>
      </rPr>
      <t>user1 minage=1</t>
    </r>
    <r>
      <rPr>
        <sz val="11"/>
        <color rgb="FF000000"/>
        <rFont val="Calibri"/>
      </rPr>
      <t xml:space="preserve">
</t>
    </r>
    <r>
      <rPr>
        <sz val="11"/>
        <color rgb="FF000000"/>
        <rFont val="Calibri"/>
      </rPr>
      <t>user2 minage=2</t>
    </r>
    <r>
      <rPr>
        <sz val="11"/>
        <color rgb="FF000000"/>
        <rFont val="Calibri"/>
      </rPr>
      <t xml:space="preserve">
</t>
    </r>
    <r>
      <rPr>
        <sz val="11"/>
        <color rgb="FF000000"/>
        <rFont val="Calibri"/>
      </rPr>
      <t>If any user's "minage" value is less than "1", this is a finding.</t>
    </r>
  </si>
  <si>
    <t>V-215223</t>
  </si>
  <si>
    <r>
      <rPr>
        <sz val="11"/>
        <rFont val="Calibri"/>
      </rPr>
      <t>AIX Operating systems must enforce a 60-day maximum password lifetime restriction.</t>
    </r>
  </si>
  <si>
    <r>
      <rPr>
        <sz val="11"/>
        <color rgb="FF000000"/>
        <rFont val="Calibri"/>
      </rPr>
      <t>From the command prompt, run the following command to set "maxage=8" (56 days) for the default stanza in "/etc/security/user":</t>
    </r>
    <r>
      <rPr>
        <sz val="11"/>
        <color rgb="FF000000"/>
        <rFont val="Calibri"/>
      </rPr>
      <t xml:space="preserve">
</t>
    </r>
    <r>
      <rPr>
        <sz val="11"/>
        <color rgb="FF000000"/>
        <rFont val="Calibri"/>
      </rPr>
      <t># chsec -f /etc/security/user -s default -a maxage=8</t>
    </r>
    <r>
      <rPr>
        <sz val="11"/>
        <color rgb="FF000000"/>
        <rFont val="Calibri"/>
      </rPr>
      <t xml:space="preserve">
</t>
    </r>
    <r>
      <rPr>
        <sz val="11"/>
        <color rgb="FF000000"/>
        <rFont val="Calibri"/>
      </rPr>
      <t>For each user who has "maxage" value great than "8", set its "maxage" to "8" by running the following command from command prompt:</t>
    </r>
    <r>
      <rPr>
        <sz val="11"/>
        <color rgb="FF000000"/>
        <rFont val="Calibri"/>
      </rPr>
      <t xml:space="preserve">
</t>
    </r>
    <r>
      <rPr>
        <sz val="11"/>
        <color rgb="FF000000"/>
        <rFont val="Calibri"/>
      </rPr>
      <t># chsec -f /etc/security/user -s [user_name] -a maxage=8</t>
    </r>
  </si>
  <si>
    <r>
      <rPr>
        <sz val="11"/>
        <color rgb="FF000000"/>
        <rFont val="Calibri"/>
      </rPr>
      <t>Any password, no matter how complex, can eventually be cracked. Therefore, passwords need to be changed periodically. If the operating system does not limit the lifetime of passwords and force users to change their passwords, there is the risk that the operating system passwords could be compromised.</t>
    </r>
  </si>
  <si>
    <r>
      <rPr>
        <sz val="11"/>
        <color rgb="FF000000"/>
        <rFont val="Calibri"/>
      </rPr>
      <t>From the command prompt, run the following command to check the system default "maxage" attribute value:</t>
    </r>
    <r>
      <rPr>
        <sz val="11"/>
        <color rgb="FF000000"/>
        <rFont val="Calibri"/>
      </rPr>
      <t xml:space="preserve">
</t>
    </r>
    <r>
      <rPr>
        <sz val="11"/>
        <color rgb="FF000000"/>
        <rFont val="Calibri"/>
      </rPr>
      <t># lssec -f /etc/security/user -s default -a maxage</t>
    </r>
    <r>
      <rPr>
        <sz val="11"/>
        <color rgb="FF000000"/>
        <rFont val="Calibri"/>
      </rPr>
      <t xml:space="preserve">
</t>
    </r>
    <r>
      <rPr>
        <sz val="11"/>
        <color rgb="FF000000"/>
        <rFont val="Calibri"/>
      </rPr>
      <t>default maxage=8</t>
    </r>
    <r>
      <rPr>
        <sz val="11"/>
        <color rgb="FF000000"/>
        <rFont val="Calibri"/>
      </rPr>
      <t xml:space="preserve">
</t>
    </r>
    <r>
      <rPr>
        <sz val="11"/>
        <color rgb="FF000000"/>
        <rFont val="Calibri"/>
      </rPr>
      <t>If the default "maxage" value is not set, or its value is great than "8", or its value is set to "0", this is a finding.</t>
    </r>
    <r>
      <rPr>
        <sz val="11"/>
        <color rgb="FF000000"/>
        <rFont val="Calibri"/>
      </rPr>
      <t xml:space="preserve">
</t>
    </r>
    <r>
      <rPr>
        <sz val="11"/>
        <color rgb="FF000000"/>
        <rFont val="Calibri"/>
      </rPr>
      <t>From the command prompt, run the following command to check "maxage" attribute value for all accounts:</t>
    </r>
    <r>
      <rPr>
        <sz val="11"/>
        <color rgb="FF000000"/>
        <rFont val="Calibri"/>
      </rPr>
      <t xml:space="preserve">
</t>
    </r>
    <r>
      <rPr>
        <sz val="11"/>
        <color rgb="FF000000"/>
        <rFont val="Calibri"/>
      </rPr>
      <t># lsuser -a maxage ALL</t>
    </r>
    <r>
      <rPr>
        <sz val="11"/>
        <color rgb="FF000000"/>
        <rFont val="Calibri"/>
      </rPr>
      <t xml:space="preserve">
</t>
    </r>
    <r>
      <rPr>
        <sz val="11"/>
        <color rgb="FF000000"/>
        <rFont val="Calibri"/>
      </rPr>
      <t>root maxage=8</t>
    </r>
    <r>
      <rPr>
        <sz val="11"/>
        <color rgb="FF000000"/>
        <rFont val="Calibri"/>
      </rPr>
      <t xml:space="preserve">
</t>
    </r>
    <r>
      <rPr>
        <sz val="11"/>
        <color rgb="FF000000"/>
        <rFont val="Calibri"/>
      </rPr>
      <t>user1 maxage=8</t>
    </r>
    <r>
      <rPr>
        <sz val="11"/>
        <color rgb="FF000000"/>
        <rFont val="Calibri"/>
      </rPr>
      <t xml:space="preserve">
</t>
    </r>
    <r>
      <rPr>
        <sz val="11"/>
        <color rgb="FF000000"/>
        <rFont val="Calibri"/>
      </rPr>
      <t>user2 maxage=8</t>
    </r>
    <r>
      <rPr>
        <sz val="11"/>
        <color rgb="FF000000"/>
        <rFont val="Calibri"/>
      </rPr>
      <t xml:space="preserve">
</t>
    </r>
    <r>
      <rPr>
        <sz val="11"/>
        <color rgb="FF000000"/>
        <rFont val="Calibri"/>
      </rPr>
      <t>If any user does not have "maxage" set, or its "maxage" value is greater than "8", or its value is set to "0", this is a finding.</t>
    </r>
  </si>
  <si>
    <t>V-215225</t>
  </si>
  <si>
    <r>
      <rPr>
        <sz val="11"/>
        <rFont val="Calibri"/>
      </rPr>
      <t>AIX must use Loadable Password Algorithm (LPA) password hashing algorithm.</t>
    </r>
  </si>
  <si>
    <r>
      <rPr>
        <sz val="11"/>
        <color rgb="FF000000"/>
        <rFont val="Calibri"/>
      </rPr>
      <t>From the command prompt, run the following command to set system wide password algorithm to "ssha512" so that it supports passwords longer than 8-character:</t>
    </r>
    <r>
      <rPr>
        <sz val="11"/>
        <color rgb="FF000000"/>
        <rFont val="Calibri"/>
      </rPr>
      <t xml:space="preserve">
</t>
    </r>
    <r>
      <rPr>
        <sz val="11"/>
        <color rgb="FF000000"/>
        <rFont val="Calibri"/>
      </rPr>
      <t># chsec -f /etc/security/login.cfg -s usw -a pwd_algorithm=ssha512</t>
    </r>
    <r>
      <rPr>
        <sz val="11"/>
        <color rgb="FF000000"/>
        <rFont val="Calibri"/>
      </rPr>
      <t xml:space="preserve">
</t>
    </r>
    <r>
      <rPr>
        <sz val="11"/>
        <color rgb="FF000000"/>
        <rFont val="Calibri"/>
      </rPr>
      <t>For each users who have hashed passwords in "/etc/security/passwd" file that does not start with "{ssha512}", run passwd commands to reset the users' passwords so that they have to change their passwords in the next login:</t>
    </r>
    <r>
      <rPr>
        <sz val="11"/>
        <color rgb="FF000000"/>
        <rFont val="Calibri"/>
      </rPr>
      <t xml:space="preserve">
</t>
    </r>
    <r>
      <rPr>
        <sz val="11"/>
        <color rgb="FF000000"/>
        <rFont val="Calibri"/>
      </rPr>
      <t># passwd [user_name]</t>
    </r>
  </si>
  <si>
    <r>
      <rPr>
        <sz val="11"/>
        <color rgb="FF000000"/>
        <rFont val="Calibri"/>
      </rPr>
      <t>The default legacy password hashing algorithm, crypt(), uses only the first 8 characters from the password string, meaning the user's password is truncated to eight characters. If the password is shorter than 8 characters, it is padded with zero bits on the right.</t>
    </r>
    <r>
      <rPr>
        <sz val="11"/>
        <color rgb="FF000000"/>
        <rFont val="Calibri"/>
      </rPr>
      <t xml:space="preserve">
</t>
    </r>
    <r>
      <rPr>
        <sz val="11"/>
        <color rgb="FF000000"/>
        <rFont val="Calibri"/>
      </rPr>
      <t xml:space="preserve">The crypt() is a modified DES algorithm that is vulnerable to brute force password guessing attacks and also to cracking the DES-hashing algorithm by using techniques such as pre-computation. </t>
    </r>
    <r>
      <rPr>
        <sz val="11"/>
        <color rgb="FF000000"/>
        <rFont val="Calibri"/>
      </rPr>
      <t xml:space="preserve">
</t>
    </r>
    <r>
      <rPr>
        <sz val="11"/>
        <color rgb="FF000000"/>
        <rFont val="Calibri"/>
      </rPr>
      <t>With the Loadable Password Algorithm (LPA) framework release, AIX implemented a set of LPAs using MD5, SHA2, and Blowfish algorithms. These IBM proprietary password algorithms support a password longer than 8 characters and Unicode characters in passwords.</t>
    </r>
  </si>
  <si>
    <r>
      <rPr>
        <sz val="11"/>
        <color rgb="FF000000"/>
        <rFont val="Calibri"/>
      </rPr>
      <t>From the command prompt, run the following command to check system wide password algorithm:</t>
    </r>
    <r>
      <rPr>
        <sz val="11"/>
        <color rgb="FF000000"/>
        <rFont val="Calibri"/>
      </rPr>
      <t xml:space="preserve">
</t>
    </r>
    <r>
      <rPr>
        <sz val="11"/>
        <color rgb="FF000000"/>
        <rFont val="Calibri"/>
      </rPr>
      <t># lssec -f /etc/security/login.cfg -s usw -a pwd_algorithm</t>
    </r>
    <r>
      <rPr>
        <sz val="11"/>
        <color rgb="FF000000"/>
        <rFont val="Calibri"/>
      </rPr>
      <t xml:space="preserve">
</t>
    </r>
    <r>
      <rPr>
        <sz val="11"/>
        <color rgb="FF000000"/>
        <rFont val="Calibri"/>
      </rPr>
      <t>usw pwd_algorithm=ssha512</t>
    </r>
    <r>
      <rPr>
        <sz val="11"/>
        <color rgb="FF000000"/>
        <rFont val="Calibri"/>
      </rPr>
      <t xml:space="preserve">
</t>
    </r>
    <r>
      <rPr>
        <sz val="11"/>
        <color rgb="FF000000"/>
        <rFont val="Calibri"/>
      </rPr>
      <t>If the "pwd_algorithm" is not set to "ssha512", or "ssha256", this is a finding.</t>
    </r>
  </si>
  <si>
    <t>V-215226</t>
  </si>
  <si>
    <r>
      <rPr>
        <sz val="11"/>
        <rFont val="Calibri"/>
      </rPr>
      <t>AIX must enforce a minimum 15-character password length.</t>
    </r>
  </si>
  <si>
    <r>
      <rPr>
        <sz val="11"/>
        <color rgb="FF000000"/>
        <rFont val="Calibri"/>
      </rPr>
      <t>From the command prompt, run the following command to set "minlen=15" for the default stanza in "/etc/security/user":</t>
    </r>
    <r>
      <rPr>
        <sz val="11"/>
        <color rgb="FF000000"/>
        <rFont val="Calibri"/>
      </rPr>
      <t xml:space="preserve">
</t>
    </r>
    <r>
      <rPr>
        <sz val="11"/>
        <color rgb="FF000000"/>
        <rFont val="Calibri"/>
      </rPr>
      <t># chsec -f /etc/security/user -s default -a minlen=15</t>
    </r>
    <r>
      <rPr>
        <sz val="11"/>
        <color rgb="FF000000"/>
        <rFont val="Calibri"/>
      </rPr>
      <t xml:space="preserve">
</t>
    </r>
    <r>
      <rPr>
        <sz val="11"/>
        <color rgb="FF000000"/>
        <rFont val="Calibri"/>
      </rPr>
      <t>For each user who has "minlen" value less than "15", set its "minlen" to "15" by running the following command from command prompt:</t>
    </r>
    <r>
      <rPr>
        <sz val="11"/>
        <color rgb="FF000000"/>
        <rFont val="Calibri"/>
      </rPr>
      <t xml:space="preserve">
</t>
    </r>
    <r>
      <rPr>
        <sz val="11"/>
        <color rgb="FF000000"/>
        <rFont val="Calibri"/>
      </rPr>
      <t># chsec -f /etc/security/user -s [user_name] -a minlen=15</t>
    </r>
  </si>
  <si>
    <r>
      <rPr>
        <sz val="11"/>
        <color rgb="FF000000"/>
        <rFont val="Calibri"/>
      </rPr>
      <t>The shorter the password, the lower the number of possible combinations that need to be tested before the password is compromised.</t>
    </r>
    <r>
      <rPr>
        <sz val="11"/>
        <color rgb="FF000000"/>
        <rFont val="Calibri"/>
      </rPr>
      <t xml:space="preserve">
</t>
    </r>
    <r>
      <rPr>
        <sz val="11"/>
        <color rgb="FF000000"/>
        <rFont val="Calibri"/>
      </rPr>
      <t>Password complexity, or strength, is a measure of the effectiveness of a password in resisting attempts at guessing and brute-force attacks. Password length is one factor of several that helps to determine strength and how long it takes to crack a password. Use of more characters in a password helps to exponentially increase the time and/or resources required to compromise the password.</t>
    </r>
  </si>
  <si>
    <r>
      <rPr>
        <sz val="11"/>
        <color rgb="FF000000"/>
        <rFont val="Calibri"/>
      </rPr>
      <t>From the command prompt, run the following command to check the system default "minlen" attribute value:</t>
    </r>
    <r>
      <rPr>
        <sz val="11"/>
        <color rgb="FF000000"/>
        <rFont val="Calibri"/>
      </rPr>
      <t xml:space="preserve">
</t>
    </r>
    <r>
      <rPr>
        <sz val="11"/>
        <color rgb="FF000000"/>
        <rFont val="Calibri"/>
      </rPr>
      <t># lssec -f /etc/security/user -s default -a minlen</t>
    </r>
    <r>
      <rPr>
        <sz val="11"/>
        <color rgb="FF000000"/>
        <rFont val="Calibri"/>
      </rPr>
      <t xml:space="preserve">
</t>
    </r>
    <r>
      <rPr>
        <sz val="11"/>
        <color rgb="FF000000"/>
        <rFont val="Calibri"/>
      </rPr>
      <t>default minlen=15</t>
    </r>
    <r>
      <rPr>
        <sz val="11"/>
        <color rgb="FF000000"/>
        <rFont val="Calibri"/>
      </rPr>
      <t xml:space="preserve">
</t>
    </r>
    <r>
      <rPr>
        <sz val="11"/>
        <color rgb="FF000000"/>
        <rFont val="Calibri"/>
      </rPr>
      <t>If the default "minlen" value is not set, or its value is less than "15", this is a finding.</t>
    </r>
    <r>
      <rPr>
        <sz val="11"/>
        <color rgb="FF000000"/>
        <rFont val="Calibri"/>
      </rPr>
      <t xml:space="preserve">
</t>
    </r>
    <r>
      <rPr>
        <sz val="11"/>
        <color rgb="FF000000"/>
        <rFont val="Calibri"/>
      </rPr>
      <t>From the command prompt, run the following command to check "minlen" attribute value for all accounts:</t>
    </r>
    <r>
      <rPr>
        <sz val="11"/>
        <color rgb="FF000000"/>
        <rFont val="Calibri"/>
      </rPr>
      <t xml:space="preserve">
</t>
    </r>
    <r>
      <rPr>
        <sz val="11"/>
        <color rgb="FF000000"/>
        <rFont val="Calibri"/>
      </rPr>
      <t># lsuser -a minlen ALL</t>
    </r>
    <r>
      <rPr>
        <sz val="11"/>
        <color rgb="FF000000"/>
        <rFont val="Calibri"/>
      </rPr>
      <t xml:space="preserve">
</t>
    </r>
    <r>
      <rPr>
        <sz val="11"/>
        <color rgb="FF000000"/>
        <rFont val="Calibri"/>
      </rPr>
      <t>root minlen=15</t>
    </r>
    <r>
      <rPr>
        <sz val="11"/>
        <color rgb="FF000000"/>
        <rFont val="Calibri"/>
      </rPr>
      <t xml:space="preserve">
</t>
    </r>
    <r>
      <rPr>
        <sz val="11"/>
        <color rgb="FF000000"/>
        <rFont val="Calibri"/>
      </rPr>
      <t>user1 minlen=20</t>
    </r>
    <r>
      <rPr>
        <sz val="11"/>
        <color rgb="FF000000"/>
        <rFont val="Calibri"/>
      </rPr>
      <t xml:space="preserve">
</t>
    </r>
    <r>
      <rPr>
        <sz val="11"/>
        <color rgb="FF000000"/>
        <rFont val="Calibri"/>
      </rPr>
      <t>user2 minlen=15</t>
    </r>
    <r>
      <rPr>
        <sz val="11"/>
        <color rgb="FF000000"/>
        <rFont val="Calibri"/>
      </rPr>
      <t xml:space="preserve">
</t>
    </r>
    <r>
      <rPr>
        <sz val="11"/>
        <color rgb="FF000000"/>
        <rFont val="Calibri"/>
      </rPr>
      <t>user3 minlen=15</t>
    </r>
    <r>
      <rPr>
        <sz val="11"/>
        <color rgb="FF000000"/>
        <rFont val="Calibri"/>
      </rPr>
      <t xml:space="preserve">
</t>
    </r>
    <r>
      <rPr>
        <sz val="11"/>
        <color rgb="FF000000"/>
        <rFont val="Calibri"/>
      </rPr>
      <t>If any users have "minlen" value less than "15", this is a finding.</t>
    </r>
  </si>
  <si>
    <t>V-215227</t>
  </si>
  <si>
    <r>
      <rPr>
        <sz val="11"/>
        <rFont val="Calibri"/>
      </rPr>
      <t>AIX must enforce password complexity by requiring that at least one special character be used.</t>
    </r>
  </si>
  <si>
    <r>
      <rPr>
        <sz val="11"/>
        <color rgb="FF000000"/>
        <rFont val="Calibri"/>
      </rPr>
      <t>From the command prompt, run the following command to set "minspecialchar=1" for the default stanza in "/etc/security/user":</t>
    </r>
    <r>
      <rPr>
        <sz val="11"/>
        <color rgb="FF000000"/>
        <rFont val="Calibri"/>
      </rPr>
      <t xml:space="preserve">
</t>
    </r>
    <r>
      <rPr>
        <sz val="11"/>
        <color rgb="FF000000"/>
        <rFont val="Calibri"/>
      </rPr>
      <t># chsec -f /etc/security/user -s default -a minspecialchar=1</t>
    </r>
    <r>
      <rPr>
        <sz val="11"/>
        <color rgb="FF000000"/>
        <rFont val="Calibri"/>
      </rPr>
      <t xml:space="preserve">
</t>
    </r>
    <r>
      <rPr>
        <sz val="11"/>
        <color rgb="FF000000"/>
        <rFont val="Calibri"/>
      </rPr>
      <t>Run the following command to re-check "minspecialchar" values for all users:</t>
    </r>
    <r>
      <rPr>
        <sz val="11"/>
        <color rgb="FF000000"/>
        <rFont val="Calibri"/>
      </rPr>
      <t xml:space="preserve">
</t>
    </r>
    <r>
      <rPr>
        <sz val="11"/>
        <color rgb="FF000000"/>
        <rFont val="Calibri"/>
      </rPr>
      <t># lsuser -a minspecialchar ALL</t>
    </r>
    <r>
      <rPr>
        <sz val="11"/>
        <color rgb="FF000000"/>
        <rFont val="Calibri"/>
      </rPr>
      <t xml:space="preserve">
</t>
    </r>
    <r>
      <rPr>
        <sz val="11"/>
        <color rgb="FF000000"/>
        <rFont val="Calibri"/>
      </rPr>
      <t>For each user who has "minspecialchar=0", set its "minspecialchar" to "1" by running the following command from command prompt:</t>
    </r>
    <r>
      <rPr>
        <sz val="11"/>
        <color rgb="FF000000"/>
        <rFont val="Calibri"/>
      </rPr>
      <t xml:space="preserve">
</t>
    </r>
    <r>
      <rPr>
        <sz val="11"/>
        <color rgb="FF000000"/>
        <rFont val="Calibri"/>
      </rPr>
      <t># chsec -f /etc/security/user -s [user_name] -a minspecialchar=1</t>
    </r>
  </si>
  <si>
    <r>
      <rPr>
        <sz val="11"/>
        <color rgb="FF000000"/>
        <rFont val="Calibri"/>
      </rPr>
      <t>Use of a complex password helps to increase the time and resources required to compromise the password. Password complexity or strength is a measure of the effectiveness of a password in resisting attempts at guessing and brute-force attacks.</t>
    </r>
    <r>
      <rPr>
        <sz val="11"/>
        <color rgb="FF000000"/>
        <rFont val="Calibri"/>
      </rPr>
      <t xml:space="preserve">
</t>
    </r>
    <r>
      <rPr>
        <sz val="11"/>
        <color rgb="FF000000"/>
        <rFont val="Calibri"/>
      </rPr>
      <t>Password complexity is one factor in determining how long it takes to crack a password. The more complex the password, the greater the number of possible combinations that need to be tested before the password is compromised.</t>
    </r>
    <r>
      <rPr>
        <sz val="11"/>
        <color rgb="FF000000"/>
        <rFont val="Calibri"/>
      </rPr>
      <t xml:space="preserve">
</t>
    </r>
    <r>
      <rPr>
        <sz val="11"/>
        <color rgb="FF000000"/>
        <rFont val="Calibri"/>
      </rPr>
      <t>Special characters are those characters that are not alphanumeric. Examples include: ~ ! @ # $ % ^ *.</t>
    </r>
  </si>
  <si>
    <r>
      <rPr>
        <sz val="11"/>
        <color rgb="FF000000"/>
        <rFont val="Calibri"/>
      </rPr>
      <t>Run the following command to check the system default value for "minspecialchar" attribute:</t>
    </r>
    <r>
      <rPr>
        <sz val="11"/>
        <color rgb="FF000000"/>
        <rFont val="Calibri"/>
      </rPr>
      <t xml:space="preserve">
</t>
    </r>
    <r>
      <rPr>
        <sz val="11"/>
        <color rgb="FF000000"/>
        <rFont val="Calibri"/>
      </rPr>
      <t># lssec -f /etc/security/user -s default -a minspecialchar</t>
    </r>
    <r>
      <rPr>
        <sz val="11"/>
        <color rgb="FF000000"/>
        <rFont val="Calibri"/>
      </rPr>
      <t xml:space="preserve">
</t>
    </r>
    <r>
      <rPr>
        <sz val="11"/>
        <color rgb="FF000000"/>
        <rFont val="Calibri"/>
      </rPr>
      <t>The above command should yield the following output:</t>
    </r>
    <r>
      <rPr>
        <sz val="11"/>
        <color rgb="FF000000"/>
        <rFont val="Calibri"/>
      </rPr>
      <t xml:space="preserve">
</t>
    </r>
    <r>
      <rPr>
        <sz val="11"/>
        <color rgb="FF000000"/>
        <rFont val="Calibri"/>
      </rPr>
      <t>default minspecialchar=1</t>
    </r>
    <r>
      <rPr>
        <sz val="11"/>
        <color rgb="FF000000"/>
        <rFont val="Calibri"/>
      </rPr>
      <t xml:space="preserve">
</t>
    </r>
    <r>
      <rPr>
        <sz val="11"/>
        <color rgb="FF000000"/>
        <rFont val="Calibri"/>
      </rPr>
      <t>If the default value is "0", or the default value is empty, this is a finding.</t>
    </r>
    <r>
      <rPr>
        <sz val="11"/>
        <color rgb="FF000000"/>
        <rFont val="Calibri"/>
      </rPr>
      <t xml:space="preserve">
</t>
    </r>
    <r>
      <rPr>
        <sz val="11"/>
        <color rgb="FF000000"/>
        <rFont val="Calibri"/>
      </rPr>
      <t>From the command prompt, run the following command to check "minspecialchar" attribute value for all accounts:</t>
    </r>
    <r>
      <rPr>
        <sz val="11"/>
        <color rgb="FF000000"/>
        <rFont val="Calibri"/>
      </rPr>
      <t xml:space="preserve">
</t>
    </r>
    <r>
      <rPr>
        <sz val="11"/>
        <color rgb="FF000000"/>
        <rFont val="Calibri"/>
      </rPr>
      <t># lsuser -a minspecialchar ALL</t>
    </r>
    <r>
      <rPr>
        <sz val="11"/>
        <color rgb="FF000000"/>
        <rFont val="Calibri"/>
      </rPr>
      <t xml:space="preserve">
</t>
    </r>
    <r>
      <rPr>
        <sz val="11"/>
        <color rgb="FF000000"/>
        <rFont val="Calibri"/>
      </rPr>
      <t>The above command should yield the following output:</t>
    </r>
    <r>
      <rPr>
        <sz val="11"/>
        <color rgb="FF000000"/>
        <rFont val="Calibri"/>
      </rPr>
      <t xml:space="preserve">
</t>
    </r>
    <r>
      <rPr>
        <sz val="11"/>
        <color rgb="FF000000"/>
        <rFont val="Calibri"/>
      </rPr>
      <t>root minspecialchar=1</t>
    </r>
    <r>
      <rPr>
        <sz val="11"/>
        <color rgb="FF000000"/>
        <rFont val="Calibri"/>
      </rPr>
      <t xml:space="preserve">
</t>
    </r>
    <r>
      <rPr>
        <sz val="11"/>
        <color rgb="FF000000"/>
        <rFont val="Calibri"/>
      </rPr>
      <t>user1 minspecialchar=1</t>
    </r>
    <r>
      <rPr>
        <sz val="11"/>
        <color rgb="FF000000"/>
        <rFont val="Calibri"/>
      </rPr>
      <t xml:space="preserve">
</t>
    </r>
    <r>
      <rPr>
        <sz val="11"/>
        <color rgb="FF000000"/>
        <rFont val="Calibri"/>
      </rPr>
      <t>user2 minspecialchar=2</t>
    </r>
    <r>
      <rPr>
        <sz val="11"/>
        <color rgb="FF000000"/>
        <rFont val="Calibri"/>
      </rPr>
      <t xml:space="preserve">
</t>
    </r>
    <r>
      <rPr>
        <sz val="11"/>
        <color rgb="FF000000"/>
        <rFont val="Calibri"/>
      </rPr>
      <t>user3 minspecialchar=1</t>
    </r>
    <r>
      <rPr>
        <sz val="11"/>
        <color rgb="FF000000"/>
        <rFont val="Calibri"/>
      </rPr>
      <t xml:space="preserve">
</t>
    </r>
    <r>
      <rPr>
        <sz val="11"/>
        <color rgb="FF000000"/>
        <rFont val="Calibri"/>
      </rPr>
      <t>If any account has "minspecialchar=0", or the "minspecialchar" value is not set, this is a finding.</t>
    </r>
  </si>
  <si>
    <t>V-215229</t>
  </si>
  <si>
    <r>
      <rPr>
        <sz val="11"/>
        <rFont val="Calibri"/>
      </rPr>
      <t>AIX must prevent the use of dictionary words for passwords.</t>
    </r>
  </si>
  <si>
    <r>
      <rPr>
        <sz val="11"/>
        <color rgb="FF000000"/>
        <rFont val="Calibri"/>
      </rPr>
      <t>From the command prompt, run the following command to set "dictionlist" attribute for the default stanza in "/etc/security/user":</t>
    </r>
    <r>
      <rPr>
        <sz val="11"/>
        <color rgb="FF000000"/>
        <rFont val="Calibri"/>
      </rPr>
      <t xml:space="preserve">
</t>
    </r>
    <r>
      <rPr>
        <sz val="11"/>
        <color rgb="FF000000"/>
        <rFont val="Calibri"/>
      </rPr>
      <t># chsec -f /etc/security/user -s default -a dictionlist="/etc/security/ice/dictionary/English"</t>
    </r>
    <r>
      <rPr>
        <sz val="11"/>
        <color rgb="FF000000"/>
        <rFont val="Calibri"/>
      </rPr>
      <t xml:space="preserve">
</t>
    </r>
    <r>
      <rPr>
        <sz val="11"/>
        <color rgb="FF000000"/>
        <rFont val="Calibri"/>
      </rPr>
      <t>From the command prompt, run the following command to set "dictionlist" attribute for users who have an empty "dictionlist" attribute:</t>
    </r>
    <r>
      <rPr>
        <sz val="11"/>
        <color rgb="FF000000"/>
        <rFont val="Calibri"/>
      </rPr>
      <t xml:space="preserve">
</t>
    </r>
    <r>
      <rPr>
        <sz val="11"/>
        <color rgb="FF000000"/>
        <rFont val="Calibri"/>
      </rPr>
      <t># chsec -f /etc/security/user -s [user_name] -a dictionlist="/etc/security/ice/dictionary/English"</t>
    </r>
  </si>
  <si>
    <r>
      <rPr>
        <sz val="11"/>
        <color rgb="FF000000"/>
        <rFont val="Calibri"/>
      </rPr>
      <t>If the operating system allows the user to select passwords based on dictionary words, then this increases the chances of password compromise by increasing the opportunity for successful guesses and brute-force attacks.</t>
    </r>
  </si>
  <si>
    <r>
      <rPr>
        <sz val="11"/>
        <color rgb="FF000000"/>
        <rFont val="Calibri"/>
      </rPr>
      <t>From the command prompt, run the following command to check if the default "dictionlist" attribute is set:</t>
    </r>
    <r>
      <rPr>
        <sz val="11"/>
        <color rgb="FF000000"/>
        <rFont val="Calibri"/>
      </rPr>
      <t xml:space="preserve">
</t>
    </r>
    <r>
      <rPr>
        <sz val="11"/>
        <color rgb="FF000000"/>
        <rFont val="Calibri"/>
      </rPr>
      <t># lssec -f /etc/security/user -s default -a dictionlist</t>
    </r>
    <r>
      <rPr>
        <sz val="11"/>
        <color rgb="FF000000"/>
        <rFont val="Calibri"/>
      </rPr>
      <t xml:space="preserve">
</t>
    </r>
    <r>
      <rPr>
        <sz val="11"/>
        <color rgb="FF000000"/>
        <rFont val="Calibri"/>
      </rPr>
      <t>The above command should yield the following output:</t>
    </r>
    <r>
      <rPr>
        <sz val="11"/>
        <color rgb="FF000000"/>
        <rFont val="Calibri"/>
      </rPr>
      <t xml:space="preserve">
</t>
    </r>
    <r>
      <rPr>
        <sz val="11"/>
        <color rgb="FF000000"/>
        <rFont val="Calibri"/>
      </rPr>
      <t>dictionlist="/etc/security/ice/dictionary/English"</t>
    </r>
    <r>
      <rPr>
        <sz val="11"/>
        <color rgb="FF000000"/>
        <rFont val="Calibri"/>
      </rPr>
      <t xml:space="preserve">
</t>
    </r>
    <r>
      <rPr>
        <sz val="11"/>
        <color rgb="FF000000"/>
        <rFont val="Calibri"/>
      </rPr>
      <t>If the above command shows an empty string for default "dictionlist" attribute, this is a finding.</t>
    </r>
    <r>
      <rPr>
        <sz val="11"/>
        <color rgb="FF000000"/>
        <rFont val="Calibri"/>
      </rPr>
      <t xml:space="preserve">
</t>
    </r>
    <r>
      <rPr>
        <sz val="11"/>
        <color rgb="FF000000"/>
        <rFont val="Calibri"/>
      </rPr>
      <t>From the command prompt, run the following command to check if "dictionlist" attribute is set for all users:</t>
    </r>
    <r>
      <rPr>
        <sz val="11"/>
        <color rgb="FF000000"/>
        <rFont val="Calibri"/>
      </rPr>
      <t xml:space="preserve">
</t>
    </r>
    <r>
      <rPr>
        <sz val="11"/>
        <color rgb="FF000000"/>
        <rFont val="Calibri"/>
      </rPr>
      <t># lsuser -a dictionlist ALL</t>
    </r>
    <r>
      <rPr>
        <sz val="11"/>
        <color rgb="FF000000"/>
        <rFont val="Calibri"/>
      </rPr>
      <t xml:space="preserve">
</t>
    </r>
    <r>
      <rPr>
        <sz val="11"/>
        <color rgb="FF000000"/>
        <rFont val="Calibri"/>
      </rPr>
      <t>The above command should yield the following output:</t>
    </r>
    <r>
      <rPr>
        <sz val="11"/>
        <color rgb="FF000000"/>
        <rFont val="Calibri"/>
      </rPr>
      <t xml:space="preserve">
</t>
    </r>
    <r>
      <rPr>
        <sz val="11"/>
        <color rgb="FF000000"/>
        <rFont val="Calibri"/>
      </rPr>
      <t>root dictionlist=/etc/security/ice/dictionary/English</t>
    </r>
    <r>
      <rPr>
        <sz val="11"/>
        <color rgb="FF000000"/>
        <rFont val="Calibri"/>
      </rPr>
      <t xml:space="preserve">
</t>
    </r>
    <r>
      <rPr>
        <sz val="11"/>
        <color rgb="FF000000"/>
        <rFont val="Calibri"/>
      </rPr>
      <t>daemon dictionlist=/etc/security/ice/dictionary/English</t>
    </r>
    <r>
      <rPr>
        <sz val="11"/>
        <color rgb="FF000000"/>
        <rFont val="Calibri"/>
      </rPr>
      <t xml:space="preserve">
</t>
    </r>
    <r>
      <rPr>
        <sz val="11"/>
        <color rgb="FF000000"/>
        <rFont val="Calibri"/>
      </rPr>
      <t>bin dictionlist=/etc/security/ice/dictionary/English</t>
    </r>
    <r>
      <rPr>
        <sz val="11"/>
        <color rgb="FF000000"/>
        <rFont val="Calibri"/>
      </rPr>
      <t xml:space="preserve">
</t>
    </r>
    <r>
      <rPr>
        <sz val="11"/>
        <color rgb="FF000000"/>
        <rFont val="Calibri"/>
      </rPr>
      <t>sys dictionlist=/etc/security/ice/dictionary/English</t>
    </r>
    <r>
      <rPr>
        <sz val="11"/>
        <color rgb="FF000000"/>
        <rFont val="Calibri"/>
      </rPr>
      <t xml:space="preserve">
</t>
    </r>
    <r>
      <rPr>
        <sz val="11"/>
        <color rgb="FF000000"/>
        <rFont val="Calibri"/>
      </rPr>
      <t>If any user's "dictionlist" attribute is empty, this is a finding.</t>
    </r>
  </si>
  <si>
    <t>V-215230</t>
  </si>
  <si>
    <r>
      <rPr>
        <sz val="11"/>
        <rFont val="Calibri"/>
      </rPr>
      <t>The password hashes stored on AIX system must have been generated using a FIPS 140-2 approved cryptographic hashing algorithm.</t>
    </r>
  </si>
  <si>
    <r>
      <rPr>
        <sz val="11"/>
        <color rgb="FF000000"/>
        <rFont val="Calibri"/>
      </rPr>
      <t>Set the system wide password algorithm to "ssha256" or "ssha512" by running the following command:</t>
    </r>
    <r>
      <rPr>
        <sz val="11"/>
        <color rgb="FF000000"/>
        <rFont val="Calibri"/>
      </rPr>
      <t xml:space="preserve">
</t>
    </r>
    <r>
      <rPr>
        <sz val="11"/>
        <color rgb="FF000000"/>
        <rFont val="Calibri"/>
      </rPr>
      <t># chsec -f /etc/security/login.cfg -s usw -a pwd_algorithm=ssha512</t>
    </r>
    <r>
      <rPr>
        <sz val="11"/>
        <color rgb="FF000000"/>
        <rFont val="Calibri"/>
      </rPr>
      <t xml:space="preserve">
</t>
    </r>
    <r>
      <rPr>
        <sz val="11"/>
        <color rgb="FF000000"/>
        <rFont val="Calibri"/>
      </rPr>
      <t xml:space="preserve">Change the passwords for all accounts using non-compliant password hashes by running the following command: </t>
    </r>
    <r>
      <rPr>
        <sz val="11"/>
        <color rgb="FF000000"/>
        <rFont val="Calibri"/>
      </rPr>
      <t xml:space="preserve">
</t>
    </r>
    <r>
      <rPr>
        <sz val="11"/>
        <color rgb="FF000000"/>
        <rFont val="Calibri"/>
      </rPr>
      <t>$ passwd [user_name]</t>
    </r>
  </si>
  <si>
    <r>
      <rPr>
        <sz val="11"/>
        <color rgb="FF000000"/>
        <rFont val="Calibri"/>
      </rPr>
      <t>Systems must employ cryptographic hashes for passwords using the SHA-2 family of algorithms or FIPS 140-2 approved successors. The use of unapproved algorithms may result in weak password hashes that are more vulnerable to compromise.</t>
    </r>
  </si>
  <si>
    <r>
      <rPr>
        <sz val="11"/>
        <color rgb="FF000000"/>
        <rFont val="Calibri"/>
      </rPr>
      <t>Verify that the system wide password algorithm is set to {ssha256} or {ssha512} by running the following command:</t>
    </r>
    <r>
      <rPr>
        <sz val="11"/>
        <color rgb="FF000000"/>
        <rFont val="Calibri"/>
      </rPr>
      <t xml:space="preserve">
</t>
    </r>
    <r>
      <rPr>
        <sz val="11"/>
        <color rgb="FF000000"/>
        <rFont val="Calibri"/>
      </rPr>
      <t># lssec -f /etc/security/login.cfg -s usw -a pwd_algorithm</t>
    </r>
    <r>
      <rPr>
        <sz val="11"/>
        <color rgb="FF000000"/>
        <rFont val="Calibri"/>
      </rPr>
      <t xml:space="preserve">
</t>
    </r>
    <r>
      <rPr>
        <sz val="11"/>
        <color rgb="FF000000"/>
        <rFont val="Calibri"/>
      </rPr>
      <t>usw pwd_algorithm=ssha512</t>
    </r>
    <r>
      <rPr>
        <sz val="11"/>
        <color rgb="FF000000"/>
        <rFont val="Calibri"/>
      </rPr>
      <t xml:space="preserve">
</t>
    </r>
    <r>
      <rPr>
        <sz val="11"/>
        <color rgb="FF000000"/>
        <rFont val="Calibri"/>
      </rPr>
      <t>If the "pwd_algorithm" is not set to "ssha256" or "ssha512", this is a finding.</t>
    </r>
    <r>
      <rPr>
        <sz val="11"/>
        <color rgb="FF000000"/>
        <rFont val="Calibri"/>
      </rPr>
      <t xml:space="preserve">
</t>
    </r>
    <r>
      <rPr>
        <sz val="11"/>
        <color rgb="FF000000"/>
        <rFont val="Calibri"/>
      </rPr>
      <t xml:space="preserve">Verify no password hashes in /etc/passwd by running the following command: </t>
    </r>
    <r>
      <rPr>
        <sz val="11"/>
        <color rgb="FF000000"/>
        <rFont val="Calibri"/>
      </rPr>
      <t xml:space="preserve">
</t>
    </r>
    <r>
      <rPr>
        <sz val="11"/>
        <color rgb="FF000000"/>
        <rFont val="Calibri"/>
      </rPr>
      <t xml:space="preserve"># cat /etc/passwd | cut -f2,2 -d":" </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If there are password hashes present, this is a finding. </t>
    </r>
    <r>
      <rPr>
        <sz val="11"/>
        <color rgb="FF000000"/>
        <rFont val="Calibri"/>
      </rPr>
      <t xml:space="preserve">
</t>
    </r>
    <r>
      <rPr>
        <sz val="11"/>
        <color rgb="FF000000"/>
        <rFont val="Calibri"/>
      </rPr>
      <t xml:space="preserve">Verify all password hashes in "/etc/security/passwd" begin with {ssha256} or {ssha512} by running commands: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cat /etc/security/passwd | grep password </t>
    </r>
    <r>
      <rPr>
        <sz val="11"/>
        <color rgb="FF000000"/>
        <rFont val="Calibri"/>
      </rPr>
      <t xml:space="preserve">
</t>
    </r>
    <r>
      <rPr>
        <sz val="11"/>
        <color rgb="FF000000"/>
        <rFont val="Calibri"/>
      </rPr>
      <t xml:space="preserve">        password = {ssha512}06$e58YOawe/7UhChqh$hZEWlP4040jarX1NeOujmcxd.7qerUvjW9lM9djJsDITtdjFvVpLX.r04xieOWrbH0qb0SJJ98a0tmgZBzPP..</t>
    </r>
    <r>
      <rPr>
        <sz val="11"/>
        <color rgb="FF000000"/>
        <rFont val="Calibri"/>
      </rPr>
      <t xml:space="preserve">
</t>
    </r>
    <r>
      <rPr>
        <sz val="11"/>
        <color rgb="FF000000"/>
        <rFont val="Calibri"/>
      </rPr>
      <t xml:space="preserve">        password = {ssha512}06$Y6ztvMxKGdITxPex$B81/GDTEPt0xwp.BX1VhY9mAPaWHXdNoLI9D0T6dBExgo6r87X0etnfjxWODT73.udrbAY.F4HzaBR68lN5/..</t>
    </r>
    <r>
      <rPr>
        <sz val="11"/>
        <color rgb="FF000000"/>
        <rFont val="Calibri"/>
      </rPr>
      <t xml:space="preserve">
</t>
    </r>
    <r>
      <rPr>
        <sz val="11"/>
        <color rgb="FF000000"/>
        <rFont val="Calibri"/>
      </rPr>
      <t xml:space="preserve">        password = {ssha512}06$iIXQQqs.mdGpC9Wu$cXSajikWYKAUacbF50FNlFgYYSgTklGf4uhXb1J/GyBGF5j5aWa4YG5Ah2uaAHv/Jmbmx.7yBm8iXz9Pz1LM..</t>
    </r>
    <r>
      <rPr>
        <sz val="11"/>
        <color rgb="FF000000"/>
        <rFont val="Calibri"/>
      </rPr>
      <t xml:space="preserve">
</t>
    </r>
    <r>
      <rPr>
        <sz val="11"/>
        <color rgb="FF000000"/>
        <rFont val="Calibri"/>
      </rPr>
      <t xml:space="preserve">        password = {ssha512}06$3Sw24rPVdqDFFCIl$d1dZs7GYmTXnD9i270SxozIBxN0pqq/bNn0YbyKeDq0o6Y.j9qfkeH373DwkHBWgrifNcgj/K0pVyzjMg6QN..</t>
    </r>
    <r>
      <rPr>
        <sz val="11"/>
        <color rgb="FF000000"/>
        <rFont val="Calibri"/>
      </rPr>
      <t xml:space="preserve">
</t>
    </r>
    <r>
      <rPr>
        <sz val="11"/>
        <color rgb="FF000000"/>
        <rFont val="Calibri"/>
      </rPr>
      <t>If any password hashes are present not beginning with {ssha256} or {ssha512}, this is a finding.</t>
    </r>
  </si>
  <si>
    <t>V-215231</t>
  </si>
  <si>
    <r>
      <rPr>
        <sz val="11"/>
        <rFont val="Calibri"/>
      </rPr>
      <t>If SNMP service is enabled on AIX, the default SNMP password must not be used in the /etc/snmpd.conf config file.</t>
    </r>
  </si>
  <si>
    <r>
      <rPr>
        <sz val="11"/>
        <color rgb="FF000000"/>
        <rFont val="Calibri"/>
      </rPr>
      <t>Edit "/etc/snmpd.conf" config file to remove or change all the default passwords that are used in the file.</t>
    </r>
    <r>
      <rPr>
        <sz val="11"/>
        <color rgb="FF000000"/>
        <rFont val="Calibri"/>
      </rPr>
      <t xml:space="preserve">
</t>
    </r>
    <r>
      <rPr>
        <sz val="11"/>
        <color rgb="FF000000"/>
        <rFont val="Calibri"/>
      </rPr>
      <t>Restart snmpd:</t>
    </r>
    <r>
      <rPr>
        <sz val="11"/>
        <color rgb="FF000000"/>
        <rFont val="Calibri"/>
      </rPr>
      <t xml:space="preserve">
</t>
    </r>
    <r>
      <rPr>
        <sz val="11"/>
        <color rgb="FF000000"/>
        <rFont val="Calibri"/>
      </rPr>
      <t># stopsrc -s snmpd</t>
    </r>
    <r>
      <rPr>
        <sz val="11"/>
        <color rgb="FF000000"/>
        <rFont val="Calibri"/>
      </rPr>
      <t xml:space="preserve">
</t>
    </r>
    <r>
      <rPr>
        <sz val="11"/>
        <color rgb="FF000000"/>
        <rFont val="Calibri"/>
      </rPr>
      <t># startsrc -s snmpd</t>
    </r>
  </si>
  <si>
    <r>
      <rPr>
        <sz val="11"/>
        <color rgb="FF000000"/>
        <rFont val="Calibri"/>
      </rPr>
      <t>Use default SNMP password increases the chance of security vulnerability on SNMP service.</t>
    </r>
  </si>
  <si>
    <r>
      <rPr>
        <sz val="11"/>
        <color rgb="FF000000"/>
        <rFont val="Calibri"/>
      </rPr>
      <t>Inspect "/etc/snmpd.conf" to find all the passwords that are used in the config file:</t>
    </r>
    <r>
      <rPr>
        <sz val="11"/>
        <color rgb="FF000000"/>
        <rFont val="Calibri"/>
      </rPr>
      <t xml:space="preserve">
</t>
    </r>
    <r>
      <rPr>
        <sz val="11"/>
        <color rgb="FF000000"/>
        <rFont val="Calibri"/>
      </rPr>
      <t># grep -v "^#" /etc/snmpd.conf | grep -E "public|private|password"</t>
    </r>
    <r>
      <rPr>
        <sz val="11"/>
        <color rgb="FF000000"/>
        <rFont val="Calibri"/>
      </rPr>
      <t xml:space="preserve">
</t>
    </r>
    <r>
      <rPr>
        <sz val="11"/>
        <color rgb="FF000000"/>
        <rFont val="Calibri"/>
      </rPr>
      <t>If any results are returned, default passwords are being used and this is a finding.</t>
    </r>
  </si>
  <si>
    <t>V-215232</t>
  </si>
  <si>
    <r>
      <rPr>
        <sz val="11"/>
        <rFont val="Calibri"/>
      </rPr>
      <t>AIX must require passwords to contain no more than three consecutive repeating characters.</t>
    </r>
  </si>
  <si>
    <r>
      <rPr>
        <sz val="11"/>
        <color rgb="FF000000"/>
        <rFont val="Calibri"/>
      </rPr>
      <t>Use the "chsec" command to set "maxrepeats" to "3" for the default stanza:</t>
    </r>
    <r>
      <rPr>
        <sz val="11"/>
        <color rgb="FF000000"/>
        <rFont val="Calibri"/>
      </rPr>
      <t xml:space="preserve">
</t>
    </r>
    <r>
      <rPr>
        <sz val="11"/>
        <color rgb="FF000000"/>
        <rFont val="Calibri"/>
      </rPr>
      <t xml:space="preserve"># chsec -f /etc/security/user -s default -a maxrepeats=3 </t>
    </r>
    <r>
      <rPr>
        <sz val="11"/>
        <color rgb="FF000000"/>
        <rFont val="Calibri"/>
      </rPr>
      <t xml:space="preserve">
</t>
    </r>
    <r>
      <rPr>
        <sz val="11"/>
        <color rgb="FF000000"/>
        <rFont val="Calibri"/>
      </rPr>
      <t>Use the "chsec" command to set "maxrepeats" to "3" for all the users who have "maxrepeats" values that are greater than "3", or its value is set to "0":</t>
    </r>
    <r>
      <rPr>
        <sz val="11"/>
        <color rgb="FF000000"/>
        <rFont val="Calibri"/>
      </rPr>
      <t xml:space="preserve">
</t>
    </r>
    <r>
      <rPr>
        <sz val="11"/>
        <color rgb="FF000000"/>
        <rFont val="Calibri"/>
      </rPr>
      <t># chuser maxrepeats=3 [user_name]</t>
    </r>
  </si>
  <si>
    <r>
      <rPr>
        <sz val="11"/>
        <color rgb="FF000000"/>
        <rFont val="Calibri"/>
      </rPr>
      <t>Passwords with excessive repeating characters may be more vulnerable to password-guessing attacks.</t>
    </r>
  </si>
  <si>
    <r>
      <rPr>
        <sz val="11"/>
        <color rgb="FF000000"/>
        <rFont val="Calibri"/>
      </rPr>
      <t>Check system default for "maxrepeats" attribute:</t>
    </r>
    <r>
      <rPr>
        <sz val="11"/>
        <color rgb="FF000000"/>
        <rFont val="Calibri"/>
      </rPr>
      <t xml:space="preserve">
</t>
    </r>
    <r>
      <rPr>
        <sz val="11"/>
        <color rgb="FF000000"/>
        <rFont val="Calibri"/>
      </rPr>
      <t># lssec -f /etc/security/user -s default -a maxrepeats</t>
    </r>
    <r>
      <rPr>
        <sz val="11"/>
        <color rgb="FF000000"/>
        <rFont val="Calibri"/>
      </rPr>
      <t xml:space="preserve">
</t>
    </r>
    <r>
      <rPr>
        <sz val="11"/>
        <color rgb="FF000000"/>
        <rFont val="Calibri"/>
      </rPr>
      <t>default maxrepeats=3</t>
    </r>
    <r>
      <rPr>
        <sz val="11"/>
        <color rgb="FF000000"/>
        <rFont val="Calibri"/>
      </rPr>
      <t xml:space="preserve">
</t>
    </r>
    <r>
      <rPr>
        <sz val="11"/>
        <color rgb="FF000000"/>
        <rFont val="Calibri"/>
      </rPr>
      <t>If the default "maxrepeats" is greater than "3", or its value is not set, or its value is set to "0", this is a finding.</t>
    </r>
    <r>
      <rPr>
        <sz val="11"/>
        <color rgb="FF000000"/>
        <rFont val="Calibri"/>
      </rPr>
      <t xml:space="preserve">
</t>
    </r>
    <r>
      <rPr>
        <sz val="11"/>
        <color rgb="FF000000"/>
        <rFont val="Calibri"/>
      </rPr>
      <t>Check the "maxrepeats" setting for all users using:</t>
    </r>
    <r>
      <rPr>
        <sz val="11"/>
        <color rgb="FF000000"/>
        <rFont val="Calibri"/>
      </rPr>
      <t xml:space="preserve">
</t>
    </r>
    <r>
      <rPr>
        <sz val="11"/>
        <color rgb="FF000000"/>
        <rFont val="Calibri"/>
      </rPr>
      <t># lsuser -a maxrepeats ALL</t>
    </r>
    <r>
      <rPr>
        <sz val="11"/>
        <color rgb="FF000000"/>
        <rFont val="Calibri"/>
      </rPr>
      <t xml:space="preserve">
</t>
    </r>
    <r>
      <rPr>
        <sz val="11"/>
        <color rgb="FF000000"/>
        <rFont val="Calibri"/>
      </rPr>
      <t>The above command should yield the following output:</t>
    </r>
    <r>
      <rPr>
        <sz val="11"/>
        <color rgb="FF000000"/>
        <rFont val="Calibri"/>
      </rPr>
      <t xml:space="preserve">
</t>
    </r>
    <r>
      <rPr>
        <sz val="11"/>
        <color rgb="FF000000"/>
        <rFont val="Calibri"/>
      </rPr>
      <t>root maxrepeats=3</t>
    </r>
    <r>
      <rPr>
        <sz val="11"/>
        <color rgb="FF000000"/>
        <rFont val="Calibri"/>
      </rPr>
      <t xml:space="preserve">
</t>
    </r>
    <r>
      <rPr>
        <sz val="11"/>
        <color rgb="FF000000"/>
        <rFont val="Calibri"/>
      </rPr>
      <t>daemon maxrepeats=3</t>
    </r>
    <r>
      <rPr>
        <sz val="11"/>
        <color rgb="FF000000"/>
        <rFont val="Calibri"/>
      </rPr>
      <t xml:space="preserve">
</t>
    </r>
    <r>
      <rPr>
        <sz val="11"/>
        <color rgb="FF000000"/>
        <rFont val="Calibri"/>
      </rPr>
      <t>bin maxrepeats=3</t>
    </r>
    <r>
      <rPr>
        <sz val="11"/>
        <color rgb="FF000000"/>
        <rFont val="Calibri"/>
      </rPr>
      <t xml:space="preserve">
</t>
    </r>
    <r>
      <rPr>
        <sz val="11"/>
        <color rgb="FF000000"/>
        <rFont val="Calibri"/>
      </rPr>
      <t>sys maxrepeats=3</t>
    </r>
    <r>
      <rPr>
        <sz val="11"/>
        <color rgb="FF000000"/>
        <rFont val="Calibri"/>
      </rPr>
      <t xml:space="preserve">
</t>
    </r>
    <r>
      <rPr>
        <sz val="11"/>
        <color rgb="FF000000"/>
        <rFont val="Calibri"/>
      </rPr>
      <t>If the "maxrepeats" setting for any user is greater than "3", or its value is set to "0", this is a finding.</t>
    </r>
  </si>
  <si>
    <t>V-215233</t>
  </si>
  <si>
    <r>
      <rPr>
        <sz val="11"/>
        <rFont val="Calibri"/>
      </rPr>
      <t>AIX must be able to control the ability of remote login for users.</t>
    </r>
  </si>
  <si>
    <r>
      <rPr>
        <sz val="11"/>
        <color rgb="FF000000"/>
        <rFont val="Calibri"/>
      </rPr>
      <t>From the command prompt, run the following command to set "rlogin=false" for all users (user_name) who are not authorized to login remotely:</t>
    </r>
    <r>
      <rPr>
        <sz val="11"/>
        <color rgb="FF000000"/>
        <rFont val="Calibri"/>
      </rPr>
      <t xml:space="preserve">
</t>
    </r>
    <r>
      <rPr>
        <sz val="11"/>
        <color rgb="FF000000"/>
        <rFont val="Calibri"/>
      </rPr>
      <t># chsec -f /etc/security/user -s [user_name] -a rlogin=false</t>
    </r>
  </si>
  <si>
    <r>
      <rPr>
        <sz val="11"/>
        <color rgb="FF000000"/>
        <rFont val="Calibri"/>
      </rPr>
      <t>Remote access services, such as those providing remote access to network devices and information systems, which lack automated control capabilities, increase risk and make remote user access management difficult at best.</t>
    </r>
    <r>
      <rPr>
        <sz val="11"/>
        <color rgb="FF000000"/>
        <rFont val="Calibri"/>
      </rPr>
      <t xml:space="preserve">
</t>
    </r>
    <r>
      <rPr>
        <sz val="11"/>
        <color rgb="FF000000"/>
        <rFont val="Calibri"/>
      </rPr>
      <t>Remote access is access to DoD nonpublic information systems by an authorized user (or an information system) communicating through an external, non-organization-controlled network. Remote access methods include, for example, dial-up, broadband, and wireless.</t>
    </r>
    <r>
      <rPr>
        <sz val="11"/>
        <color rgb="FF000000"/>
        <rFont val="Calibri"/>
      </rPr>
      <t xml:space="preserve">
</t>
    </r>
    <r>
      <rPr>
        <sz val="11"/>
        <color rgb="FF000000"/>
        <rFont val="Calibri"/>
      </rPr>
      <t>Operating system functionality (e.g., RDP) must be capable of taking enforcement action if the audit reveals unauthorized activity. Automated control of remote access sessions allows organizations to ensure ongoing compliance with remote access policies by enforcing connection rules of remote access applications on a variety of information system components (e.g., servers, workstations, notebook computers, smartphones, and tablets).</t>
    </r>
  </si>
  <si>
    <r>
      <rPr>
        <sz val="11"/>
        <color rgb="FF000000"/>
        <rFont val="Calibri"/>
      </rPr>
      <t>For users who are authorized to remote login through SSH, etc., this is Not Applicable.</t>
    </r>
    <r>
      <rPr>
        <sz val="11"/>
        <color rgb="FF000000"/>
        <rFont val="Calibri"/>
      </rPr>
      <t xml:space="preserve">
</t>
    </r>
    <r>
      <rPr>
        <sz val="11"/>
        <color rgb="FF000000"/>
        <rFont val="Calibri"/>
      </rPr>
      <t>Ask ISSO/SA to obtain a list of users who are not authorized to remotely log in to AIX system.</t>
    </r>
    <r>
      <rPr>
        <sz val="11"/>
        <color rgb="FF000000"/>
        <rFont val="Calibri"/>
      </rPr>
      <t xml:space="preserve">
</t>
    </r>
    <r>
      <rPr>
        <sz val="11"/>
        <color rgb="FF000000"/>
        <rFont val="Calibri"/>
      </rPr>
      <t>From the command prompt, run the following command to check if remote login is disabled for all individual users who are not authorized to remotely login to AIX:</t>
    </r>
    <r>
      <rPr>
        <sz val="11"/>
        <color rgb="FF000000"/>
        <rFont val="Calibri"/>
      </rPr>
      <t xml:space="preserve">
</t>
    </r>
    <r>
      <rPr>
        <sz val="11"/>
        <color rgb="FF000000"/>
        <rFont val="Calibri"/>
      </rPr>
      <t># lsuser -a rlogin ALL</t>
    </r>
    <r>
      <rPr>
        <sz val="11"/>
        <color rgb="FF000000"/>
        <rFont val="Calibri"/>
      </rPr>
      <t xml:space="preserve">
</t>
    </r>
    <r>
      <rPr>
        <sz val="11"/>
        <color rgb="FF000000"/>
        <rFont val="Calibri"/>
      </rPr>
      <t>root rlogin=true</t>
    </r>
    <r>
      <rPr>
        <sz val="11"/>
        <color rgb="FF000000"/>
        <rFont val="Calibri"/>
      </rPr>
      <t xml:space="preserve">
</t>
    </r>
    <r>
      <rPr>
        <sz val="11"/>
        <color rgb="FF000000"/>
        <rFont val="Calibri"/>
      </rPr>
      <t>daemon rlogin=true</t>
    </r>
    <r>
      <rPr>
        <sz val="11"/>
        <color rgb="FF000000"/>
        <rFont val="Calibri"/>
      </rPr>
      <t xml:space="preserve">
</t>
    </r>
    <r>
      <rPr>
        <sz val="11"/>
        <color rgb="FF000000"/>
        <rFont val="Calibri"/>
      </rPr>
      <t>bin rlogin=true</t>
    </r>
    <r>
      <rPr>
        <sz val="11"/>
        <color rgb="FF000000"/>
        <rFont val="Calibri"/>
      </rPr>
      <t xml:space="preserve">
</t>
    </r>
    <r>
      <rPr>
        <sz val="11"/>
        <color rgb="FF000000"/>
        <rFont val="Calibri"/>
      </rPr>
      <t>sys rlogin=true</t>
    </r>
    <r>
      <rPr>
        <sz val="11"/>
        <color rgb="FF000000"/>
        <rFont val="Calibri"/>
      </rPr>
      <t xml:space="preserve">
</t>
    </r>
    <r>
      <rPr>
        <sz val="11"/>
        <color rgb="FF000000"/>
        <rFont val="Calibri"/>
      </rPr>
      <t>adm rlogin=true</t>
    </r>
    <r>
      <rPr>
        <sz val="11"/>
        <color rgb="FF000000"/>
        <rFont val="Calibri"/>
      </rPr>
      <t xml:space="preserve">
</t>
    </r>
    <r>
      <rPr>
        <sz val="11"/>
        <color rgb="FF000000"/>
        <rFont val="Calibri"/>
      </rPr>
      <t>If "rlogin=true" for any user who should not login remotely, this is a finding.</t>
    </r>
  </si>
  <si>
    <t>V-215234</t>
  </si>
  <si>
    <r>
      <rPr>
        <sz val="11"/>
        <rFont val="Calibri"/>
      </rPr>
      <t>NFS file systems on AIX must be mounted with the nosuid option unless the NFS file systems contain approved setuid or setgid programs.</t>
    </r>
  </si>
  <si>
    <r>
      <rPr>
        <sz val="11"/>
        <color rgb="FF000000"/>
        <rFont val="Calibri"/>
      </rPr>
      <t>For each NFS file systems that does not contain approved "setuid" or "setgid" files, add the "nosuid" option, along with other mount options, to the "options" field in "/etc/filesystems" using the following command:</t>
    </r>
    <r>
      <rPr>
        <sz val="11"/>
        <color rgb="FF000000"/>
        <rFont val="Calibri"/>
      </rPr>
      <t xml:space="preserve">
</t>
    </r>
    <r>
      <rPr>
        <sz val="11"/>
        <color rgb="FF000000"/>
        <rFont val="Calibri"/>
      </rPr>
      <t># chfs -a options=ro,bg,hard,intr,nosuid,sec=sys &lt;NFS_mount_point&gt;</t>
    </r>
    <r>
      <rPr>
        <sz val="11"/>
        <color rgb="FF000000"/>
        <rFont val="Calibri"/>
      </rPr>
      <t xml:space="preserve">
</t>
    </r>
    <r>
      <rPr>
        <sz val="11"/>
        <color rgb="FF000000"/>
        <rFont val="Calibri"/>
      </rPr>
      <t>Note that the other mount options (other than the nosuid options) may be different among NFS mounts.</t>
    </r>
  </si>
  <si>
    <r>
      <rPr>
        <sz val="11"/>
        <color rgb="FF000000"/>
        <rFont val="Calibri"/>
      </rPr>
      <t>The nosuid mount option causes the system to not execute setuid files with owner privileges. This option must be used for mounting any file system not containing approved setuid files. Executing setuid files from untrusted file systems, or file systems not containing approved setuid files, increases the opportunity for unprivileged users to attain unauthorized administrative access.</t>
    </r>
  </si>
  <si>
    <r>
      <rPr>
        <sz val="11"/>
        <color rgb="FF000000"/>
        <rFont val="Calibri"/>
      </rPr>
      <t>Obtain a list of NFS file systems that contain approved "setuid" or "setgid" files from the information system security officer (ISSO)/information system security officer (ISSM).</t>
    </r>
    <r>
      <rPr>
        <sz val="11"/>
        <color rgb="FF000000"/>
        <rFont val="Calibri"/>
      </rPr>
      <t xml:space="preserve">
</t>
    </r>
    <r>
      <rPr>
        <sz val="11"/>
        <color rgb="FF000000"/>
        <rFont val="Calibri"/>
      </rPr>
      <t xml:space="preserve">Check the "nosuid" mount option is used on all NFS file systems that do not contain approved "setuid" or "setgid" files: </t>
    </r>
    <r>
      <rPr>
        <sz val="11"/>
        <color rgb="FF000000"/>
        <rFont val="Calibri"/>
      </rPr>
      <t xml:space="preserve">
</t>
    </r>
    <r>
      <rPr>
        <sz val="11"/>
        <color rgb="FF000000"/>
        <rFont val="Calibri"/>
      </rPr>
      <t># mount | grep -E "options|nfs|---"</t>
    </r>
    <r>
      <rPr>
        <sz val="11"/>
        <color rgb="FF000000"/>
        <rFont val="Calibri"/>
      </rPr>
      <t xml:space="preserve">
</t>
    </r>
    <r>
      <rPr>
        <sz val="11"/>
        <color rgb="FF000000"/>
        <rFont val="Calibri"/>
      </rPr>
      <t xml:space="preserve">  node       mounted        mounted over    vfs       date        options </t>
    </r>
    <r>
      <rPr>
        <sz val="11"/>
        <color rgb="FF000000"/>
        <rFont val="Calibri"/>
      </rPr>
      <t xml:space="preserve">
</t>
    </r>
    <r>
      <rPr>
        <sz val="11"/>
        <color rgb="FF000000"/>
        <rFont val="Calibri"/>
      </rPr>
      <t xml:space="preserve">-------- ---------------  ---------------  ------ ------------ --------------- </t>
    </r>
    <r>
      <rPr>
        <sz val="11"/>
        <color rgb="FF000000"/>
        <rFont val="Calibri"/>
      </rPr>
      <t xml:space="preserve">
</t>
    </r>
    <r>
      <rPr>
        <sz val="11"/>
        <color rgb="FF000000"/>
        <rFont val="Calibri"/>
      </rPr>
      <t>nfs.example.com  /path/to/directory1  /mnt_1  nfs3   Nov 05 14:11  ro,bg,hard,intr,nosuid,sec=sys</t>
    </r>
    <r>
      <rPr>
        <sz val="11"/>
        <color rgb="FF000000"/>
        <rFont val="Calibri"/>
      </rPr>
      <t xml:space="preserve">
</t>
    </r>
    <r>
      <rPr>
        <sz val="11"/>
        <color rgb="FF000000"/>
        <rFont val="Calibri"/>
      </rPr>
      <t>nfs.example.com  /path/to/directory2  /mnt_2  nfs3   Nov 05 14:12  ro,bg,hard,intr,sec=sys</t>
    </r>
    <r>
      <rPr>
        <sz val="11"/>
        <color rgb="FF000000"/>
        <rFont val="Calibri"/>
      </rPr>
      <t xml:space="preserve">
</t>
    </r>
    <r>
      <rPr>
        <sz val="11"/>
        <color rgb="FF000000"/>
        <rFont val="Calibri"/>
      </rPr>
      <t>If the NFS mounts do not show the "nosuid" setting in their "options" fields, along with other mount options, this is a finding.</t>
    </r>
  </si>
  <si>
    <t>V-215235</t>
  </si>
  <si>
    <r>
      <rPr>
        <sz val="11"/>
        <rFont val="Calibri"/>
      </rPr>
      <t>AIX removable media, remote file systems, and any file system not containing approved device files must be mounted with the nodev option.</t>
    </r>
  </si>
  <si>
    <r>
      <rPr>
        <sz val="11"/>
        <color rgb="FF000000"/>
        <rFont val="Calibri"/>
      </rPr>
      <t>Edit "/etc/filesystems" and add the "options = nodev" to all entries for remote or removable media file systems, and file systems containing no approved device files.</t>
    </r>
  </si>
  <si>
    <r>
      <rPr>
        <sz val="11"/>
        <color rgb="FF000000"/>
        <rFont val="Calibri"/>
      </rPr>
      <t>The nodev (or equivalent) mount option causes the system to not handle device files as system devices. This option must be used for mounting any file system not containing approved device files. Device files can provide direct access to system hardware and can compromise security if not protected.</t>
    </r>
  </si>
  <si>
    <r>
      <rPr>
        <sz val="11"/>
        <color rgb="FF000000"/>
        <rFont val="Calibri"/>
      </rPr>
      <t>Identify any file system mounted from removable media, network shares, or file systems not containing any approved device files:</t>
    </r>
    <r>
      <rPr>
        <sz val="11"/>
        <color rgb="FF000000"/>
        <rFont val="Calibri"/>
      </rPr>
      <t xml:space="preserve">
</t>
    </r>
    <r>
      <rPr>
        <sz val="11"/>
        <color rgb="FF000000"/>
        <rFont val="Calibri"/>
      </rPr>
      <t># cat /etc/filesystems</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        dev             = /dev/hd4</t>
    </r>
    <r>
      <rPr>
        <sz val="11"/>
        <color rgb="FF000000"/>
        <rFont val="Calibri"/>
      </rPr>
      <t xml:space="preserve">
</t>
    </r>
    <r>
      <rPr>
        <sz val="11"/>
        <color rgb="FF000000"/>
        <rFont val="Calibri"/>
      </rPr>
      <t xml:space="preserve">        vfs             = jfs2</t>
    </r>
    <r>
      <rPr>
        <sz val="11"/>
        <color rgb="FF000000"/>
        <rFont val="Calibri"/>
      </rPr>
      <t xml:space="preserve">
</t>
    </r>
    <r>
      <rPr>
        <sz val="11"/>
        <color rgb="FF000000"/>
        <rFont val="Calibri"/>
      </rPr>
      <t xml:space="preserve">        log             = /dev/hd8</t>
    </r>
    <r>
      <rPr>
        <sz val="11"/>
        <color rgb="FF000000"/>
        <rFont val="Calibri"/>
      </rPr>
      <t xml:space="preserve">
</t>
    </r>
    <r>
      <rPr>
        <sz val="11"/>
        <color rgb="FF000000"/>
        <rFont val="Calibri"/>
      </rPr>
      <t xml:space="preserve">        mount           = automatic</t>
    </r>
    <r>
      <rPr>
        <sz val="11"/>
        <color rgb="FF000000"/>
        <rFont val="Calibri"/>
      </rPr>
      <t xml:space="preserve">
</t>
    </r>
    <r>
      <rPr>
        <sz val="11"/>
        <color rgb="FF000000"/>
        <rFont val="Calibri"/>
      </rPr>
      <t xml:space="preserve">        check           = false</t>
    </r>
    <r>
      <rPr>
        <sz val="11"/>
        <color rgb="FF000000"/>
        <rFont val="Calibri"/>
      </rPr>
      <t xml:space="preserve">
</t>
    </r>
    <r>
      <rPr>
        <sz val="11"/>
        <color rgb="FF000000"/>
        <rFont val="Calibri"/>
      </rPr>
      <t xml:space="preserve">        type            = bootfs</t>
    </r>
    <r>
      <rPr>
        <sz val="11"/>
        <color rgb="FF000000"/>
        <rFont val="Calibri"/>
      </rPr>
      <t xml:space="preserve">
</t>
    </r>
    <r>
      <rPr>
        <sz val="11"/>
        <color rgb="FF000000"/>
        <rFont val="Calibri"/>
      </rPr>
      <t xml:space="preserve">        vol             = root</t>
    </r>
    <r>
      <rPr>
        <sz val="11"/>
        <color rgb="FF000000"/>
        <rFont val="Calibri"/>
      </rPr>
      <t xml:space="preserve">
</t>
    </r>
    <r>
      <rPr>
        <sz val="11"/>
        <color rgb="FF000000"/>
        <rFont val="Calibri"/>
      </rPr>
      <t xml:space="preserve">        free            = true</t>
    </r>
    <r>
      <rPr>
        <sz val="11"/>
        <color rgb="FF000000"/>
        <rFont val="Calibri"/>
      </rPr>
      <t xml:space="preserve">
</t>
    </r>
    <r>
      <rPr>
        <sz val="11"/>
        <color rgb="FF000000"/>
        <rFont val="Calibri"/>
      </rPr>
      <t>/home:</t>
    </r>
    <r>
      <rPr>
        <sz val="11"/>
        <color rgb="FF000000"/>
        <rFont val="Calibri"/>
      </rPr>
      <t xml:space="preserve">
</t>
    </r>
    <r>
      <rPr>
        <sz val="11"/>
        <color rgb="FF000000"/>
        <rFont val="Calibri"/>
      </rPr>
      <t xml:space="preserve">        dev       = /dev/hd1</t>
    </r>
    <r>
      <rPr>
        <sz val="11"/>
        <color rgb="FF000000"/>
        <rFont val="Calibri"/>
      </rPr>
      <t xml:space="preserve">
</t>
    </r>
    <r>
      <rPr>
        <sz val="11"/>
        <color rgb="FF000000"/>
        <rFont val="Calibri"/>
      </rPr>
      <t xml:space="preserve">        vol       = "/home"</t>
    </r>
    <r>
      <rPr>
        <sz val="11"/>
        <color rgb="FF000000"/>
        <rFont val="Calibri"/>
      </rPr>
      <t xml:space="preserve">
</t>
    </r>
    <r>
      <rPr>
        <sz val="11"/>
        <color rgb="FF000000"/>
        <rFont val="Calibri"/>
      </rPr>
      <t xml:space="preserve">        mount     = true</t>
    </r>
    <r>
      <rPr>
        <sz val="11"/>
        <color rgb="FF000000"/>
        <rFont val="Calibri"/>
      </rPr>
      <t xml:space="preserve">
</t>
    </r>
    <r>
      <rPr>
        <sz val="11"/>
        <color rgb="FF000000"/>
        <rFont val="Calibri"/>
      </rPr>
      <t xml:space="preserve">        check     = true</t>
    </r>
    <r>
      <rPr>
        <sz val="11"/>
        <color rgb="FF000000"/>
        <rFont val="Calibri"/>
      </rPr>
      <t xml:space="preserve">
</t>
    </r>
    <r>
      <rPr>
        <sz val="11"/>
        <color rgb="FF000000"/>
        <rFont val="Calibri"/>
      </rPr>
      <t xml:space="preserve">        free      = false</t>
    </r>
    <r>
      <rPr>
        <sz val="11"/>
        <color rgb="FF000000"/>
        <rFont val="Calibri"/>
      </rPr>
      <t xml:space="preserve">
</t>
    </r>
    <r>
      <rPr>
        <sz val="11"/>
        <color rgb="FF000000"/>
        <rFont val="Calibri"/>
      </rPr>
      <t xml:space="preserve">        vfs       = jfs2</t>
    </r>
    <r>
      <rPr>
        <sz val="11"/>
        <color rgb="FF000000"/>
        <rFont val="Calibri"/>
      </rPr>
      <t xml:space="preserve">
</t>
    </r>
    <r>
      <rPr>
        <sz val="11"/>
        <color rgb="FF000000"/>
        <rFont val="Calibri"/>
      </rPr>
      <t xml:space="preserve">        log       = /dev/hd8</t>
    </r>
    <r>
      <rPr>
        <sz val="11"/>
        <color rgb="FF000000"/>
        <rFont val="Calibri"/>
      </rPr>
      <t xml:space="preserve">
</t>
    </r>
    <r>
      <rPr>
        <sz val="11"/>
        <color rgb="FF000000"/>
        <rFont val="Calibri"/>
      </rPr>
      <t>10.17.76.74:/opt/nfs /home/doejohn</t>
    </r>
    <r>
      <rPr>
        <sz val="11"/>
        <color rgb="FF000000"/>
        <rFont val="Calibri"/>
      </rPr>
      <t xml:space="preserve">
</t>
    </r>
    <r>
      <rPr>
        <sz val="11"/>
        <color rgb="FF000000"/>
        <rFont val="Calibri"/>
      </rPr>
      <t xml:space="preserve">        vfs             = nfs</t>
    </r>
    <r>
      <rPr>
        <sz val="11"/>
        <color rgb="FF000000"/>
        <rFont val="Calibri"/>
      </rPr>
      <t xml:space="preserve">
</t>
    </r>
    <r>
      <rPr>
        <sz val="11"/>
        <color rgb="FF000000"/>
        <rFont val="Calibri"/>
      </rPr>
      <t xml:space="preserve">        log             = /dev/hd8</t>
    </r>
    <r>
      <rPr>
        <sz val="11"/>
        <color rgb="FF000000"/>
        <rFont val="Calibri"/>
      </rPr>
      <t xml:space="preserve">
</t>
    </r>
    <r>
      <rPr>
        <sz val="11"/>
        <color rgb="FF000000"/>
        <rFont val="Calibri"/>
      </rPr>
      <t xml:space="preserve">        mount           = true</t>
    </r>
    <r>
      <rPr>
        <sz val="11"/>
        <color rgb="FF000000"/>
        <rFont val="Calibri"/>
      </rPr>
      <t xml:space="preserve">
</t>
    </r>
    <r>
      <rPr>
        <sz val="11"/>
        <color rgb="FF000000"/>
        <rFont val="Calibri"/>
      </rPr>
      <t xml:space="preserve">        options        = nodev </t>
    </r>
    <r>
      <rPr>
        <sz val="11"/>
        <color rgb="FF000000"/>
        <rFont val="Calibri"/>
      </rPr>
      <t xml:space="preserve">
</t>
    </r>
    <r>
      <rPr>
        <sz val="11"/>
        <color rgb="FF000000"/>
        <rFont val="Calibri"/>
      </rPr>
      <t xml:space="preserve">        account         = false</t>
    </r>
    <r>
      <rPr>
        <sz val="11"/>
        <color rgb="FF000000"/>
        <rFont val="Calibri"/>
      </rPr>
      <t xml:space="preserve">
</t>
    </r>
    <r>
      <rPr>
        <sz val="11"/>
        <color rgb="FF000000"/>
        <rFont val="Calibri"/>
      </rPr>
      <t>If any file system mounted from removable media, network shares, or file systems not containing any approved device files is not using the "nodev" option, this is a finding.</t>
    </r>
  </si>
  <si>
    <t>V-215236</t>
  </si>
  <si>
    <r>
      <rPr>
        <sz val="11"/>
        <rFont val="Calibri"/>
      </rPr>
      <t>AIX must produce audit records containing information to establish what the date, time, and type of events that occurred.</t>
    </r>
  </si>
  <si>
    <r>
      <rPr>
        <sz val="11"/>
        <color rgb="FF000000"/>
        <rFont val="Calibri"/>
      </rPr>
      <t>Reset the audit system with the following command:</t>
    </r>
    <r>
      <rPr>
        <sz val="11"/>
        <color rgb="FF000000"/>
        <rFont val="Calibri"/>
      </rPr>
      <t xml:space="preserve">
</t>
    </r>
    <r>
      <rPr>
        <sz val="11"/>
        <color rgb="FF000000"/>
        <rFont val="Calibri"/>
      </rPr>
      <t># /usr/sbin/audit shutdown</t>
    </r>
    <r>
      <rPr>
        <sz val="11"/>
        <color rgb="FF000000"/>
        <rFont val="Calibri"/>
      </rPr>
      <t xml:space="preserve">
</t>
    </r>
    <r>
      <rPr>
        <sz val="11"/>
        <color rgb="FF000000"/>
        <rFont val="Calibri"/>
      </rPr>
      <t>Start the audit system with the following command:</t>
    </r>
    <r>
      <rPr>
        <sz val="11"/>
        <color rgb="FF000000"/>
        <rFont val="Calibri"/>
      </rPr>
      <t xml:space="preserve">
</t>
    </r>
    <r>
      <rPr>
        <sz val="11"/>
        <color rgb="FF000000"/>
        <rFont val="Calibri"/>
      </rPr>
      <t># /usr/sbin/audit start</t>
    </r>
  </si>
  <si>
    <r>
      <rPr>
        <sz val="11"/>
        <color rgb="FF000000"/>
        <rFont val="Calibri"/>
      </rPr>
      <t>Without establishing what type of events occurred, it would be difficult to establish, correlate, and investigate the events leading up to an outage or attack.</t>
    </r>
    <r>
      <rPr>
        <sz val="11"/>
        <color rgb="FF000000"/>
        <rFont val="Calibri"/>
      </rPr>
      <t xml:space="preserve">
</t>
    </r>
    <r>
      <rPr>
        <sz val="11"/>
        <color rgb="FF000000"/>
        <rFont val="Calibri"/>
      </rPr>
      <t>Audit record content that may be necessary to satisfy this requirement includes, for example, time stamps, source and destination addresses, user/process identifiers, event descriptions, success/fail indications, filenames involved, and access control or flow control rules invoked.</t>
    </r>
    <r>
      <rPr>
        <sz val="11"/>
        <color rgb="FF000000"/>
        <rFont val="Calibri"/>
      </rPr>
      <t xml:space="preserve">
</t>
    </r>
    <r>
      <rPr>
        <sz val="11"/>
        <color rgb="FF000000"/>
        <rFont val="Calibri"/>
      </rPr>
      <t>Associating event types with detected events in AIX audit logs provides a means of investigating an attack; recognizing resource utilization or capacity thresholds; or identifying an improperly configured operating system.</t>
    </r>
    <r>
      <rPr>
        <sz val="11"/>
        <color rgb="FF000000"/>
        <rFont val="Calibri"/>
      </rPr>
      <t xml:space="preserve">
</t>
    </r>
    <r>
      <rPr>
        <sz val="11"/>
        <color rgb="FF000000"/>
        <rFont val="Calibri"/>
      </rPr>
      <t>Satisfies: SRG-OS-000037-GPOS-00015, SRG-OS-000038-GPOS-00016</t>
    </r>
  </si>
  <si>
    <r>
      <rPr>
        <sz val="11"/>
        <color rgb="FF000000"/>
        <rFont val="Calibri"/>
      </rPr>
      <t>Check if audit is turned on by running the following command:</t>
    </r>
    <r>
      <rPr>
        <sz val="11"/>
        <color rgb="FF000000"/>
        <rFont val="Calibri"/>
      </rPr>
      <t xml:space="preserve">
</t>
    </r>
    <r>
      <rPr>
        <sz val="11"/>
        <color rgb="FF000000"/>
        <rFont val="Calibri"/>
      </rPr>
      <t># audit query | grep -i auditing</t>
    </r>
    <r>
      <rPr>
        <sz val="11"/>
        <color rgb="FF000000"/>
        <rFont val="Calibri"/>
      </rPr>
      <t xml:space="preserve">
</t>
    </r>
    <r>
      <rPr>
        <sz val="11"/>
        <color rgb="FF000000"/>
        <rFont val="Calibri"/>
      </rPr>
      <t>auditing on</t>
    </r>
    <r>
      <rPr>
        <sz val="11"/>
        <color rgb="FF000000"/>
        <rFont val="Calibri"/>
      </rPr>
      <t xml:space="preserve">
</t>
    </r>
    <r>
      <rPr>
        <sz val="11"/>
        <color rgb="FF000000"/>
        <rFont val="Calibri"/>
      </rPr>
      <t>The command should yield the following output:</t>
    </r>
    <r>
      <rPr>
        <sz val="11"/>
        <color rgb="FF000000"/>
        <rFont val="Calibri"/>
      </rPr>
      <t xml:space="preserve">
</t>
    </r>
    <r>
      <rPr>
        <sz val="11"/>
        <color rgb="FF000000"/>
        <rFont val="Calibri"/>
      </rPr>
      <t>auditing on</t>
    </r>
    <r>
      <rPr>
        <sz val="11"/>
        <color rgb="FF000000"/>
        <rFont val="Calibri"/>
      </rPr>
      <t xml:space="preserve">
</t>
    </r>
    <r>
      <rPr>
        <sz val="11"/>
        <color rgb="FF000000"/>
        <rFont val="Calibri"/>
      </rPr>
      <t>If the command shows "auditing off", this is a finding.</t>
    </r>
    <r>
      <rPr>
        <sz val="11"/>
        <color rgb="FF000000"/>
        <rFont val="Calibri"/>
      </rPr>
      <t xml:space="preserve">
</t>
    </r>
    <r>
      <rPr>
        <sz val="11"/>
        <color rgb="FF000000"/>
        <rFont val="Calibri"/>
      </rPr>
      <t>The log file can be set by the "trail" variable in /etc/security/audit/config.</t>
    </r>
    <r>
      <rPr>
        <sz val="11"/>
        <color rgb="FF000000"/>
        <rFont val="Calibri"/>
      </rPr>
      <t xml:space="preserve">
</t>
    </r>
    <r>
      <rPr>
        <sz val="11"/>
        <color rgb="FF000000"/>
        <rFont val="Calibri"/>
      </rPr>
      <t># grep trail /etc/security/audit/config</t>
    </r>
    <r>
      <rPr>
        <sz val="11"/>
        <color rgb="FF000000"/>
        <rFont val="Calibri"/>
      </rPr>
      <t xml:space="preserve">
</t>
    </r>
    <r>
      <rPr>
        <sz val="11"/>
        <color rgb="FF000000"/>
        <rFont val="Calibri"/>
      </rPr>
      <t xml:space="preserve">        trail = /audit/trail</t>
    </r>
    <r>
      <rPr>
        <sz val="11"/>
        <color rgb="FF000000"/>
        <rFont val="Calibri"/>
      </rPr>
      <t xml:space="preserve">
</t>
    </r>
    <r>
      <rPr>
        <sz val="11"/>
        <color rgb="FF000000"/>
        <rFont val="Calibri"/>
      </rPr>
      <t>Note: The default log file is "/audit/trail".</t>
    </r>
    <r>
      <rPr>
        <sz val="11"/>
        <color rgb="FF000000"/>
        <rFont val="Calibri"/>
      </rPr>
      <t xml:space="preserve">
</t>
    </r>
    <r>
      <rPr>
        <sz val="11"/>
        <color rgb="FF000000"/>
        <rFont val="Calibri"/>
      </rPr>
      <t>Use the following command to display the audit events:</t>
    </r>
    <r>
      <rPr>
        <sz val="11"/>
        <color rgb="FF000000"/>
        <rFont val="Calibri"/>
      </rPr>
      <t xml:space="preserve">
</t>
    </r>
    <r>
      <rPr>
        <sz val="11"/>
        <color rgb="FF000000"/>
        <rFont val="Calibri"/>
      </rPr>
      <t xml:space="preserve"># /usr/sbin/auditpr -i &lt;audit log file&gt; -helRtcp </t>
    </r>
    <r>
      <rPr>
        <sz val="11"/>
        <color rgb="FF000000"/>
        <rFont val="Calibri"/>
      </rPr>
      <t xml:space="preserve">
</t>
    </r>
    <r>
      <rPr>
        <sz val="11"/>
        <color rgb="FF000000"/>
        <rFont val="Calibri"/>
      </rPr>
      <t xml:space="preserve">event                     login    status      time                                          command      process  </t>
    </r>
    <r>
      <rPr>
        <sz val="11"/>
        <color rgb="FF000000"/>
        <rFont val="Calibri"/>
      </rPr>
      <t xml:space="preserve">
</t>
    </r>
    <r>
      <rPr>
        <sz val="11"/>
        <color rgb="FF000000"/>
        <rFont val="Calibri"/>
      </rPr>
      <t xml:space="preserve">--------------- -------- ----------- ------------------------ ------------------------------- -------- </t>
    </r>
    <r>
      <rPr>
        <sz val="11"/>
        <color rgb="FF000000"/>
        <rFont val="Calibri"/>
      </rPr>
      <t xml:space="preserve">
</t>
    </r>
    <r>
      <rPr>
        <sz val="11"/>
        <color rgb="FF000000"/>
        <rFont val="Calibri"/>
      </rPr>
      <t xml:space="preserve">PROC_Delete     root     OK           Wed Oct 31 23:01:37 2018    audit             9437656  </t>
    </r>
    <r>
      <rPr>
        <sz val="11"/>
        <color rgb="FF000000"/>
        <rFont val="Calibri"/>
      </rPr>
      <t xml:space="preserve">
</t>
    </r>
    <r>
      <rPr>
        <sz val="11"/>
        <color rgb="FF000000"/>
        <rFont val="Calibri"/>
      </rPr>
      <t xml:space="preserve">FILE_Close           root     OK           Wed Oct 31 23:01:37 2018    auditbin      12255562 </t>
    </r>
    <r>
      <rPr>
        <sz val="11"/>
        <color rgb="FF000000"/>
        <rFont val="Calibri"/>
      </rPr>
      <t xml:space="preserve">
</t>
    </r>
    <r>
      <rPr>
        <sz val="11"/>
        <color rgb="FF000000"/>
        <rFont val="Calibri"/>
      </rPr>
      <t xml:space="preserve">FILE_Open          root      OK           Wed Oct 31 23:01:37 2018    auditbin      12255562 </t>
    </r>
    <r>
      <rPr>
        <sz val="11"/>
        <color rgb="FF000000"/>
        <rFont val="Calibri"/>
      </rPr>
      <t xml:space="preserve">
</t>
    </r>
    <r>
      <rPr>
        <sz val="11"/>
        <color rgb="FF000000"/>
        <rFont val="Calibri"/>
      </rPr>
      <t xml:space="preserve">FILE_Read           root      OK           Wed Oct 31 23:01:37 2018    auditbin      12255562 </t>
    </r>
    <r>
      <rPr>
        <sz val="11"/>
        <color rgb="FF000000"/>
        <rFont val="Calibri"/>
      </rPr>
      <t xml:space="preserve">
</t>
    </r>
    <r>
      <rPr>
        <sz val="11"/>
        <color rgb="FF000000"/>
        <rFont val="Calibri"/>
      </rPr>
      <t xml:space="preserve">FILE_Close          root      OK           Wed Oct 31 23:01:37 2018    auditbin      12255562 </t>
    </r>
    <r>
      <rPr>
        <sz val="11"/>
        <color rgb="FF000000"/>
        <rFont val="Calibri"/>
      </rPr>
      <t xml:space="preserve">
</t>
    </r>
    <r>
      <rPr>
        <sz val="11"/>
        <color rgb="FF000000"/>
        <rFont val="Calibri"/>
      </rPr>
      <t xml:space="preserve">PROC_Create    root      OK           Wed Oct 31 23:01:44 2018     ksh                12976466 </t>
    </r>
    <r>
      <rPr>
        <sz val="11"/>
        <color rgb="FF000000"/>
        <rFont val="Calibri"/>
      </rPr>
      <t xml:space="preserve">
</t>
    </r>
    <r>
      <rPr>
        <sz val="11"/>
        <color rgb="FF000000"/>
        <rFont val="Calibri"/>
      </rPr>
      <t xml:space="preserve">FILE_Close          root     OK           Wed Oct 31 23:01:44 2018      ksh                9437658  </t>
    </r>
    <r>
      <rPr>
        <sz val="11"/>
        <color rgb="FF000000"/>
        <rFont val="Calibri"/>
      </rPr>
      <t xml:space="preserve">
</t>
    </r>
    <r>
      <rPr>
        <sz val="11"/>
        <color rgb="FF000000"/>
        <rFont val="Calibri"/>
      </rPr>
      <t xml:space="preserve">FILE_Open          root     OK           Wed Oct 31 23:01:44 2018     ksh                 9437658  </t>
    </r>
    <r>
      <rPr>
        <sz val="11"/>
        <color rgb="FF000000"/>
        <rFont val="Calibri"/>
      </rPr>
      <t xml:space="preserve">
</t>
    </r>
    <r>
      <rPr>
        <sz val="11"/>
        <color rgb="FF000000"/>
        <rFont val="Calibri"/>
      </rPr>
      <t xml:space="preserve">FILE_Read           root     OK           Wed Oct 31 23:01:44 2018     ksh                9437658  </t>
    </r>
    <r>
      <rPr>
        <sz val="11"/>
        <color rgb="FF000000"/>
        <rFont val="Calibri"/>
      </rPr>
      <t xml:space="preserve">
</t>
    </r>
    <r>
      <rPr>
        <sz val="11"/>
        <color rgb="FF000000"/>
        <rFont val="Calibri"/>
      </rPr>
      <t xml:space="preserve">FILE_Close          root     OK           Wed Oct 31 23:01:44 2018     ksh                9437658  </t>
    </r>
    <r>
      <rPr>
        <sz val="11"/>
        <color rgb="FF000000"/>
        <rFont val="Calibri"/>
      </rPr>
      <t xml:space="preserve">
</t>
    </r>
    <r>
      <rPr>
        <sz val="11"/>
        <color rgb="FF000000"/>
        <rFont val="Calibri"/>
      </rPr>
      <t xml:space="preserve">PROC_Execute  root     OK           Wed Oct 31 23:01:44 2018    ls                    9437658  </t>
    </r>
    <r>
      <rPr>
        <sz val="11"/>
        <color rgb="FF000000"/>
        <rFont val="Calibri"/>
      </rPr>
      <t xml:space="preserve">
</t>
    </r>
    <r>
      <rPr>
        <sz val="11"/>
        <color rgb="FF000000"/>
        <rFont val="Calibri"/>
      </rPr>
      <t xml:space="preserve">FILE_Open          root     OK           Wed Oct 31 23:01:44 2018    ls                    9437658  </t>
    </r>
    <r>
      <rPr>
        <sz val="11"/>
        <color rgb="FF000000"/>
        <rFont val="Calibri"/>
      </rPr>
      <t xml:space="preserve">
</t>
    </r>
    <r>
      <rPr>
        <sz val="11"/>
        <color rgb="FF000000"/>
        <rFont val="Calibri"/>
      </rPr>
      <t xml:space="preserve">If event type is not displayed, this is a finding. </t>
    </r>
    <r>
      <rPr>
        <sz val="11"/>
        <color rgb="FF000000"/>
        <rFont val="Calibri"/>
      </rPr>
      <t xml:space="preserve">
</t>
    </r>
    <r>
      <rPr>
        <sz val="11"/>
        <color rgb="FF000000"/>
        <rFont val="Calibri"/>
      </rPr>
      <t xml:space="preserve">More information on the command options used above: </t>
    </r>
    <r>
      <rPr>
        <sz val="11"/>
        <color rgb="FF000000"/>
        <rFont val="Calibri"/>
      </rPr>
      <t xml:space="preserve">
</t>
    </r>
    <r>
      <rPr>
        <sz val="11"/>
        <color rgb="FF000000"/>
        <rFont val="Calibri"/>
      </rPr>
      <t xml:space="preserve">            -e the audit event.</t>
    </r>
    <r>
      <rPr>
        <sz val="11"/>
        <color rgb="FF000000"/>
        <rFont val="Calibri"/>
      </rPr>
      <t xml:space="preserve">
</t>
    </r>
    <r>
      <rPr>
        <sz val="11"/>
        <color rgb="FF000000"/>
        <rFont val="Calibri"/>
      </rPr>
      <t xml:space="preserve">            -l the login name of the user.</t>
    </r>
    <r>
      <rPr>
        <sz val="11"/>
        <color rgb="FF000000"/>
        <rFont val="Calibri"/>
      </rPr>
      <t xml:space="preserve">
</t>
    </r>
    <r>
      <rPr>
        <sz val="11"/>
        <color rgb="FF000000"/>
        <rFont val="Calibri"/>
      </rPr>
      <t xml:space="preserve">            -R the audit status.</t>
    </r>
    <r>
      <rPr>
        <sz val="11"/>
        <color rgb="FF000000"/>
        <rFont val="Calibri"/>
      </rPr>
      <t xml:space="preserve">
</t>
    </r>
    <r>
      <rPr>
        <sz val="11"/>
        <color rgb="FF000000"/>
        <rFont val="Calibri"/>
      </rPr>
      <t xml:space="preserve">            -t the time the record was written.</t>
    </r>
    <r>
      <rPr>
        <sz val="11"/>
        <color rgb="FF000000"/>
        <rFont val="Calibri"/>
      </rPr>
      <t xml:space="preserve">
</t>
    </r>
    <r>
      <rPr>
        <sz val="11"/>
        <color rgb="FF000000"/>
        <rFont val="Calibri"/>
      </rPr>
      <t xml:space="preserve">            -c the command name.</t>
    </r>
    <r>
      <rPr>
        <sz val="11"/>
        <color rgb="FF000000"/>
        <rFont val="Calibri"/>
      </rPr>
      <t xml:space="preserve">
</t>
    </r>
    <r>
      <rPr>
        <sz val="11"/>
        <color rgb="FF000000"/>
        <rFont val="Calibri"/>
      </rPr>
      <t xml:space="preserve">            -p the process ID.</t>
    </r>
  </si>
  <si>
    <t>V-215237</t>
  </si>
  <si>
    <r>
      <rPr>
        <sz val="11"/>
        <rFont val="Calibri"/>
      </rPr>
      <t>AIX must produce audit records containing information to establish where the events occurred.</t>
    </r>
  </si>
  <si>
    <r>
      <rPr>
        <sz val="11"/>
        <color rgb="FF000000"/>
        <rFont val="Calibri"/>
      </rPr>
      <t>Without establishing where events occurred, it is impossible to establish, correlate, and investigate the events leading up to an outage or attack.</t>
    </r>
    <r>
      <rPr>
        <sz val="11"/>
        <color rgb="FF000000"/>
        <rFont val="Calibri"/>
      </rPr>
      <t xml:space="preserve">
</t>
    </r>
    <r>
      <rPr>
        <sz val="11"/>
        <color rgb="FF000000"/>
        <rFont val="Calibri"/>
      </rPr>
      <t>In order to compile an accurate risk assessment and provide forensic analysis, it is essential for security personnel to know where events occurred, such as operating system components, modules, device identifiers, node names, file names, and functionality.</t>
    </r>
    <r>
      <rPr>
        <sz val="11"/>
        <color rgb="FF000000"/>
        <rFont val="Calibri"/>
      </rPr>
      <t xml:space="preserve">
</t>
    </r>
    <r>
      <rPr>
        <sz val="11"/>
        <color rgb="FF000000"/>
        <rFont val="Calibri"/>
      </rPr>
      <t>Associating information about where the event occurred within AIX provides a means of investigating an attack; recognizing resource utilization or capacity thresholds; or identifying an improperly configured operating system.</t>
    </r>
  </si>
  <si>
    <r>
      <rPr>
        <sz val="11"/>
        <color rgb="FF000000"/>
        <rFont val="Calibri"/>
      </rPr>
      <t>Verify audit event detailed information is displayed:</t>
    </r>
    <r>
      <rPr>
        <sz val="11"/>
        <color rgb="FF000000"/>
        <rFont val="Calibri"/>
      </rPr>
      <t xml:space="preserve">
</t>
    </r>
    <r>
      <rPr>
        <sz val="11"/>
        <color rgb="FF000000"/>
        <rFont val="Calibri"/>
      </rPr>
      <t>The log file can be set by the "trail" variable in /etc/security/audit/config.</t>
    </r>
    <r>
      <rPr>
        <sz val="11"/>
        <color rgb="FF000000"/>
        <rFont val="Calibri"/>
      </rPr>
      <t xml:space="preserve">
</t>
    </r>
    <r>
      <rPr>
        <sz val="11"/>
        <color rgb="FF000000"/>
        <rFont val="Calibri"/>
      </rPr>
      <t># grep trail /etc/security/audit/config</t>
    </r>
    <r>
      <rPr>
        <sz val="11"/>
        <color rgb="FF000000"/>
        <rFont val="Calibri"/>
      </rPr>
      <t xml:space="preserve">
</t>
    </r>
    <r>
      <rPr>
        <sz val="11"/>
        <color rgb="FF000000"/>
        <rFont val="Calibri"/>
      </rPr>
      <t xml:space="preserve">        trail = /audit/trail</t>
    </r>
    <r>
      <rPr>
        <sz val="11"/>
        <color rgb="FF000000"/>
        <rFont val="Calibri"/>
      </rPr>
      <t xml:space="preserve">
</t>
    </r>
    <r>
      <rPr>
        <sz val="11"/>
        <color rgb="FF000000"/>
        <rFont val="Calibri"/>
      </rPr>
      <t>Note: The default log file is /audit/trail.</t>
    </r>
    <r>
      <rPr>
        <sz val="11"/>
        <color rgb="FF000000"/>
        <rFont val="Calibri"/>
      </rPr>
      <t xml:space="preserve">
</t>
    </r>
    <r>
      <rPr>
        <sz val="11"/>
        <color rgb="FF000000"/>
        <rFont val="Calibri"/>
      </rPr>
      <t>Use the following command to display the audit events:</t>
    </r>
    <r>
      <rPr>
        <sz val="11"/>
        <color rgb="FF000000"/>
        <rFont val="Calibri"/>
      </rPr>
      <t xml:space="preserve">
</t>
    </r>
    <r>
      <rPr>
        <sz val="11"/>
        <color rgb="FF000000"/>
        <rFont val="Calibri"/>
      </rPr>
      <t># /usr/sbin/auditpr -i &lt;audit log file&gt; -v</t>
    </r>
    <r>
      <rPr>
        <sz val="11"/>
        <color rgb="FF000000"/>
        <rFont val="Calibri"/>
      </rPr>
      <t xml:space="preserve">
</t>
    </r>
    <r>
      <rPr>
        <sz val="11"/>
        <color rgb="FF000000"/>
        <rFont val="Calibri"/>
      </rPr>
      <t xml:space="preserve">event           login    status      time                     command           </t>
    </r>
    <r>
      <rPr>
        <sz val="11"/>
        <color rgb="FF000000"/>
        <rFont val="Calibri"/>
      </rPr>
      <t xml:space="preserve">
</t>
    </r>
    <r>
      <rPr>
        <sz val="11"/>
        <color rgb="FF000000"/>
        <rFont val="Calibri"/>
      </rPr>
      <t xml:space="preserve">              wpar name                 </t>
    </r>
    <r>
      <rPr>
        <sz val="11"/>
        <color rgb="FF000000"/>
        <rFont val="Calibri"/>
      </rPr>
      <t xml:space="preserve">
</t>
    </r>
    <r>
      <rPr>
        <sz val="11"/>
        <color rgb="FF000000"/>
        <rFont val="Calibri"/>
      </rPr>
      <t>--------------- -------- ----------- ------------------------ ------------------</t>
    </r>
    <r>
      <rPr>
        <sz val="11"/>
        <color rgb="FF000000"/>
        <rFont val="Calibri"/>
      </rPr>
      <t xml:space="preserve">
</t>
    </r>
    <r>
      <rPr>
        <sz val="11"/>
        <color rgb="FF000000"/>
        <rFont val="Calibri"/>
      </rPr>
      <t xml:space="preserve">------------- ------------------------- </t>
    </r>
    <r>
      <rPr>
        <sz val="11"/>
        <color rgb="FF000000"/>
        <rFont val="Calibri"/>
      </rPr>
      <t xml:space="preserve">
</t>
    </r>
    <r>
      <rPr>
        <sz val="11"/>
        <color rgb="FF000000"/>
        <rFont val="Calibri"/>
      </rPr>
      <t xml:space="preserve">FS_Chdir        root     OK          Sat Aug 26 19:31:37 2017 ps                </t>
    </r>
    <r>
      <rPr>
        <sz val="11"/>
        <color rgb="FF000000"/>
        <rFont val="Calibri"/>
      </rPr>
      <t xml:space="preserve">
</t>
    </r>
    <r>
      <rPr>
        <sz val="11"/>
        <color rgb="FF000000"/>
        <rFont val="Calibri"/>
      </rPr>
      <t xml:space="preserve">              Global                    </t>
    </r>
    <r>
      <rPr>
        <sz val="11"/>
        <color rgb="FF000000"/>
        <rFont val="Calibri"/>
      </rPr>
      <t xml:space="preserve">
</t>
    </r>
    <r>
      <rPr>
        <sz val="11"/>
        <color rgb="FF000000"/>
        <rFont val="Calibri"/>
      </rPr>
      <t xml:space="preserve">        change current directory to: /dev</t>
    </r>
    <r>
      <rPr>
        <sz val="11"/>
        <color rgb="FF000000"/>
        <rFont val="Calibri"/>
      </rPr>
      <t xml:space="preserve">
</t>
    </r>
    <r>
      <rPr>
        <sz val="11"/>
        <color rgb="FF000000"/>
        <rFont val="Calibri"/>
      </rPr>
      <t xml:space="preserve">FS_Chdir        root     OK          Sat Aug 26 19:31:47 2017 ps                </t>
    </r>
    <r>
      <rPr>
        <sz val="11"/>
        <color rgb="FF000000"/>
        <rFont val="Calibri"/>
      </rPr>
      <t xml:space="preserve">
</t>
    </r>
    <r>
      <rPr>
        <sz val="11"/>
        <color rgb="FF000000"/>
        <rFont val="Calibri"/>
      </rPr>
      <t xml:space="preserve">              Global                    </t>
    </r>
    <r>
      <rPr>
        <sz val="11"/>
        <color rgb="FF000000"/>
        <rFont val="Calibri"/>
      </rPr>
      <t xml:space="preserve">
</t>
    </r>
    <r>
      <rPr>
        <sz val="11"/>
        <color rgb="FF000000"/>
        <rFont val="Calibri"/>
      </rPr>
      <t xml:space="preserve">        change current directory to: /dev</t>
    </r>
    <r>
      <rPr>
        <sz val="11"/>
        <color rgb="FF000000"/>
        <rFont val="Calibri"/>
      </rPr>
      <t xml:space="preserve">
</t>
    </r>
    <r>
      <rPr>
        <sz val="11"/>
        <color rgb="FF000000"/>
        <rFont val="Calibri"/>
      </rPr>
      <t xml:space="preserve">FS_Chdir        root     OK          Sat Aug 26 19:31:57 2017 ps                </t>
    </r>
    <r>
      <rPr>
        <sz val="11"/>
        <color rgb="FF000000"/>
        <rFont val="Calibri"/>
      </rPr>
      <t xml:space="preserve">
</t>
    </r>
    <r>
      <rPr>
        <sz val="11"/>
        <color rgb="FF000000"/>
        <rFont val="Calibri"/>
      </rPr>
      <t xml:space="preserve">              Global                    </t>
    </r>
    <r>
      <rPr>
        <sz val="11"/>
        <color rgb="FF000000"/>
        <rFont val="Calibri"/>
      </rPr>
      <t xml:space="preserve">
</t>
    </r>
    <r>
      <rPr>
        <sz val="11"/>
        <color rgb="FF000000"/>
        <rFont val="Calibri"/>
      </rPr>
      <t xml:space="preserve">        change current directory to: /dev</t>
    </r>
    <r>
      <rPr>
        <sz val="11"/>
        <color rgb="FF000000"/>
        <rFont val="Calibri"/>
      </rPr>
      <t xml:space="preserve">
</t>
    </r>
    <r>
      <rPr>
        <sz val="11"/>
        <color rgb="FF000000"/>
        <rFont val="Calibri"/>
      </rPr>
      <t xml:space="preserve">FS_Chdir        root     OK          Sat Aug 26 19:32:07 2017 ps                </t>
    </r>
    <r>
      <rPr>
        <sz val="11"/>
        <color rgb="FF000000"/>
        <rFont val="Calibri"/>
      </rPr>
      <t xml:space="preserve">
</t>
    </r>
    <r>
      <rPr>
        <sz val="11"/>
        <color rgb="FF000000"/>
        <rFont val="Calibri"/>
      </rPr>
      <t xml:space="preserve">              Global                    </t>
    </r>
    <r>
      <rPr>
        <sz val="11"/>
        <color rgb="FF000000"/>
        <rFont val="Calibri"/>
      </rPr>
      <t xml:space="preserve">
</t>
    </r>
    <r>
      <rPr>
        <sz val="11"/>
        <color rgb="FF000000"/>
        <rFont val="Calibri"/>
      </rPr>
      <t xml:space="preserve">        change current directory to: /dev</t>
    </r>
    <r>
      <rPr>
        <sz val="11"/>
        <color rgb="FF000000"/>
        <rFont val="Calibri"/>
      </rPr>
      <t xml:space="preserve">
</t>
    </r>
    <r>
      <rPr>
        <sz val="11"/>
        <color rgb="FF000000"/>
        <rFont val="Calibri"/>
      </rPr>
      <t xml:space="preserve">FS_Chdir        root     OK          Sat Aug 26 19:32:17 2017 ps                </t>
    </r>
    <r>
      <rPr>
        <sz val="11"/>
        <color rgb="FF000000"/>
        <rFont val="Calibri"/>
      </rPr>
      <t xml:space="preserve">
</t>
    </r>
    <r>
      <rPr>
        <sz val="11"/>
        <color rgb="FF000000"/>
        <rFont val="Calibri"/>
      </rPr>
      <t xml:space="preserve">              Global                    </t>
    </r>
    <r>
      <rPr>
        <sz val="11"/>
        <color rgb="FF000000"/>
        <rFont val="Calibri"/>
      </rPr>
      <t xml:space="preserve">
</t>
    </r>
    <r>
      <rPr>
        <sz val="11"/>
        <color rgb="FF000000"/>
        <rFont val="Calibri"/>
      </rPr>
      <t xml:space="preserve">        change current directory to: /dev</t>
    </r>
    <r>
      <rPr>
        <sz val="11"/>
        <color rgb="FF000000"/>
        <rFont val="Calibri"/>
      </rPr>
      <t xml:space="preserve">
</t>
    </r>
    <r>
      <rPr>
        <sz val="11"/>
        <color rgb="FF000000"/>
        <rFont val="Calibri"/>
      </rPr>
      <t xml:space="preserve">If event detailed information is not displayed, this is a finding. </t>
    </r>
    <r>
      <rPr>
        <sz val="11"/>
        <color rgb="FF000000"/>
        <rFont val="Calibri"/>
      </rPr>
      <t xml:space="preserve">
</t>
    </r>
    <r>
      <rPr>
        <sz val="11"/>
        <color rgb="FF000000"/>
        <rFont val="Calibri"/>
      </rPr>
      <t>More information on the command options used above:</t>
    </r>
    <r>
      <rPr>
        <sz val="11"/>
        <color rgb="FF000000"/>
        <rFont val="Calibri"/>
      </rPr>
      <t xml:space="preserve">
</t>
    </r>
    <r>
      <rPr>
        <sz val="11"/>
        <color rgb="FF000000"/>
        <rFont val="Calibri"/>
      </rPr>
      <t xml:space="preserve">           - v detailed information for the event</t>
    </r>
  </si>
  <si>
    <t>V-215238</t>
  </si>
  <si>
    <r>
      <rPr>
        <sz val="11"/>
        <rFont val="Calibri"/>
      </rPr>
      <t>AIX must produce audit records containing information to establish the source and the identity of any individual or process associated with an event.</t>
    </r>
  </si>
  <si>
    <r>
      <rPr>
        <sz val="11"/>
        <color rgb="FF000000"/>
        <rFont val="Calibri"/>
      </rPr>
      <t>Without establishing the source of the event, it is impossible to establish, correlate, and investigate the events leading up to an outage or attack.</t>
    </r>
    <r>
      <rPr>
        <sz val="11"/>
        <color rgb="FF000000"/>
        <rFont val="Calibri"/>
      </rPr>
      <t xml:space="preserve">
</t>
    </r>
    <r>
      <rPr>
        <sz val="11"/>
        <color rgb="FF000000"/>
        <rFont val="Calibri"/>
      </rPr>
      <t>Without information that establishes the identity of the subjects (i.e., users or processes acting on behalf of users) associated with the events, security personnel cannot determine responsibility for the potentially harmful event.</t>
    </r>
    <r>
      <rPr>
        <sz val="11"/>
        <color rgb="FF000000"/>
        <rFont val="Calibri"/>
      </rPr>
      <t xml:space="preserve">
</t>
    </r>
    <r>
      <rPr>
        <sz val="11"/>
        <color rgb="FF000000"/>
        <rFont val="Calibri"/>
      </rPr>
      <t>In addition to logging where events occur within AIX, AIX must also generate audit records that identify sources of events. Sources of operating system events include, but are not limited to, processes and services.</t>
    </r>
    <r>
      <rPr>
        <sz val="11"/>
        <color rgb="FF000000"/>
        <rFont val="Calibri"/>
      </rPr>
      <t xml:space="preserve">
</t>
    </r>
    <r>
      <rPr>
        <sz val="11"/>
        <color rgb="FF000000"/>
        <rFont val="Calibri"/>
      </rPr>
      <t>In order to compile an accurate risk assessment and provide forensic analysis, it is essential for security personnel to know the source of the event.</t>
    </r>
    <r>
      <rPr>
        <sz val="11"/>
        <color rgb="FF000000"/>
        <rFont val="Calibri"/>
      </rPr>
      <t xml:space="preserve">
</t>
    </r>
    <r>
      <rPr>
        <sz val="11"/>
        <color rgb="FF000000"/>
        <rFont val="Calibri"/>
      </rPr>
      <t>Satisfies: SRG-OS-000040-GPOS-00018, SRG-OS-000255-GPOS-00096</t>
    </r>
  </si>
  <si>
    <r>
      <rPr>
        <sz val="11"/>
        <color rgb="FF000000"/>
        <rFont val="Calibri"/>
      </rPr>
      <t>Verify the audit event "process id" is displayed:</t>
    </r>
    <r>
      <rPr>
        <sz val="11"/>
        <color rgb="FF000000"/>
        <rFont val="Calibri"/>
      </rPr>
      <t xml:space="preserve">
</t>
    </r>
    <r>
      <rPr>
        <sz val="11"/>
        <color rgb="FF000000"/>
        <rFont val="Calibri"/>
      </rPr>
      <t>The log file can be set by the "trail" variable in /etc/security/audit/config.</t>
    </r>
    <r>
      <rPr>
        <sz val="11"/>
        <color rgb="FF000000"/>
        <rFont val="Calibri"/>
      </rPr>
      <t xml:space="preserve">
</t>
    </r>
    <r>
      <rPr>
        <sz val="11"/>
        <color rgb="FF000000"/>
        <rFont val="Calibri"/>
      </rPr>
      <t># grep trail /etc/security/audit/config</t>
    </r>
    <r>
      <rPr>
        <sz val="11"/>
        <color rgb="FF000000"/>
        <rFont val="Calibri"/>
      </rPr>
      <t xml:space="preserve">
</t>
    </r>
    <r>
      <rPr>
        <sz val="11"/>
        <color rgb="FF000000"/>
        <rFont val="Calibri"/>
      </rPr>
      <t xml:space="preserve">        trail = /audit/trail</t>
    </r>
    <r>
      <rPr>
        <sz val="11"/>
        <color rgb="FF000000"/>
        <rFont val="Calibri"/>
      </rPr>
      <t xml:space="preserve">
</t>
    </r>
    <r>
      <rPr>
        <sz val="11"/>
        <color rgb="FF000000"/>
        <rFont val="Calibri"/>
      </rPr>
      <t>Note: The default log file is /audit/trail.</t>
    </r>
    <r>
      <rPr>
        <sz val="11"/>
        <color rgb="FF000000"/>
        <rFont val="Calibri"/>
      </rPr>
      <t xml:space="preserve">
</t>
    </r>
    <r>
      <rPr>
        <sz val="11"/>
        <color rgb="FF000000"/>
        <rFont val="Calibri"/>
      </rPr>
      <t>Use the following command to display the audit events:</t>
    </r>
    <r>
      <rPr>
        <sz val="11"/>
        <color rgb="FF000000"/>
        <rFont val="Calibri"/>
      </rPr>
      <t xml:space="preserve">
</t>
    </r>
    <r>
      <rPr>
        <sz val="11"/>
        <color rgb="FF000000"/>
        <rFont val="Calibri"/>
      </rPr>
      <t xml:space="preserve"># /usr/sbin/auditpr -i &lt;audit log file&gt; -helRtcp </t>
    </r>
    <r>
      <rPr>
        <sz val="11"/>
        <color rgb="FF000000"/>
        <rFont val="Calibri"/>
      </rPr>
      <t xml:space="preserve">
</t>
    </r>
    <r>
      <rPr>
        <sz val="11"/>
        <color rgb="FF000000"/>
        <rFont val="Calibri"/>
      </rPr>
      <t xml:space="preserve">event           login    status      time                     command           </t>
    </r>
    <r>
      <rPr>
        <sz val="11"/>
        <color rgb="FF000000"/>
        <rFont val="Calibri"/>
      </rPr>
      <t xml:space="preserve">
</t>
    </r>
    <r>
      <rPr>
        <sz val="11"/>
        <color rgb="FF000000"/>
        <rFont val="Calibri"/>
      </rPr>
      <t xml:space="preserve">              process  </t>
    </r>
    <r>
      <rPr>
        <sz val="11"/>
        <color rgb="FF000000"/>
        <rFont val="Calibri"/>
      </rPr>
      <t xml:space="preserve">
</t>
    </r>
    <r>
      <rPr>
        <sz val="11"/>
        <color rgb="FF000000"/>
        <rFont val="Calibri"/>
      </rPr>
      <t>--------------- -------- ----------- ------------------------ ------------------</t>
    </r>
    <r>
      <rPr>
        <sz val="11"/>
        <color rgb="FF000000"/>
        <rFont val="Calibri"/>
      </rPr>
      <t xml:space="preserve">
</t>
    </r>
    <r>
      <rPr>
        <sz val="11"/>
        <color rgb="FF000000"/>
        <rFont val="Calibri"/>
      </rPr>
      <t xml:space="preserve">------------- -------- </t>
    </r>
    <r>
      <rPr>
        <sz val="11"/>
        <color rgb="FF000000"/>
        <rFont val="Calibri"/>
      </rPr>
      <t xml:space="preserve">
</t>
    </r>
    <r>
      <rPr>
        <sz val="11"/>
        <color rgb="FF000000"/>
        <rFont val="Calibri"/>
      </rPr>
      <t xml:space="preserve">PROC_Delete     root     OK          Wed Oct 31 23:01:37 2018 audit             </t>
    </r>
    <r>
      <rPr>
        <sz val="11"/>
        <color rgb="FF000000"/>
        <rFont val="Calibri"/>
      </rPr>
      <t xml:space="preserve">
</t>
    </r>
    <r>
      <rPr>
        <sz val="11"/>
        <color rgb="FF000000"/>
        <rFont val="Calibri"/>
      </rPr>
      <t xml:space="preserve">              9437656  </t>
    </r>
    <r>
      <rPr>
        <sz val="11"/>
        <color rgb="FF000000"/>
        <rFont val="Calibri"/>
      </rPr>
      <t xml:space="preserve">
</t>
    </r>
    <r>
      <rPr>
        <sz val="11"/>
        <color rgb="FF000000"/>
        <rFont val="Calibri"/>
      </rPr>
      <t xml:space="preserve">FILE_Close      root     OK          Wed Oct 31 23:01:37 2018 auditbin          </t>
    </r>
    <r>
      <rPr>
        <sz val="11"/>
        <color rgb="FF000000"/>
        <rFont val="Calibri"/>
      </rPr>
      <t xml:space="preserve">
</t>
    </r>
    <r>
      <rPr>
        <sz val="11"/>
        <color rgb="FF000000"/>
        <rFont val="Calibri"/>
      </rPr>
      <t xml:space="preserve">              12255562 </t>
    </r>
    <r>
      <rPr>
        <sz val="11"/>
        <color rgb="FF000000"/>
        <rFont val="Calibri"/>
      </rPr>
      <t xml:space="preserve">
</t>
    </r>
    <r>
      <rPr>
        <sz val="11"/>
        <color rgb="FF000000"/>
        <rFont val="Calibri"/>
      </rPr>
      <t xml:space="preserve">FILE_Open       root     OK          Wed Oct 31 23:01:37 2018 auditbin          </t>
    </r>
    <r>
      <rPr>
        <sz val="11"/>
        <color rgb="FF000000"/>
        <rFont val="Calibri"/>
      </rPr>
      <t xml:space="preserve">
</t>
    </r>
    <r>
      <rPr>
        <sz val="11"/>
        <color rgb="FF000000"/>
        <rFont val="Calibri"/>
      </rPr>
      <t xml:space="preserve">              12255562 </t>
    </r>
    <r>
      <rPr>
        <sz val="11"/>
        <color rgb="FF000000"/>
        <rFont val="Calibri"/>
      </rPr>
      <t xml:space="preserve">
</t>
    </r>
    <r>
      <rPr>
        <sz val="11"/>
        <color rgb="FF000000"/>
        <rFont val="Calibri"/>
      </rPr>
      <t xml:space="preserve">FILE_Read       root     OK          Wed Oct 31 23:01:37 2018 auditbin          </t>
    </r>
    <r>
      <rPr>
        <sz val="11"/>
        <color rgb="FF000000"/>
        <rFont val="Calibri"/>
      </rPr>
      <t xml:space="preserve">
</t>
    </r>
    <r>
      <rPr>
        <sz val="11"/>
        <color rgb="FF000000"/>
        <rFont val="Calibri"/>
      </rPr>
      <t xml:space="preserve">              12255562 </t>
    </r>
    <r>
      <rPr>
        <sz val="11"/>
        <color rgb="FF000000"/>
        <rFont val="Calibri"/>
      </rPr>
      <t xml:space="preserve">
</t>
    </r>
    <r>
      <rPr>
        <sz val="11"/>
        <color rgb="FF000000"/>
        <rFont val="Calibri"/>
      </rPr>
      <t xml:space="preserve">FILE_Close      root     OK          Wed Oct 31 23:01:37 2018 auditbin          </t>
    </r>
    <r>
      <rPr>
        <sz val="11"/>
        <color rgb="FF000000"/>
        <rFont val="Calibri"/>
      </rPr>
      <t xml:space="preserve">
</t>
    </r>
    <r>
      <rPr>
        <sz val="11"/>
        <color rgb="FF000000"/>
        <rFont val="Calibri"/>
      </rPr>
      <t xml:space="preserve">              12255562 </t>
    </r>
    <r>
      <rPr>
        <sz val="11"/>
        <color rgb="FF000000"/>
        <rFont val="Calibri"/>
      </rPr>
      <t xml:space="preserve">
</t>
    </r>
    <r>
      <rPr>
        <sz val="11"/>
        <color rgb="FF000000"/>
        <rFont val="Calibri"/>
      </rPr>
      <t xml:space="preserve">PROC_Create     root     OK          Wed Oct 31 23:01:44 2018 ksh               </t>
    </r>
    <r>
      <rPr>
        <sz val="11"/>
        <color rgb="FF000000"/>
        <rFont val="Calibri"/>
      </rPr>
      <t xml:space="preserve">
</t>
    </r>
    <r>
      <rPr>
        <sz val="11"/>
        <color rgb="FF000000"/>
        <rFont val="Calibri"/>
      </rPr>
      <t xml:space="preserve">              12976466 </t>
    </r>
    <r>
      <rPr>
        <sz val="11"/>
        <color rgb="FF000000"/>
        <rFont val="Calibri"/>
      </rPr>
      <t xml:space="preserve">
</t>
    </r>
    <r>
      <rPr>
        <sz val="11"/>
        <color rgb="FF000000"/>
        <rFont val="Calibri"/>
      </rPr>
      <t xml:space="preserve">FILE_Close      root     OK          Wed Oct 31 23:01:44 2018 ksh               </t>
    </r>
    <r>
      <rPr>
        <sz val="11"/>
        <color rgb="FF000000"/>
        <rFont val="Calibri"/>
      </rPr>
      <t xml:space="preserve">
</t>
    </r>
    <r>
      <rPr>
        <sz val="11"/>
        <color rgb="FF000000"/>
        <rFont val="Calibri"/>
      </rPr>
      <t xml:space="preserve">              9437658  </t>
    </r>
    <r>
      <rPr>
        <sz val="11"/>
        <color rgb="FF000000"/>
        <rFont val="Calibri"/>
      </rPr>
      <t xml:space="preserve">
</t>
    </r>
    <r>
      <rPr>
        <sz val="11"/>
        <color rgb="FF000000"/>
        <rFont val="Calibri"/>
      </rPr>
      <t xml:space="preserve">FILE_Open       root     OK          Wed Oct 31 23:01:44 2018 ksh               </t>
    </r>
    <r>
      <rPr>
        <sz val="11"/>
        <color rgb="FF000000"/>
        <rFont val="Calibri"/>
      </rPr>
      <t xml:space="preserve">
</t>
    </r>
    <r>
      <rPr>
        <sz val="11"/>
        <color rgb="FF000000"/>
        <rFont val="Calibri"/>
      </rPr>
      <t xml:space="preserve">              9437658  </t>
    </r>
    <r>
      <rPr>
        <sz val="11"/>
        <color rgb="FF000000"/>
        <rFont val="Calibri"/>
      </rPr>
      <t xml:space="preserve">
</t>
    </r>
    <r>
      <rPr>
        <sz val="11"/>
        <color rgb="FF000000"/>
        <rFont val="Calibri"/>
      </rPr>
      <t xml:space="preserve">FILE_Read       root     OK          Wed Oct 31 23:01:44 2018 ksh               </t>
    </r>
    <r>
      <rPr>
        <sz val="11"/>
        <color rgb="FF000000"/>
        <rFont val="Calibri"/>
      </rPr>
      <t xml:space="preserve">
</t>
    </r>
    <r>
      <rPr>
        <sz val="11"/>
        <color rgb="FF000000"/>
        <rFont val="Calibri"/>
      </rPr>
      <t xml:space="preserve">              9437658  </t>
    </r>
    <r>
      <rPr>
        <sz val="11"/>
        <color rgb="FF000000"/>
        <rFont val="Calibri"/>
      </rPr>
      <t xml:space="preserve">
</t>
    </r>
    <r>
      <rPr>
        <sz val="11"/>
        <color rgb="FF000000"/>
        <rFont val="Calibri"/>
      </rPr>
      <t xml:space="preserve">FILE_Close      root     OK          Wed Oct 31 23:01:44 2018 ksh               </t>
    </r>
    <r>
      <rPr>
        <sz val="11"/>
        <color rgb="FF000000"/>
        <rFont val="Calibri"/>
      </rPr>
      <t xml:space="preserve">
</t>
    </r>
    <r>
      <rPr>
        <sz val="11"/>
        <color rgb="FF000000"/>
        <rFont val="Calibri"/>
      </rPr>
      <t xml:space="preserve">              9437658  </t>
    </r>
    <r>
      <rPr>
        <sz val="11"/>
        <color rgb="FF000000"/>
        <rFont val="Calibri"/>
      </rPr>
      <t xml:space="preserve">
</t>
    </r>
    <r>
      <rPr>
        <sz val="11"/>
        <color rgb="FF000000"/>
        <rFont val="Calibri"/>
      </rPr>
      <t xml:space="preserve">PROC_Execute    root     OK          Wed Oct 31 23:01:44 2018 ls                </t>
    </r>
    <r>
      <rPr>
        <sz val="11"/>
        <color rgb="FF000000"/>
        <rFont val="Calibri"/>
      </rPr>
      <t xml:space="preserve">
</t>
    </r>
    <r>
      <rPr>
        <sz val="11"/>
        <color rgb="FF000000"/>
        <rFont val="Calibri"/>
      </rPr>
      <t xml:space="preserve">              9437658  </t>
    </r>
    <r>
      <rPr>
        <sz val="11"/>
        <color rgb="FF000000"/>
        <rFont val="Calibri"/>
      </rPr>
      <t xml:space="preserve">
</t>
    </r>
    <r>
      <rPr>
        <sz val="11"/>
        <color rgb="FF000000"/>
        <rFont val="Calibri"/>
      </rPr>
      <t xml:space="preserve">FILE_Open       root     OK          Wed Oct 31 23:01:44 2018 ls                </t>
    </r>
    <r>
      <rPr>
        <sz val="11"/>
        <color rgb="FF000000"/>
        <rFont val="Calibri"/>
      </rPr>
      <t xml:space="preserve">
</t>
    </r>
    <r>
      <rPr>
        <sz val="11"/>
        <color rgb="FF000000"/>
        <rFont val="Calibri"/>
      </rPr>
      <t xml:space="preserve">              9437658  </t>
    </r>
    <r>
      <rPr>
        <sz val="11"/>
        <color rgb="FF000000"/>
        <rFont val="Calibri"/>
      </rPr>
      <t xml:space="preserve">
</t>
    </r>
    <r>
      <rPr>
        <sz val="11"/>
        <color rgb="FF000000"/>
        <rFont val="Calibri"/>
      </rPr>
      <t>If user id  or process id is not displayed, this is a finding.</t>
    </r>
    <r>
      <rPr>
        <sz val="11"/>
        <color rgb="FF000000"/>
        <rFont val="Calibri"/>
      </rPr>
      <t xml:space="preserve">
</t>
    </r>
    <r>
      <rPr>
        <sz val="11"/>
        <color rgb="FF000000"/>
        <rFont val="Calibri"/>
      </rPr>
      <t>More information on the command options used above:</t>
    </r>
    <r>
      <rPr>
        <sz val="11"/>
        <color rgb="FF000000"/>
        <rFont val="Calibri"/>
      </rPr>
      <t xml:space="preserve">
</t>
    </r>
    <r>
      <rPr>
        <sz val="11"/>
        <color rgb="FF000000"/>
        <rFont val="Calibri"/>
      </rPr>
      <t xml:space="preserve">            -e the audit event.</t>
    </r>
    <r>
      <rPr>
        <sz val="11"/>
        <color rgb="FF000000"/>
        <rFont val="Calibri"/>
      </rPr>
      <t xml:space="preserve">
</t>
    </r>
    <r>
      <rPr>
        <sz val="11"/>
        <color rgb="FF000000"/>
        <rFont val="Calibri"/>
      </rPr>
      <t xml:space="preserve">            -l the login name of the user.</t>
    </r>
    <r>
      <rPr>
        <sz val="11"/>
        <color rgb="FF000000"/>
        <rFont val="Calibri"/>
      </rPr>
      <t xml:space="preserve">
</t>
    </r>
    <r>
      <rPr>
        <sz val="11"/>
        <color rgb="FF000000"/>
        <rFont val="Calibri"/>
      </rPr>
      <t xml:space="preserve">            -R the audit status.</t>
    </r>
    <r>
      <rPr>
        <sz val="11"/>
        <color rgb="FF000000"/>
        <rFont val="Calibri"/>
      </rPr>
      <t xml:space="preserve">
</t>
    </r>
    <r>
      <rPr>
        <sz val="11"/>
        <color rgb="FF000000"/>
        <rFont val="Calibri"/>
      </rPr>
      <t xml:space="preserve">            -t the time the record was written.</t>
    </r>
    <r>
      <rPr>
        <sz val="11"/>
        <color rgb="FF000000"/>
        <rFont val="Calibri"/>
      </rPr>
      <t xml:space="preserve">
</t>
    </r>
    <r>
      <rPr>
        <sz val="11"/>
        <color rgb="FF000000"/>
        <rFont val="Calibri"/>
      </rPr>
      <t xml:space="preserve">            -c the command name.</t>
    </r>
    <r>
      <rPr>
        <sz val="11"/>
        <color rgb="FF000000"/>
        <rFont val="Calibri"/>
      </rPr>
      <t xml:space="preserve">
</t>
    </r>
    <r>
      <rPr>
        <sz val="11"/>
        <color rgb="FF000000"/>
        <rFont val="Calibri"/>
      </rPr>
      <t xml:space="preserve">            -p the process ID.</t>
    </r>
  </si>
  <si>
    <t>V-215239</t>
  </si>
  <si>
    <r>
      <rPr>
        <sz val="11"/>
        <rFont val="Calibri"/>
      </rPr>
      <t>AIX must produce audit records containing information to establish the outcome of the events.</t>
    </r>
  </si>
  <si>
    <r>
      <rPr>
        <sz val="11"/>
        <color rgb="FF000000"/>
        <rFont val="Calibri"/>
      </rPr>
      <t>Without information about the outcome of events, security personnel cannot make an accurate assessment as to whether an attack was successful or if changes were made to the security state of the system.</t>
    </r>
    <r>
      <rPr>
        <sz val="11"/>
        <color rgb="FF000000"/>
        <rFont val="Calibri"/>
      </rPr>
      <t xml:space="preserve">
</t>
    </r>
    <r>
      <rPr>
        <sz val="11"/>
        <color rgb="FF000000"/>
        <rFont val="Calibri"/>
      </rPr>
      <t>Event outcomes can include indicators of event success or failure and event-specific results (e.g., the security state of the information system after the event occurred). As such, they also provide a means to measure the impact of an event and help authorized personnel to determine the appropriate response.</t>
    </r>
  </si>
  <si>
    <r>
      <rPr>
        <sz val="11"/>
        <color rgb="FF000000"/>
        <rFont val="Calibri"/>
      </rPr>
      <t>Verify the audit event "status" is displayed:</t>
    </r>
    <r>
      <rPr>
        <sz val="11"/>
        <color rgb="FF000000"/>
        <rFont val="Calibri"/>
      </rPr>
      <t xml:space="preserve">
</t>
    </r>
    <r>
      <rPr>
        <sz val="11"/>
        <color rgb="FF000000"/>
        <rFont val="Calibri"/>
      </rPr>
      <t>The log file can be set by the "trail" variable in /etc/security/audit/config.</t>
    </r>
    <r>
      <rPr>
        <sz val="11"/>
        <color rgb="FF000000"/>
        <rFont val="Calibri"/>
      </rPr>
      <t xml:space="preserve">
</t>
    </r>
    <r>
      <rPr>
        <sz val="11"/>
        <color rgb="FF000000"/>
        <rFont val="Calibri"/>
      </rPr>
      <t># grep trail /etc/security/audit/config</t>
    </r>
    <r>
      <rPr>
        <sz val="11"/>
        <color rgb="FF000000"/>
        <rFont val="Calibri"/>
      </rPr>
      <t xml:space="preserve">
</t>
    </r>
    <r>
      <rPr>
        <sz val="11"/>
        <color rgb="FF000000"/>
        <rFont val="Calibri"/>
      </rPr>
      <t xml:space="preserve">        trail = /audit/trail</t>
    </r>
    <r>
      <rPr>
        <sz val="11"/>
        <color rgb="FF000000"/>
        <rFont val="Calibri"/>
      </rPr>
      <t xml:space="preserve">
</t>
    </r>
    <r>
      <rPr>
        <sz val="11"/>
        <color rgb="FF000000"/>
        <rFont val="Calibri"/>
      </rPr>
      <t>Note: The default log file is /audit/trail.</t>
    </r>
    <r>
      <rPr>
        <sz val="11"/>
        <color rgb="FF000000"/>
        <rFont val="Calibri"/>
      </rPr>
      <t xml:space="preserve">
</t>
    </r>
    <r>
      <rPr>
        <sz val="11"/>
        <color rgb="FF000000"/>
        <rFont val="Calibri"/>
      </rPr>
      <t>Use the following command to display the audit events:</t>
    </r>
    <r>
      <rPr>
        <sz val="11"/>
        <color rgb="FF000000"/>
        <rFont val="Calibri"/>
      </rPr>
      <t xml:space="preserve">
</t>
    </r>
    <r>
      <rPr>
        <sz val="11"/>
        <color rgb="FF000000"/>
        <rFont val="Calibri"/>
      </rPr>
      <t xml:space="preserve"># /usr/sbin/auditpr -i &lt;audit log file&gt; -helRtcp </t>
    </r>
    <r>
      <rPr>
        <sz val="11"/>
        <color rgb="FF000000"/>
        <rFont val="Calibri"/>
      </rPr>
      <t xml:space="preserve">
</t>
    </r>
    <r>
      <rPr>
        <sz val="11"/>
        <color rgb="FF000000"/>
        <rFont val="Calibri"/>
      </rPr>
      <t xml:space="preserve">event           login    status      time                     command           </t>
    </r>
    <r>
      <rPr>
        <sz val="11"/>
        <color rgb="FF000000"/>
        <rFont val="Calibri"/>
      </rPr>
      <t xml:space="preserve">
</t>
    </r>
    <r>
      <rPr>
        <sz val="11"/>
        <color rgb="FF000000"/>
        <rFont val="Calibri"/>
      </rPr>
      <t xml:space="preserve">              process  </t>
    </r>
    <r>
      <rPr>
        <sz val="11"/>
        <color rgb="FF000000"/>
        <rFont val="Calibri"/>
      </rPr>
      <t xml:space="preserve">
</t>
    </r>
    <r>
      <rPr>
        <sz val="11"/>
        <color rgb="FF000000"/>
        <rFont val="Calibri"/>
      </rPr>
      <t>--------------- -------- ----------- ------------------------ ------------------</t>
    </r>
    <r>
      <rPr>
        <sz val="11"/>
        <color rgb="FF000000"/>
        <rFont val="Calibri"/>
      </rPr>
      <t xml:space="preserve">
</t>
    </r>
    <r>
      <rPr>
        <sz val="11"/>
        <color rgb="FF000000"/>
        <rFont val="Calibri"/>
      </rPr>
      <t xml:space="preserve">------------- -------- </t>
    </r>
    <r>
      <rPr>
        <sz val="11"/>
        <color rgb="FF000000"/>
        <rFont val="Calibri"/>
      </rPr>
      <t xml:space="preserve">
</t>
    </r>
    <r>
      <rPr>
        <sz val="11"/>
        <color rgb="FF000000"/>
        <rFont val="Calibri"/>
      </rPr>
      <t xml:space="preserve">PROC_Delete     root     OK          Wed Oct 31 23:01:37 2018 audit             </t>
    </r>
    <r>
      <rPr>
        <sz val="11"/>
        <color rgb="FF000000"/>
        <rFont val="Calibri"/>
      </rPr>
      <t xml:space="preserve">
</t>
    </r>
    <r>
      <rPr>
        <sz val="11"/>
        <color rgb="FF000000"/>
        <rFont val="Calibri"/>
      </rPr>
      <t xml:space="preserve">              9437656  </t>
    </r>
    <r>
      <rPr>
        <sz val="11"/>
        <color rgb="FF000000"/>
        <rFont val="Calibri"/>
      </rPr>
      <t xml:space="preserve">
</t>
    </r>
    <r>
      <rPr>
        <sz val="11"/>
        <color rgb="FF000000"/>
        <rFont val="Calibri"/>
      </rPr>
      <t xml:space="preserve">FILE_Close      root     OK          Wed Oct 31 23:01:37 2018 auditbin          </t>
    </r>
    <r>
      <rPr>
        <sz val="11"/>
        <color rgb="FF000000"/>
        <rFont val="Calibri"/>
      </rPr>
      <t xml:space="preserve">
</t>
    </r>
    <r>
      <rPr>
        <sz val="11"/>
        <color rgb="FF000000"/>
        <rFont val="Calibri"/>
      </rPr>
      <t xml:space="preserve">              12255562 </t>
    </r>
    <r>
      <rPr>
        <sz val="11"/>
        <color rgb="FF000000"/>
        <rFont val="Calibri"/>
      </rPr>
      <t xml:space="preserve">
</t>
    </r>
    <r>
      <rPr>
        <sz val="11"/>
        <color rgb="FF000000"/>
        <rFont val="Calibri"/>
      </rPr>
      <t xml:space="preserve">FILE_Open       root     OK          Wed Oct 31 23:01:37 2018 auditbin          </t>
    </r>
    <r>
      <rPr>
        <sz val="11"/>
        <color rgb="FF000000"/>
        <rFont val="Calibri"/>
      </rPr>
      <t xml:space="preserve">
</t>
    </r>
    <r>
      <rPr>
        <sz val="11"/>
        <color rgb="FF000000"/>
        <rFont val="Calibri"/>
      </rPr>
      <t xml:space="preserve">              12255562 </t>
    </r>
    <r>
      <rPr>
        <sz val="11"/>
        <color rgb="FF000000"/>
        <rFont val="Calibri"/>
      </rPr>
      <t xml:space="preserve">
</t>
    </r>
    <r>
      <rPr>
        <sz val="11"/>
        <color rgb="FF000000"/>
        <rFont val="Calibri"/>
      </rPr>
      <t xml:space="preserve">FILE_Read       root     OK          Wed Oct 31 23:01:37 2018 auditbin          </t>
    </r>
    <r>
      <rPr>
        <sz val="11"/>
        <color rgb="FF000000"/>
        <rFont val="Calibri"/>
      </rPr>
      <t xml:space="preserve">
</t>
    </r>
    <r>
      <rPr>
        <sz val="11"/>
        <color rgb="FF000000"/>
        <rFont val="Calibri"/>
      </rPr>
      <t xml:space="preserve">              12255562 </t>
    </r>
    <r>
      <rPr>
        <sz val="11"/>
        <color rgb="FF000000"/>
        <rFont val="Calibri"/>
      </rPr>
      <t xml:space="preserve">
</t>
    </r>
    <r>
      <rPr>
        <sz val="11"/>
        <color rgb="FF000000"/>
        <rFont val="Calibri"/>
      </rPr>
      <t xml:space="preserve">FILE_Close      root     OK          Wed Oct 31 23:01:37 2018 auditbin          </t>
    </r>
    <r>
      <rPr>
        <sz val="11"/>
        <color rgb="FF000000"/>
        <rFont val="Calibri"/>
      </rPr>
      <t xml:space="preserve">
</t>
    </r>
    <r>
      <rPr>
        <sz val="11"/>
        <color rgb="FF000000"/>
        <rFont val="Calibri"/>
      </rPr>
      <t xml:space="preserve">              12255562 </t>
    </r>
    <r>
      <rPr>
        <sz val="11"/>
        <color rgb="FF000000"/>
        <rFont val="Calibri"/>
      </rPr>
      <t xml:space="preserve">
</t>
    </r>
    <r>
      <rPr>
        <sz val="11"/>
        <color rgb="FF000000"/>
        <rFont val="Calibri"/>
      </rPr>
      <t xml:space="preserve">PROC_Create     root     OK          Wed Oct 31 23:01:44 2018 ksh               </t>
    </r>
    <r>
      <rPr>
        <sz val="11"/>
        <color rgb="FF000000"/>
        <rFont val="Calibri"/>
      </rPr>
      <t xml:space="preserve">
</t>
    </r>
    <r>
      <rPr>
        <sz val="11"/>
        <color rgb="FF000000"/>
        <rFont val="Calibri"/>
      </rPr>
      <t xml:space="preserve">              12976466 </t>
    </r>
    <r>
      <rPr>
        <sz val="11"/>
        <color rgb="FF000000"/>
        <rFont val="Calibri"/>
      </rPr>
      <t xml:space="preserve">
</t>
    </r>
    <r>
      <rPr>
        <sz val="11"/>
        <color rgb="FF000000"/>
        <rFont val="Calibri"/>
      </rPr>
      <t xml:space="preserve">FILE_Close      root     OK          Wed Oct 31 23:01:44 2018 ksh               </t>
    </r>
    <r>
      <rPr>
        <sz val="11"/>
        <color rgb="FF000000"/>
        <rFont val="Calibri"/>
      </rPr>
      <t xml:space="preserve">
</t>
    </r>
    <r>
      <rPr>
        <sz val="11"/>
        <color rgb="FF000000"/>
        <rFont val="Calibri"/>
      </rPr>
      <t xml:space="preserve">              9437658  </t>
    </r>
    <r>
      <rPr>
        <sz val="11"/>
        <color rgb="FF000000"/>
        <rFont val="Calibri"/>
      </rPr>
      <t xml:space="preserve">
</t>
    </r>
    <r>
      <rPr>
        <sz val="11"/>
        <color rgb="FF000000"/>
        <rFont val="Calibri"/>
      </rPr>
      <t xml:space="preserve">FILE_Open       root     OK          Wed Oct 31 23:01:44 2018 ksh               </t>
    </r>
    <r>
      <rPr>
        <sz val="11"/>
        <color rgb="FF000000"/>
        <rFont val="Calibri"/>
      </rPr>
      <t xml:space="preserve">
</t>
    </r>
    <r>
      <rPr>
        <sz val="11"/>
        <color rgb="FF000000"/>
        <rFont val="Calibri"/>
      </rPr>
      <t xml:space="preserve">              9437658  </t>
    </r>
    <r>
      <rPr>
        <sz val="11"/>
        <color rgb="FF000000"/>
        <rFont val="Calibri"/>
      </rPr>
      <t xml:space="preserve">
</t>
    </r>
    <r>
      <rPr>
        <sz val="11"/>
        <color rgb="FF000000"/>
        <rFont val="Calibri"/>
      </rPr>
      <t xml:space="preserve">FILE_Read       root     OK          Wed Oct 31 23:01:44 2018 ksh               </t>
    </r>
    <r>
      <rPr>
        <sz val="11"/>
        <color rgb="FF000000"/>
        <rFont val="Calibri"/>
      </rPr>
      <t xml:space="preserve">
</t>
    </r>
    <r>
      <rPr>
        <sz val="11"/>
        <color rgb="FF000000"/>
        <rFont val="Calibri"/>
      </rPr>
      <t xml:space="preserve">              9437658  </t>
    </r>
    <r>
      <rPr>
        <sz val="11"/>
        <color rgb="FF000000"/>
        <rFont val="Calibri"/>
      </rPr>
      <t xml:space="preserve">
</t>
    </r>
    <r>
      <rPr>
        <sz val="11"/>
        <color rgb="FF000000"/>
        <rFont val="Calibri"/>
      </rPr>
      <t xml:space="preserve">FILE_Close      root     OK          Wed Oct 31 23:01:44 2018 ksh               </t>
    </r>
    <r>
      <rPr>
        <sz val="11"/>
        <color rgb="FF000000"/>
        <rFont val="Calibri"/>
      </rPr>
      <t xml:space="preserve">
</t>
    </r>
    <r>
      <rPr>
        <sz val="11"/>
        <color rgb="FF000000"/>
        <rFont val="Calibri"/>
      </rPr>
      <t xml:space="preserve">              9437658  </t>
    </r>
    <r>
      <rPr>
        <sz val="11"/>
        <color rgb="FF000000"/>
        <rFont val="Calibri"/>
      </rPr>
      <t xml:space="preserve">
</t>
    </r>
    <r>
      <rPr>
        <sz val="11"/>
        <color rgb="FF000000"/>
        <rFont val="Calibri"/>
      </rPr>
      <t xml:space="preserve">PROC_Execute    root     OK          Wed Oct 31 23:01:44 2018 ls                </t>
    </r>
    <r>
      <rPr>
        <sz val="11"/>
        <color rgb="FF000000"/>
        <rFont val="Calibri"/>
      </rPr>
      <t xml:space="preserve">
</t>
    </r>
    <r>
      <rPr>
        <sz val="11"/>
        <color rgb="FF000000"/>
        <rFont val="Calibri"/>
      </rPr>
      <t xml:space="preserve">              9437658  </t>
    </r>
    <r>
      <rPr>
        <sz val="11"/>
        <color rgb="FF000000"/>
        <rFont val="Calibri"/>
      </rPr>
      <t xml:space="preserve">
</t>
    </r>
    <r>
      <rPr>
        <sz val="11"/>
        <color rgb="FF000000"/>
        <rFont val="Calibri"/>
      </rPr>
      <t xml:space="preserve">FILE_Open       root     OK          Wed Oct 31 23:01:44 2018 ls                </t>
    </r>
    <r>
      <rPr>
        <sz val="11"/>
        <color rgb="FF000000"/>
        <rFont val="Calibri"/>
      </rPr>
      <t xml:space="preserve">
</t>
    </r>
    <r>
      <rPr>
        <sz val="11"/>
        <color rgb="FF000000"/>
        <rFont val="Calibri"/>
      </rPr>
      <t xml:space="preserve">              9437658  </t>
    </r>
    <r>
      <rPr>
        <sz val="11"/>
        <color rgb="FF000000"/>
        <rFont val="Calibri"/>
      </rPr>
      <t xml:space="preserve">
</t>
    </r>
    <r>
      <rPr>
        <sz val="11"/>
        <color rgb="FF000000"/>
        <rFont val="Calibri"/>
      </rPr>
      <t>If audit status is not displayed, this is a finding.</t>
    </r>
    <r>
      <rPr>
        <sz val="11"/>
        <color rgb="FF000000"/>
        <rFont val="Calibri"/>
      </rPr>
      <t xml:space="preserve">
</t>
    </r>
    <r>
      <rPr>
        <sz val="11"/>
        <color rgb="FF000000"/>
        <rFont val="Calibri"/>
      </rPr>
      <t>More information on the command options used above:</t>
    </r>
    <r>
      <rPr>
        <sz val="11"/>
        <color rgb="FF000000"/>
        <rFont val="Calibri"/>
      </rPr>
      <t xml:space="preserve">
</t>
    </r>
    <r>
      <rPr>
        <sz val="11"/>
        <color rgb="FF000000"/>
        <rFont val="Calibri"/>
      </rPr>
      <t xml:space="preserve">            -e the audit event.</t>
    </r>
    <r>
      <rPr>
        <sz val="11"/>
        <color rgb="FF000000"/>
        <rFont val="Calibri"/>
      </rPr>
      <t xml:space="preserve">
</t>
    </r>
    <r>
      <rPr>
        <sz val="11"/>
        <color rgb="FF000000"/>
        <rFont val="Calibri"/>
      </rPr>
      <t xml:space="preserve">            -l the login name of the user.</t>
    </r>
    <r>
      <rPr>
        <sz val="11"/>
        <color rgb="FF000000"/>
        <rFont val="Calibri"/>
      </rPr>
      <t xml:space="preserve">
</t>
    </r>
    <r>
      <rPr>
        <sz val="11"/>
        <color rgb="FF000000"/>
        <rFont val="Calibri"/>
      </rPr>
      <t xml:space="preserve">            -R the audit status.</t>
    </r>
    <r>
      <rPr>
        <sz val="11"/>
        <color rgb="FF000000"/>
        <rFont val="Calibri"/>
      </rPr>
      <t xml:space="preserve">
</t>
    </r>
    <r>
      <rPr>
        <sz val="11"/>
        <color rgb="FF000000"/>
        <rFont val="Calibri"/>
      </rPr>
      <t xml:space="preserve">            -t the time the record was written.</t>
    </r>
    <r>
      <rPr>
        <sz val="11"/>
        <color rgb="FF000000"/>
        <rFont val="Calibri"/>
      </rPr>
      <t xml:space="preserve">
</t>
    </r>
    <r>
      <rPr>
        <sz val="11"/>
        <color rgb="FF000000"/>
        <rFont val="Calibri"/>
      </rPr>
      <t xml:space="preserve">            -c the command name.</t>
    </r>
    <r>
      <rPr>
        <sz val="11"/>
        <color rgb="FF000000"/>
        <rFont val="Calibri"/>
      </rPr>
      <t xml:space="preserve">
</t>
    </r>
    <r>
      <rPr>
        <sz val="11"/>
        <color rgb="FF000000"/>
        <rFont val="Calibri"/>
      </rPr>
      <t xml:space="preserve">            -p the process ID.</t>
    </r>
  </si>
  <si>
    <t>V-215240</t>
  </si>
  <si>
    <r>
      <rPr>
        <sz val="11"/>
        <rFont val="Calibri"/>
      </rPr>
      <t>AIX must produce audit records containing the full-text recording of privileged commands.</t>
    </r>
  </si>
  <si>
    <r>
      <rPr>
        <sz val="11"/>
        <color rgb="FF000000"/>
        <rFont val="Calibri"/>
      </rPr>
      <t>Reconstruction of harmful events or forensic analysis is not possible if audit records do not contain enough information.</t>
    </r>
    <r>
      <rPr>
        <sz val="11"/>
        <color rgb="FF000000"/>
        <rFont val="Calibri"/>
      </rPr>
      <t xml:space="preserve">
</t>
    </r>
    <r>
      <rPr>
        <sz val="11"/>
        <color rgb="FF000000"/>
        <rFont val="Calibri"/>
      </rPr>
      <t>At a minimum, the organization must audit the full-text recording of privileged commands. The organization must maintain audit trails in sufficient detail to reconstruct events to determine the cause and impact of compromise.</t>
    </r>
  </si>
  <si>
    <r>
      <rPr>
        <sz val="11"/>
        <color rgb="FF000000"/>
        <rFont val="Calibri"/>
      </rPr>
      <t xml:space="preserve">Verify the audit daemon is configured for full-text recording of privileged commands: </t>
    </r>
    <r>
      <rPr>
        <sz val="11"/>
        <color rgb="FF000000"/>
        <rFont val="Calibri"/>
      </rPr>
      <t xml:space="preserve">
</t>
    </r>
    <r>
      <rPr>
        <sz val="11"/>
        <color rgb="FF000000"/>
        <rFont val="Calibri"/>
      </rPr>
      <t>The log file can be set by the "trail" variable in /etc/security/audit/config.</t>
    </r>
    <r>
      <rPr>
        <sz val="11"/>
        <color rgb="FF000000"/>
        <rFont val="Calibri"/>
      </rPr>
      <t xml:space="preserve">
</t>
    </r>
    <r>
      <rPr>
        <sz val="11"/>
        <color rgb="FF000000"/>
        <rFont val="Calibri"/>
      </rPr>
      <t># grep trail /etc/security/audit/config</t>
    </r>
    <r>
      <rPr>
        <sz val="11"/>
        <color rgb="FF000000"/>
        <rFont val="Calibri"/>
      </rPr>
      <t xml:space="preserve">
</t>
    </r>
    <r>
      <rPr>
        <sz val="11"/>
        <color rgb="FF000000"/>
        <rFont val="Calibri"/>
      </rPr>
      <t xml:space="preserve">        trail = /audit/trail</t>
    </r>
    <r>
      <rPr>
        <sz val="11"/>
        <color rgb="FF000000"/>
        <rFont val="Calibri"/>
      </rPr>
      <t xml:space="preserve">
</t>
    </r>
    <r>
      <rPr>
        <sz val="11"/>
        <color rgb="FF000000"/>
        <rFont val="Calibri"/>
      </rPr>
      <t>Note: The default log file is /audit/trail.</t>
    </r>
    <r>
      <rPr>
        <sz val="11"/>
        <color rgb="FF000000"/>
        <rFont val="Calibri"/>
      </rPr>
      <t xml:space="preserve">
</t>
    </r>
    <r>
      <rPr>
        <sz val="11"/>
        <color rgb="FF000000"/>
        <rFont val="Calibri"/>
      </rPr>
      <t>Use the following command to display the audit events:</t>
    </r>
    <r>
      <rPr>
        <sz val="11"/>
        <color rgb="FF000000"/>
        <rFont val="Calibri"/>
      </rPr>
      <t xml:space="preserve">
</t>
    </r>
    <r>
      <rPr>
        <sz val="11"/>
        <color rgb="FF000000"/>
        <rFont val="Calibri"/>
      </rPr>
      <t># /usr/sbin/auditpr -i &lt;audit log file&gt; -v</t>
    </r>
    <r>
      <rPr>
        <sz val="11"/>
        <color rgb="FF000000"/>
        <rFont val="Calibri"/>
      </rPr>
      <t xml:space="preserve">
</t>
    </r>
    <r>
      <rPr>
        <sz val="11"/>
        <color rgb="FF000000"/>
        <rFont val="Calibri"/>
      </rPr>
      <t xml:space="preserve">event           login    status      time                     command           </t>
    </r>
    <r>
      <rPr>
        <sz val="11"/>
        <color rgb="FF000000"/>
        <rFont val="Calibri"/>
      </rPr>
      <t xml:space="preserve">
</t>
    </r>
    <r>
      <rPr>
        <sz val="11"/>
        <color rgb="FF000000"/>
        <rFont val="Calibri"/>
      </rPr>
      <t xml:space="preserve">              wpar name                 </t>
    </r>
    <r>
      <rPr>
        <sz val="11"/>
        <color rgb="FF000000"/>
        <rFont val="Calibri"/>
      </rPr>
      <t xml:space="preserve">
</t>
    </r>
    <r>
      <rPr>
        <sz val="11"/>
        <color rgb="FF000000"/>
        <rFont val="Calibri"/>
      </rPr>
      <t>--------------- -------- ----------- ------------------------ ------------------</t>
    </r>
    <r>
      <rPr>
        <sz val="11"/>
        <color rgb="FF000000"/>
        <rFont val="Calibri"/>
      </rPr>
      <t xml:space="preserve">
</t>
    </r>
    <r>
      <rPr>
        <sz val="11"/>
        <color rgb="FF000000"/>
        <rFont val="Calibri"/>
      </rPr>
      <t xml:space="preserve">------------- ------------------------- </t>
    </r>
    <r>
      <rPr>
        <sz val="11"/>
        <color rgb="FF000000"/>
        <rFont val="Calibri"/>
      </rPr>
      <t xml:space="preserve">
</t>
    </r>
    <r>
      <rPr>
        <sz val="11"/>
        <color rgb="FF000000"/>
        <rFont val="Calibri"/>
      </rPr>
      <t>S_PASSWD_READ   root     OK          Sat Aug 26 19:35:00 2017 cron</t>
    </r>
    <r>
      <rPr>
        <sz val="11"/>
        <color rgb="FF000000"/>
        <rFont val="Calibri"/>
      </rPr>
      <t xml:space="preserve">
</t>
    </r>
    <r>
      <rPr>
        <sz val="11"/>
        <color rgb="FF000000"/>
        <rFont val="Calibri"/>
      </rPr>
      <t xml:space="preserve">              Global</t>
    </r>
    <r>
      <rPr>
        <sz val="11"/>
        <color rgb="FF000000"/>
        <rFont val="Calibri"/>
      </rPr>
      <t xml:space="preserve">
</t>
    </r>
    <r>
      <rPr>
        <sz val="11"/>
        <color rgb="FF000000"/>
        <rFont val="Calibri"/>
      </rPr>
      <t xml:space="preserve">        audit object read event detected /etc/security/passwd</t>
    </r>
    <r>
      <rPr>
        <sz val="11"/>
        <color rgb="FF000000"/>
        <rFont val="Calibri"/>
      </rPr>
      <t xml:space="preserve">
</t>
    </r>
    <r>
      <rPr>
        <sz val="11"/>
        <color rgb="FF000000"/>
        <rFont val="Calibri"/>
      </rPr>
      <t>S_PASSWD_READ   root     OK          Sat Aug 26 19:35:00 2017 cron</t>
    </r>
    <r>
      <rPr>
        <sz val="11"/>
        <color rgb="FF000000"/>
        <rFont val="Calibri"/>
      </rPr>
      <t xml:space="preserve">
</t>
    </r>
    <r>
      <rPr>
        <sz val="11"/>
        <color rgb="FF000000"/>
        <rFont val="Calibri"/>
      </rPr>
      <t xml:space="preserve">              Global</t>
    </r>
    <r>
      <rPr>
        <sz val="11"/>
        <color rgb="FF000000"/>
        <rFont val="Calibri"/>
      </rPr>
      <t xml:space="preserve">
</t>
    </r>
    <r>
      <rPr>
        <sz val="11"/>
        <color rgb="FF000000"/>
        <rFont val="Calibri"/>
      </rPr>
      <t xml:space="preserve">        audit object read event detected /etc/security/passwd</t>
    </r>
    <r>
      <rPr>
        <sz val="11"/>
        <color rgb="FF000000"/>
        <rFont val="Calibri"/>
      </rPr>
      <t xml:space="preserve">
</t>
    </r>
    <r>
      <rPr>
        <sz val="11"/>
        <color rgb="FF000000"/>
        <rFont val="Calibri"/>
      </rPr>
      <t>CRON_Start      root     OK          Sat Aug 26 19:35:00 2017 cron</t>
    </r>
    <r>
      <rPr>
        <sz val="11"/>
        <color rgb="FF000000"/>
        <rFont val="Calibri"/>
      </rPr>
      <t xml:space="preserve">
</t>
    </r>
    <r>
      <rPr>
        <sz val="11"/>
        <color rgb="FF000000"/>
        <rFont val="Calibri"/>
      </rPr>
      <t xml:space="preserve">              Global</t>
    </r>
    <r>
      <rPr>
        <sz val="11"/>
        <color rgb="FF000000"/>
        <rFont val="Calibri"/>
      </rPr>
      <t xml:space="preserve">
</t>
    </r>
    <r>
      <rPr>
        <sz val="11"/>
        <color rgb="FF000000"/>
        <rFont val="Calibri"/>
      </rPr>
      <t xml:space="preserve">        event = start cron job cmd = /usr/sbin/dumpctrl -k &gt;/dev/null 2&gt;/dev/nul</t>
    </r>
    <r>
      <rPr>
        <sz val="11"/>
        <color rgb="FF000000"/>
        <rFont val="Calibri"/>
      </rPr>
      <t xml:space="preserve">
</t>
    </r>
    <r>
      <rPr>
        <sz val="11"/>
        <color rgb="FF000000"/>
        <rFont val="Calibri"/>
      </rPr>
      <t>l time = Sat Aug 26 19:35:00 2017</t>
    </r>
    <r>
      <rPr>
        <sz val="11"/>
        <color rgb="FF000000"/>
        <rFont val="Calibri"/>
      </rPr>
      <t xml:space="preserve">
</t>
    </r>
    <r>
      <rPr>
        <sz val="11"/>
        <color rgb="FF000000"/>
        <rFont val="Calibri"/>
      </rPr>
      <t>FS_Chdir        root     OK          Sat Aug 26 19:35:00 2017 cron</t>
    </r>
    <r>
      <rPr>
        <sz val="11"/>
        <color rgb="FF000000"/>
        <rFont val="Calibri"/>
      </rPr>
      <t xml:space="preserve">
</t>
    </r>
    <r>
      <rPr>
        <sz val="11"/>
        <color rgb="FF000000"/>
        <rFont val="Calibri"/>
      </rPr>
      <t xml:space="preserve">              Global</t>
    </r>
    <r>
      <rPr>
        <sz val="11"/>
        <color rgb="FF000000"/>
        <rFont val="Calibri"/>
      </rPr>
      <t xml:space="preserve">
</t>
    </r>
    <r>
      <rPr>
        <sz val="11"/>
        <color rgb="FF000000"/>
        <rFont val="Calibri"/>
      </rPr>
      <t xml:space="preserve">        change current directory to: /</t>
    </r>
    <r>
      <rPr>
        <sz val="11"/>
        <color rgb="FF000000"/>
        <rFont val="Calibri"/>
      </rPr>
      <t xml:space="preserve">
</t>
    </r>
    <r>
      <rPr>
        <sz val="11"/>
        <color rgb="FF000000"/>
        <rFont val="Calibri"/>
      </rPr>
      <t xml:space="preserve">If the  full-text recording of privileged command is not displayed, this is a finding. </t>
    </r>
    <r>
      <rPr>
        <sz val="11"/>
        <color rgb="FF000000"/>
        <rFont val="Calibri"/>
      </rPr>
      <t xml:space="preserve">
</t>
    </r>
    <r>
      <rPr>
        <sz val="11"/>
        <color rgb="FF000000"/>
        <rFont val="Calibri"/>
      </rPr>
      <t>More information on the command options used above:</t>
    </r>
    <r>
      <rPr>
        <sz val="11"/>
        <color rgb="FF000000"/>
        <rFont val="Calibri"/>
      </rPr>
      <t xml:space="preserve">
</t>
    </r>
    <r>
      <rPr>
        <sz val="11"/>
        <color rgb="FF000000"/>
        <rFont val="Calibri"/>
      </rPr>
      <t xml:space="preserve">           - v detailed information for the event</t>
    </r>
  </si>
  <si>
    <t>V-215241</t>
  </si>
  <si>
    <r>
      <rPr>
        <sz val="11"/>
        <rFont val="Calibri"/>
      </rPr>
      <t>AIX must be configured to generate an audit record when 75% of the audit file system is full.</t>
    </r>
  </si>
  <si>
    <r>
      <rPr>
        <sz val="11"/>
        <color rgb="FF000000"/>
        <rFont val="Calibri"/>
      </rPr>
      <t>Ensure the "/etc/security/audit/config" file contains the following line:</t>
    </r>
    <r>
      <rPr>
        <sz val="11"/>
        <color rgb="FF000000"/>
        <rFont val="Calibri"/>
      </rPr>
      <t xml:space="preserve">
</t>
    </r>
    <r>
      <rPr>
        <sz val="11"/>
        <color rgb="FF000000"/>
        <rFont val="Calibri"/>
      </rPr>
      <t>freepsace = &lt;value&gt;</t>
    </r>
    <r>
      <rPr>
        <sz val="11"/>
        <color rgb="FF000000"/>
        <rFont val="Calibri"/>
      </rPr>
      <t xml:space="preserve">
</t>
    </r>
    <r>
      <rPr>
        <sz val="11"/>
        <color rgb="FF000000"/>
        <rFont val="Calibri"/>
      </rPr>
      <t>where &lt;value&gt; is greater than 25%* filesystem capacity</t>
    </r>
    <r>
      <rPr>
        <sz val="11"/>
        <color rgb="FF000000"/>
        <rFont val="Calibri"/>
      </rPr>
      <t xml:space="preserve">
</t>
    </r>
    <r>
      <rPr>
        <sz val="11"/>
        <color rgb="FF000000"/>
        <rFont val="Calibri"/>
      </rPr>
      <t>Reset the audit system with the following command:</t>
    </r>
    <r>
      <rPr>
        <sz val="11"/>
        <color rgb="FF000000"/>
        <rFont val="Calibri"/>
      </rPr>
      <t xml:space="preserve">
</t>
    </r>
    <r>
      <rPr>
        <sz val="11"/>
        <color rgb="FF000000"/>
        <rFont val="Calibri"/>
      </rPr>
      <t># /usr/sbin/audit shutdown</t>
    </r>
    <r>
      <rPr>
        <sz val="11"/>
        <color rgb="FF000000"/>
        <rFont val="Calibri"/>
      </rPr>
      <t xml:space="preserve">
</t>
    </r>
    <r>
      <rPr>
        <sz val="11"/>
        <color rgb="FF000000"/>
        <rFont val="Calibri"/>
      </rPr>
      <t>Start the audit system with the following command:</t>
    </r>
    <r>
      <rPr>
        <sz val="11"/>
        <color rgb="FF000000"/>
        <rFont val="Calibri"/>
      </rPr>
      <t xml:space="preserve">
</t>
    </r>
    <r>
      <rPr>
        <sz val="11"/>
        <color rgb="FF000000"/>
        <rFont val="Calibri"/>
      </rPr>
      <t># /usr/sbin/audit start</t>
    </r>
  </si>
  <si>
    <r>
      <rPr>
        <sz val="11"/>
        <color rgb="FF000000"/>
        <rFont val="Calibri"/>
      </rPr>
      <t>It is critical for the appropriate personnel to be aware if a system is at risk of failing to process audit logs as required. Without this notification, the security personnel may be unaware of an impending failure of the audit capability, and system operation may be adversely affected.</t>
    </r>
    <r>
      <rPr>
        <sz val="11"/>
        <color rgb="FF000000"/>
        <rFont val="Calibri"/>
      </rPr>
      <t xml:space="preserve">
</t>
    </r>
    <r>
      <rPr>
        <sz val="11"/>
        <color rgb="FF000000"/>
        <rFont val="Calibri"/>
      </rPr>
      <t>Audit processing failures include software/hardware errors, failures in the audit capturing mechanisms, and audit storage capacity being reached or exceeded.</t>
    </r>
    <r>
      <rPr>
        <sz val="11"/>
        <color rgb="FF000000"/>
        <rFont val="Calibri"/>
      </rPr>
      <t xml:space="preserve">
</t>
    </r>
    <r>
      <rPr>
        <sz val="11"/>
        <color rgb="FF000000"/>
        <rFont val="Calibri"/>
      </rPr>
      <t>This requirement applies to each audit data storage repository (i.e., distinct information system component where audit records are stored), the centralized audit storage capacity of organizations (i.e., all audit data storage repositories combined), or both.</t>
    </r>
  </si>
  <si>
    <r>
      <rPr>
        <sz val="11"/>
        <color rgb="FF000000"/>
        <rFont val="Calibri"/>
      </rPr>
      <t>Check if "freespace" is configured for the audit subsystem:</t>
    </r>
    <r>
      <rPr>
        <sz val="11"/>
        <color rgb="FF000000"/>
        <rFont val="Calibri"/>
      </rPr>
      <t xml:space="preserve">
</t>
    </r>
    <r>
      <rPr>
        <sz val="11"/>
        <color rgb="FF000000"/>
        <rFont val="Calibri"/>
      </rPr>
      <t xml:space="preserve"># grep -E freespace* /etc/security/audit/config </t>
    </r>
    <r>
      <rPr>
        <sz val="11"/>
        <color rgb="FF000000"/>
        <rFont val="Calibri"/>
      </rPr>
      <t xml:space="preserve">
</t>
    </r>
    <r>
      <rPr>
        <sz val="11"/>
        <color rgb="FF000000"/>
        <rFont val="Calibri"/>
      </rPr>
      <t>freespace = 65536</t>
    </r>
    <r>
      <rPr>
        <sz val="11"/>
        <color rgb="FF000000"/>
        <rFont val="Calibri"/>
      </rPr>
      <t xml:space="preserve">
</t>
    </r>
    <r>
      <rPr>
        <sz val="11"/>
        <color rgb="FF000000"/>
        <rFont val="Calibri"/>
      </rPr>
      <t>If the above command returns empty, or if the value is less than 25% of the filesystem size, this is a finding.</t>
    </r>
  </si>
  <si>
    <t>V-215242</t>
  </si>
  <si>
    <r>
      <rPr>
        <sz val="11"/>
        <rFont val="Calibri"/>
      </rPr>
      <t>AIX must provide the function to filter audit records for events of interest based upon all audit fields within audit records, support on-demand reporting requirements, and an audit reduction function that supports on-demand audit review and analysis and after-the-fact investigations of security incidents.</t>
    </r>
  </si>
  <si>
    <r>
      <rPr>
        <sz val="11"/>
        <color rgb="FF000000"/>
        <rFont val="Calibri"/>
      </rPr>
      <t>Re-install the "bos.rte.security" fileset from the base media.</t>
    </r>
    <r>
      <rPr>
        <sz val="11"/>
        <color rgb="FF000000"/>
        <rFont val="Calibri"/>
      </rPr>
      <t xml:space="preserve">
</t>
    </r>
    <r>
      <rPr>
        <sz val="11"/>
        <color rgb="FF000000"/>
        <rFont val="Calibri"/>
      </rPr>
      <t>Use "installp" command (assume cd is mounted).</t>
    </r>
    <r>
      <rPr>
        <sz val="11"/>
        <color rgb="FF000000"/>
        <rFont val="Calibri"/>
      </rPr>
      <t xml:space="preserve">
</t>
    </r>
    <r>
      <rPr>
        <sz val="11"/>
        <color rgb="FF000000"/>
        <rFont val="Calibri"/>
      </rPr>
      <t># installp -aXYqg -d /dev/cd0 bos.rte.security</t>
    </r>
  </si>
  <si>
    <r>
      <rPr>
        <sz val="11"/>
        <color rgb="FF000000"/>
        <rFont val="Calibri"/>
      </rPr>
      <t>The ability to specify the event criteria that are of interest provides the individuals reviewing the logs with the ability to quickly isolate and identify these events without having to review entries that are of little or no consequence to the investigation. Without this capability, forensic investigations are impeded.</t>
    </r>
    <r>
      <rPr>
        <sz val="11"/>
        <color rgb="FF000000"/>
        <rFont val="Calibri"/>
      </rPr>
      <t xml:space="preserve">
</t>
    </r>
    <r>
      <rPr>
        <sz val="11"/>
        <color rgb="FF000000"/>
        <rFont val="Calibri"/>
      </rPr>
      <t>Events of interest can be identified by the content of specific audit record fields, including, for example, identities of individuals, event types, event locations, event times, event dates, system resources involved, IP addresses involved, or information objects accessed. Organizations may define audit event criteria to any degree of granularity required, for example, locations selectable by general networking location (e.g., by network or subnetwork) or selectable by specific information system component.</t>
    </r>
    <r>
      <rPr>
        <sz val="11"/>
        <color rgb="FF000000"/>
        <rFont val="Calibri"/>
      </rPr>
      <t xml:space="preserve">
</t>
    </r>
    <r>
      <rPr>
        <sz val="11"/>
        <color rgb="FF000000"/>
        <rFont val="Calibri"/>
      </rPr>
      <t>The ability to generate on-demand reports, including after the audit data has been subjected to audit reduction, greatly facilitates the organization's ability to generate incident reports as needed to better handle larger-scale or more complex security incidents.</t>
    </r>
    <r>
      <rPr>
        <sz val="11"/>
        <color rgb="FF000000"/>
        <rFont val="Calibri"/>
      </rPr>
      <t xml:space="preserve">
</t>
    </r>
    <r>
      <rPr>
        <sz val="11"/>
        <color rgb="FF000000"/>
        <rFont val="Calibri"/>
      </rPr>
      <t>The ability to perform on-demand audit review and analysis, including after the audit data has been subjected to audit reduction, greatly facilitates the organization's ability to generate incident reports, as needed, to better handle larger-scale or more complex security incidents. If the audit reduction capability does not support after-the-fact investigations, it is difficult to establish, correlate, and investigate the events leading up to an outage or attack, or identify those responses for one. This capability is also required to comply with applicable Federal laws and DoD policies.</t>
    </r>
    <r>
      <rPr>
        <sz val="11"/>
        <color rgb="FF000000"/>
        <rFont val="Calibri"/>
      </rPr>
      <t xml:space="preserve">
</t>
    </r>
    <r>
      <rPr>
        <sz val="11"/>
        <color rgb="FF000000"/>
        <rFont val="Calibri"/>
      </rPr>
      <t>Audit reduction is a process that manipulates collected audit information and organizes such information in a summary format that is more meaningful to analysts. The report generation capability provided by the application must support on-demand (i.e., customizable, ad hoc, and as-needed) reports.</t>
    </r>
    <r>
      <rPr>
        <sz val="11"/>
        <color rgb="FF000000"/>
        <rFont val="Calibri"/>
      </rPr>
      <t xml:space="preserve">
</t>
    </r>
    <r>
      <rPr>
        <sz val="11"/>
        <color rgb="FF000000"/>
        <rFont val="Calibri"/>
      </rPr>
      <t>This requires operating systems to provide the capability to customize audit record reports based on all available criteria.</t>
    </r>
    <r>
      <rPr>
        <sz val="11"/>
        <color rgb="FF000000"/>
        <rFont val="Calibri"/>
      </rPr>
      <t xml:space="preserve">
</t>
    </r>
    <r>
      <rPr>
        <sz val="11"/>
        <color rgb="FF000000"/>
        <rFont val="Calibri"/>
      </rPr>
      <t>Satisfies: SRG-OS-000054-GPOS-00025, SRG-OS-000122-GPOS-00063, SRG-OS-000348-GPOS-00136, SRG-OS-000349-GPOS-00137</t>
    </r>
  </si>
  <si>
    <r>
      <rPr>
        <sz val="11"/>
        <color rgb="FF000000"/>
        <rFont val="Calibri"/>
      </rPr>
      <t>The application file "/usr/sbin/auditselect" provides the audit filtering function. Check if it exists:</t>
    </r>
    <r>
      <rPr>
        <sz val="11"/>
        <color rgb="FF000000"/>
        <rFont val="Calibri"/>
      </rPr>
      <t xml:space="preserve">
</t>
    </r>
    <r>
      <rPr>
        <sz val="11"/>
        <color rgb="FF000000"/>
        <rFont val="Calibri"/>
      </rPr>
      <t>#  ls -l /usr/sbin/auditselect</t>
    </r>
    <r>
      <rPr>
        <sz val="11"/>
        <color rgb="FF000000"/>
        <rFont val="Calibri"/>
      </rPr>
      <t xml:space="preserve">
</t>
    </r>
    <r>
      <rPr>
        <sz val="11"/>
        <color rgb="FF000000"/>
        <rFont val="Calibri"/>
      </rPr>
      <t>-r-sr-x---    1 root     audit         36240 Jul 4 1776  /usr/sbin/auditselect</t>
    </r>
    <r>
      <rPr>
        <sz val="11"/>
        <color rgb="FF000000"/>
        <rFont val="Calibri"/>
      </rPr>
      <t xml:space="preserve">
</t>
    </r>
    <r>
      <rPr>
        <sz val="11"/>
        <color rgb="FF000000"/>
        <rFont val="Calibri"/>
      </rPr>
      <t>If the  "/usr/sbin/auditselect" file does not exist, this is a finding</t>
    </r>
  </si>
  <si>
    <t>V-215243</t>
  </si>
  <si>
    <r>
      <rPr>
        <sz val="11"/>
        <rFont val="Calibri"/>
      </rPr>
      <t>Audit logs on the AIX system must be owned by root.</t>
    </r>
  </si>
  <si>
    <r>
      <rPr>
        <sz val="11"/>
        <color rgb="FF000000"/>
        <rFont val="Calibri"/>
      </rPr>
      <t>Set the owner of the audit log file to "root".</t>
    </r>
    <r>
      <rPr>
        <sz val="11"/>
        <color rgb="FF000000"/>
        <rFont val="Calibri"/>
      </rPr>
      <t xml:space="preserve">
</t>
    </r>
    <r>
      <rPr>
        <sz val="11"/>
        <color rgb="FF000000"/>
        <rFont val="Calibri"/>
      </rPr>
      <t># chown root &lt;auditlog file&gt;</t>
    </r>
  </si>
  <si>
    <r>
      <rPr>
        <sz val="11"/>
        <color rgb="FF000000"/>
        <rFont val="Calibri"/>
      </rPr>
      <t>Unauthorized disclosure of audit records can reveal system and configuration data to attackers, thus compromising its confidentiality.</t>
    </r>
    <r>
      <rPr>
        <sz val="11"/>
        <color rgb="FF000000"/>
        <rFont val="Calibri"/>
      </rPr>
      <t xml:space="preserve">
</t>
    </r>
    <r>
      <rPr>
        <sz val="11"/>
        <color rgb="FF000000"/>
        <rFont val="Calibri"/>
      </rPr>
      <t>Audit information includes all information (e.g., audit records, audit settings, audit reports) needed to successfully audit operating system activity.</t>
    </r>
    <r>
      <rPr>
        <sz val="11"/>
        <color rgb="FF000000"/>
        <rFont val="Calibri"/>
      </rPr>
      <t xml:space="preserve">
</t>
    </r>
    <r>
      <rPr>
        <sz val="11"/>
        <color rgb="FF000000"/>
        <rFont val="Calibri"/>
      </rPr>
      <t>Satisfies: SRG-OS-000057-GPOS-00027, SRG-OS-000058-GPOS-00028, SRG-OS-000059-GPOS-00029</t>
    </r>
  </si>
  <si>
    <r>
      <rPr>
        <sz val="11"/>
        <color rgb="FF000000"/>
        <rFont val="Calibri"/>
      </rPr>
      <t>Check the log files under the audit logging directory have correct ownership.</t>
    </r>
    <r>
      <rPr>
        <sz val="11"/>
        <color rgb="FF000000"/>
        <rFont val="Calibri"/>
      </rPr>
      <t xml:space="preserve">
</t>
    </r>
    <r>
      <rPr>
        <sz val="11"/>
        <color rgb="FF000000"/>
        <rFont val="Calibri"/>
      </rPr>
      <t>The default log file is /audit/trail.</t>
    </r>
    <r>
      <rPr>
        <sz val="11"/>
        <color rgb="FF000000"/>
        <rFont val="Calibri"/>
      </rPr>
      <t xml:space="preserve">
</t>
    </r>
    <r>
      <rPr>
        <sz val="11"/>
        <color rgb="FF000000"/>
        <rFont val="Calibri"/>
      </rPr>
      <t>The log file can be set by the "trail" variable in /etc/security/audit/config.</t>
    </r>
    <r>
      <rPr>
        <sz val="11"/>
        <color rgb="FF000000"/>
        <rFont val="Calibri"/>
      </rPr>
      <t xml:space="preserve">
</t>
    </r>
    <r>
      <rPr>
        <sz val="11"/>
        <color rgb="FF000000"/>
        <rFont val="Calibri"/>
      </rPr>
      <t># grep trail /etc/security/audit/config</t>
    </r>
    <r>
      <rPr>
        <sz val="11"/>
        <color rgb="FF000000"/>
        <rFont val="Calibri"/>
      </rPr>
      <t xml:space="preserve">
</t>
    </r>
    <r>
      <rPr>
        <sz val="11"/>
        <color rgb="FF000000"/>
        <rFont val="Calibri"/>
      </rPr>
      <t xml:space="preserve">        trail = /audit/trail</t>
    </r>
    <r>
      <rPr>
        <sz val="11"/>
        <color rgb="FF000000"/>
        <rFont val="Calibri"/>
      </rPr>
      <t xml:space="preserve">
</t>
    </r>
    <r>
      <rPr>
        <sz val="11"/>
        <color rgb="FF000000"/>
        <rFont val="Calibri"/>
      </rPr>
      <t># ls -l &lt;auditlog dir&gt;</t>
    </r>
    <r>
      <rPr>
        <sz val="11"/>
        <color rgb="FF000000"/>
        <rFont val="Calibri"/>
      </rPr>
      <t xml:space="preserve">
</t>
    </r>
    <r>
      <rPr>
        <sz val="11"/>
        <color rgb="FF000000"/>
        <rFont val="Calibri"/>
      </rPr>
      <t>total 240</t>
    </r>
    <r>
      <rPr>
        <sz val="11"/>
        <color rgb="FF000000"/>
        <rFont val="Calibri"/>
      </rPr>
      <t xml:space="preserve">
</t>
    </r>
    <r>
      <rPr>
        <sz val="11"/>
        <color rgb="FF000000"/>
        <rFont val="Calibri"/>
      </rPr>
      <t>-rw-rw----    1 root     system            0 Feb 23 08:44 bin1</t>
    </r>
    <r>
      <rPr>
        <sz val="11"/>
        <color rgb="FF000000"/>
        <rFont val="Calibri"/>
      </rPr>
      <t xml:space="preserve">
</t>
    </r>
    <r>
      <rPr>
        <sz val="11"/>
        <color rgb="FF000000"/>
        <rFont val="Calibri"/>
      </rPr>
      <t>-rw-rw----    1 root     system            0 Feb 23 08:44 bin2</t>
    </r>
    <r>
      <rPr>
        <sz val="11"/>
        <color rgb="FF000000"/>
        <rFont val="Calibri"/>
      </rPr>
      <t xml:space="preserve">
</t>
    </r>
    <r>
      <rPr>
        <sz val="11"/>
        <color rgb="FF000000"/>
        <rFont val="Calibri"/>
      </rPr>
      <t>-rw-r-----    1 root     system       116273 Feb 23 08:44 trail</t>
    </r>
    <r>
      <rPr>
        <sz val="11"/>
        <color rgb="FF000000"/>
        <rFont val="Calibri"/>
      </rPr>
      <t xml:space="preserve">
</t>
    </r>
    <r>
      <rPr>
        <sz val="11"/>
        <color rgb="FF000000"/>
        <rFont val="Calibri"/>
      </rPr>
      <t>If any file's ownership is not "root", this is a finding.</t>
    </r>
  </si>
  <si>
    <t>V-215244</t>
  </si>
  <si>
    <r>
      <rPr>
        <sz val="11"/>
        <rFont val="Calibri"/>
      </rPr>
      <t>Audit logs on the AIX system must be group-owned by system.</t>
    </r>
  </si>
  <si>
    <r>
      <rPr>
        <sz val="11"/>
        <color rgb="FF000000"/>
        <rFont val="Calibri"/>
      </rPr>
      <t>Set the group of the audit log file to "system".</t>
    </r>
    <r>
      <rPr>
        <sz val="11"/>
        <color rgb="FF000000"/>
        <rFont val="Calibri"/>
      </rPr>
      <t xml:space="preserve">
</t>
    </r>
    <r>
      <rPr>
        <sz val="11"/>
        <color rgb="FF000000"/>
        <rFont val="Calibri"/>
      </rPr>
      <t># chgrp system &lt;auditlog file&gt;</t>
    </r>
  </si>
  <si>
    <r>
      <rPr>
        <sz val="11"/>
        <color rgb="FF000000"/>
        <rFont val="Calibri"/>
      </rPr>
      <t>Check the log files under the audit logging directory have correct group ownership.</t>
    </r>
    <r>
      <rPr>
        <sz val="11"/>
        <color rgb="FF000000"/>
        <rFont val="Calibri"/>
      </rPr>
      <t xml:space="preserve">
</t>
    </r>
    <r>
      <rPr>
        <sz val="11"/>
        <color rgb="FF000000"/>
        <rFont val="Calibri"/>
      </rPr>
      <t>The default log file is /audit/trail.</t>
    </r>
    <r>
      <rPr>
        <sz val="11"/>
        <color rgb="FF000000"/>
        <rFont val="Calibri"/>
      </rPr>
      <t xml:space="preserve">
</t>
    </r>
    <r>
      <rPr>
        <sz val="11"/>
        <color rgb="FF000000"/>
        <rFont val="Calibri"/>
      </rPr>
      <t>The log file can be set by the "trail" variable in /etc/security/audit/config.</t>
    </r>
    <r>
      <rPr>
        <sz val="11"/>
        <color rgb="FF000000"/>
        <rFont val="Calibri"/>
      </rPr>
      <t xml:space="preserve">
</t>
    </r>
    <r>
      <rPr>
        <sz val="11"/>
        <color rgb="FF000000"/>
        <rFont val="Calibri"/>
      </rPr>
      <t># grep trail /etc/security/audit/config</t>
    </r>
    <r>
      <rPr>
        <sz val="11"/>
        <color rgb="FF000000"/>
        <rFont val="Calibri"/>
      </rPr>
      <t xml:space="preserve">
</t>
    </r>
    <r>
      <rPr>
        <sz val="11"/>
        <color rgb="FF000000"/>
        <rFont val="Calibri"/>
      </rPr>
      <t xml:space="preserve">        trail = /audit/trail</t>
    </r>
    <r>
      <rPr>
        <sz val="11"/>
        <color rgb="FF000000"/>
        <rFont val="Calibri"/>
      </rPr>
      <t xml:space="preserve">
</t>
    </r>
    <r>
      <rPr>
        <sz val="11"/>
        <color rgb="FF000000"/>
        <rFont val="Calibri"/>
      </rPr>
      <t># ls -l &lt;auditlog dir&gt;</t>
    </r>
    <r>
      <rPr>
        <sz val="11"/>
        <color rgb="FF000000"/>
        <rFont val="Calibri"/>
      </rPr>
      <t xml:space="preserve">
</t>
    </r>
    <r>
      <rPr>
        <sz val="11"/>
        <color rgb="FF000000"/>
        <rFont val="Calibri"/>
      </rPr>
      <t>total 240</t>
    </r>
    <r>
      <rPr>
        <sz val="11"/>
        <color rgb="FF000000"/>
        <rFont val="Calibri"/>
      </rPr>
      <t xml:space="preserve">
</t>
    </r>
    <r>
      <rPr>
        <sz val="11"/>
        <color rgb="FF000000"/>
        <rFont val="Calibri"/>
      </rPr>
      <t>-rw-rw----    1 root     system            0 Feb 23 08:44 bin1</t>
    </r>
    <r>
      <rPr>
        <sz val="11"/>
        <color rgb="FF000000"/>
        <rFont val="Calibri"/>
      </rPr>
      <t xml:space="preserve">
</t>
    </r>
    <r>
      <rPr>
        <sz val="11"/>
        <color rgb="FF000000"/>
        <rFont val="Calibri"/>
      </rPr>
      <t>-rw-rw----    1 root     system            0 Feb 23 08:44 bin2</t>
    </r>
    <r>
      <rPr>
        <sz val="11"/>
        <color rgb="FF000000"/>
        <rFont val="Calibri"/>
      </rPr>
      <t xml:space="preserve">
</t>
    </r>
    <r>
      <rPr>
        <sz val="11"/>
        <color rgb="FF000000"/>
        <rFont val="Calibri"/>
      </rPr>
      <t>-rw-r-----    1 root     system       116273 Feb 23 08:44 trail</t>
    </r>
    <r>
      <rPr>
        <sz val="11"/>
        <color rgb="FF000000"/>
        <rFont val="Calibri"/>
      </rPr>
      <t xml:space="preserve">
</t>
    </r>
    <r>
      <rPr>
        <sz val="11"/>
        <color rgb="FF000000"/>
        <rFont val="Calibri"/>
      </rPr>
      <t>If any file's group ownership is not "system", this is a finding.</t>
    </r>
  </si>
  <si>
    <t>V-215245</t>
  </si>
  <si>
    <r>
      <rPr>
        <sz val="11"/>
        <rFont val="Calibri"/>
      </rPr>
      <t>Audit logs on the AIX system must be set to 660 or less permissive.</t>
    </r>
  </si>
  <si>
    <r>
      <rPr>
        <sz val="11"/>
        <color rgb="FF000000"/>
        <rFont val="Calibri"/>
      </rPr>
      <t>Set the permission of the audit log file to "660".</t>
    </r>
    <r>
      <rPr>
        <sz val="11"/>
        <color rgb="FF000000"/>
        <rFont val="Calibri"/>
      </rPr>
      <t xml:space="preserve">
</t>
    </r>
    <r>
      <rPr>
        <sz val="11"/>
        <color rgb="FF000000"/>
        <rFont val="Calibri"/>
      </rPr>
      <t># chmod 660 &lt;auditlog file&gt;</t>
    </r>
  </si>
  <si>
    <r>
      <rPr>
        <sz val="11"/>
        <color rgb="FF000000"/>
        <rFont val="Calibri"/>
      </rPr>
      <t>Check the log files under the audit logging directory have correct permissions.</t>
    </r>
    <r>
      <rPr>
        <sz val="11"/>
        <color rgb="FF000000"/>
        <rFont val="Calibri"/>
      </rPr>
      <t xml:space="preserve">
</t>
    </r>
    <r>
      <rPr>
        <sz val="11"/>
        <color rgb="FF000000"/>
        <rFont val="Calibri"/>
      </rPr>
      <t>The default log file is /audit/trail.</t>
    </r>
    <r>
      <rPr>
        <sz val="11"/>
        <color rgb="FF000000"/>
        <rFont val="Calibri"/>
      </rPr>
      <t xml:space="preserve">
</t>
    </r>
    <r>
      <rPr>
        <sz val="11"/>
        <color rgb="FF000000"/>
        <rFont val="Calibri"/>
      </rPr>
      <t>The log file can be set by the "trail" variable in /etc/security/audit/config.</t>
    </r>
    <r>
      <rPr>
        <sz val="11"/>
        <color rgb="FF000000"/>
        <rFont val="Calibri"/>
      </rPr>
      <t xml:space="preserve">
</t>
    </r>
    <r>
      <rPr>
        <sz val="11"/>
        <color rgb="FF000000"/>
        <rFont val="Calibri"/>
      </rPr>
      <t># grep trail /etc/security/audit/config</t>
    </r>
    <r>
      <rPr>
        <sz val="11"/>
        <color rgb="FF000000"/>
        <rFont val="Calibri"/>
      </rPr>
      <t xml:space="preserve">
</t>
    </r>
    <r>
      <rPr>
        <sz val="11"/>
        <color rgb="FF000000"/>
        <rFont val="Calibri"/>
      </rPr>
      <t xml:space="preserve">        trail = /audit/trail</t>
    </r>
    <r>
      <rPr>
        <sz val="11"/>
        <color rgb="FF000000"/>
        <rFont val="Calibri"/>
      </rPr>
      <t xml:space="preserve">
</t>
    </r>
    <r>
      <rPr>
        <sz val="11"/>
        <color rgb="FF000000"/>
        <rFont val="Calibri"/>
      </rPr>
      <t># ls -l &lt;auditlog dir&gt;</t>
    </r>
    <r>
      <rPr>
        <sz val="11"/>
        <color rgb="FF000000"/>
        <rFont val="Calibri"/>
      </rPr>
      <t xml:space="preserve">
</t>
    </r>
    <r>
      <rPr>
        <sz val="11"/>
        <color rgb="FF000000"/>
        <rFont val="Calibri"/>
      </rPr>
      <t>total 240</t>
    </r>
    <r>
      <rPr>
        <sz val="11"/>
        <color rgb="FF000000"/>
        <rFont val="Calibri"/>
      </rPr>
      <t xml:space="preserve">
</t>
    </r>
    <r>
      <rPr>
        <sz val="11"/>
        <color rgb="FF000000"/>
        <rFont val="Calibri"/>
      </rPr>
      <t>-rw-rw----    1 root     system            0 Feb 23 08:44 bin1</t>
    </r>
    <r>
      <rPr>
        <sz val="11"/>
        <color rgb="FF000000"/>
        <rFont val="Calibri"/>
      </rPr>
      <t xml:space="preserve">
</t>
    </r>
    <r>
      <rPr>
        <sz val="11"/>
        <color rgb="FF000000"/>
        <rFont val="Calibri"/>
      </rPr>
      <t>-rw-rw----    1 root     system            0 Feb 23 08:44 bin2</t>
    </r>
    <r>
      <rPr>
        <sz val="11"/>
        <color rgb="FF000000"/>
        <rFont val="Calibri"/>
      </rPr>
      <t xml:space="preserve">
</t>
    </r>
    <r>
      <rPr>
        <sz val="11"/>
        <color rgb="FF000000"/>
        <rFont val="Calibri"/>
      </rPr>
      <t>-rw-r-----    1 root     system       116273 Feb 23 08:44 trail</t>
    </r>
    <r>
      <rPr>
        <sz val="11"/>
        <color rgb="FF000000"/>
        <rFont val="Calibri"/>
      </rPr>
      <t xml:space="preserve">
</t>
    </r>
    <r>
      <rPr>
        <sz val="11"/>
        <color rgb="FF000000"/>
        <rFont val="Calibri"/>
      </rPr>
      <t>If any file has a mode more permissive than "660", this is a finding.</t>
    </r>
  </si>
  <si>
    <t>V-215246</t>
  </si>
  <si>
    <r>
      <rPr>
        <sz val="11"/>
        <rFont val="Calibri"/>
      </rPr>
      <t>AIX must provide audit record generation functionality for DoD-defined auditable events.</t>
    </r>
  </si>
  <si>
    <r>
      <rPr>
        <sz val="11"/>
        <color rgb="FF000000"/>
        <rFont val="Calibri"/>
      </rPr>
      <t>Use the "stig_audit_config.txt" file to configure the AIX audit process.</t>
    </r>
    <r>
      <rPr>
        <sz val="11"/>
        <color rgb="FF000000"/>
        <rFont val="Calibri"/>
      </rPr>
      <t xml:space="preserve">
</t>
    </r>
    <r>
      <rPr>
        <sz val="11"/>
        <color rgb="FF000000"/>
        <rFont val="Calibri"/>
      </rPr>
      <t>Edit the /etc/security/audit/objects file and add or update the following lines to the listed values:</t>
    </r>
    <r>
      <rPr>
        <sz val="11"/>
        <color rgb="FF000000"/>
        <rFont val="Calibri"/>
      </rPr>
      <t xml:space="preserve">
</t>
    </r>
    <r>
      <rPr>
        <sz val="11"/>
        <color rgb="FF000000"/>
        <rFont val="Calibri"/>
      </rPr>
      <t>/etc/security/environ:</t>
    </r>
    <r>
      <rPr>
        <sz val="11"/>
        <color rgb="FF000000"/>
        <rFont val="Calibri"/>
      </rPr>
      <t xml:space="preserve">
</t>
    </r>
    <r>
      <rPr>
        <sz val="11"/>
        <color rgb="FF000000"/>
        <rFont val="Calibri"/>
      </rPr>
      <t xml:space="preserve">    w = "S_ENVIRON_WRITE"</t>
    </r>
    <r>
      <rPr>
        <sz val="11"/>
        <color rgb="FF000000"/>
        <rFont val="Calibri"/>
      </rPr>
      <t xml:space="preserve">
</t>
    </r>
    <r>
      <rPr>
        <sz val="11"/>
        <color rgb="FF000000"/>
        <rFont val="Calibri"/>
      </rPr>
      <t>/etc/security/group:</t>
    </r>
    <r>
      <rPr>
        <sz val="11"/>
        <color rgb="FF000000"/>
        <rFont val="Calibri"/>
      </rPr>
      <t xml:space="preserve">
</t>
    </r>
    <r>
      <rPr>
        <sz val="11"/>
        <color rgb="FF000000"/>
        <rFont val="Calibri"/>
      </rPr>
      <t xml:space="preserve">    w = "S_GROUP_WRITE"</t>
    </r>
    <r>
      <rPr>
        <sz val="11"/>
        <color rgb="FF000000"/>
        <rFont val="Calibri"/>
      </rPr>
      <t xml:space="preserve">
</t>
    </r>
    <r>
      <rPr>
        <sz val="11"/>
        <color rgb="FF000000"/>
        <rFont val="Calibri"/>
      </rPr>
      <t xml:space="preserve">/etc/group: </t>
    </r>
    <r>
      <rPr>
        <sz val="11"/>
        <color rgb="FF000000"/>
        <rFont val="Calibri"/>
      </rPr>
      <t xml:space="preserve">
</t>
    </r>
    <r>
      <rPr>
        <sz val="11"/>
        <color rgb="FF000000"/>
        <rFont val="Calibri"/>
      </rPr>
      <t xml:space="preserve">    w = "S_GROUP_WRITE"</t>
    </r>
    <r>
      <rPr>
        <sz val="11"/>
        <color rgb="FF000000"/>
        <rFont val="Calibri"/>
      </rPr>
      <t xml:space="preserve">
</t>
    </r>
    <r>
      <rPr>
        <sz val="11"/>
        <color rgb="FF000000"/>
        <rFont val="Calibri"/>
      </rPr>
      <t>/etc/security/limits:</t>
    </r>
    <r>
      <rPr>
        <sz val="11"/>
        <color rgb="FF000000"/>
        <rFont val="Calibri"/>
      </rPr>
      <t xml:space="preserve">
</t>
    </r>
    <r>
      <rPr>
        <sz val="11"/>
        <color rgb="FF000000"/>
        <rFont val="Calibri"/>
      </rPr>
      <t xml:space="preserve">    w = "S_LIMITS_WRITE"</t>
    </r>
    <r>
      <rPr>
        <sz val="11"/>
        <color rgb="FF000000"/>
        <rFont val="Calibri"/>
      </rPr>
      <t xml:space="preserve">
</t>
    </r>
    <r>
      <rPr>
        <sz val="11"/>
        <color rgb="FF000000"/>
        <rFont val="Calibri"/>
      </rPr>
      <t>/etc/security/login.cfg:</t>
    </r>
    <r>
      <rPr>
        <sz val="11"/>
        <color rgb="FF000000"/>
        <rFont val="Calibri"/>
      </rPr>
      <t xml:space="preserve">
</t>
    </r>
    <r>
      <rPr>
        <sz val="11"/>
        <color rgb="FF000000"/>
        <rFont val="Calibri"/>
      </rPr>
      <t xml:space="preserve">    w = "S_LOGIN_WRITE"</t>
    </r>
    <r>
      <rPr>
        <sz val="11"/>
        <color rgb="FF000000"/>
        <rFont val="Calibri"/>
      </rPr>
      <t xml:space="preserve">
</t>
    </r>
    <r>
      <rPr>
        <sz val="11"/>
        <color rgb="FF000000"/>
        <rFont val="Calibri"/>
      </rPr>
      <t>/etc/security/passwd:</t>
    </r>
    <r>
      <rPr>
        <sz val="11"/>
        <color rgb="FF000000"/>
        <rFont val="Calibri"/>
      </rPr>
      <t xml:space="preserve">
</t>
    </r>
    <r>
      <rPr>
        <sz val="11"/>
        <color rgb="FF000000"/>
        <rFont val="Calibri"/>
      </rPr>
      <t xml:space="preserve">    r = "S_PASSWD_READ"</t>
    </r>
    <r>
      <rPr>
        <sz val="11"/>
        <color rgb="FF000000"/>
        <rFont val="Calibri"/>
      </rPr>
      <t xml:space="preserve">
</t>
    </r>
    <r>
      <rPr>
        <sz val="11"/>
        <color rgb="FF000000"/>
        <rFont val="Calibri"/>
      </rPr>
      <t xml:space="preserve">    w = "S_PASSWD_WRITE"</t>
    </r>
    <r>
      <rPr>
        <sz val="11"/>
        <color rgb="FF000000"/>
        <rFont val="Calibri"/>
      </rPr>
      <t xml:space="preserve">
</t>
    </r>
    <r>
      <rPr>
        <sz val="11"/>
        <color rgb="FF000000"/>
        <rFont val="Calibri"/>
      </rPr>
      <t>/etc/security/user:</t>
    </r>
    <r>
      <rPr>
        <sz val="11"/>
        <color rgb="FF000000"/>
        <rFont val="Calibri"/>
      </rPr>
      <t xml:space="preserve">
</t>
    </r>
    <r>
      <rPr>
        <sz val="11"/>
        <color rgb="FF000000"/>
        <rFont val="Calibri"/>
      </rPr>
      <t xml:space="preserve">    w = "S_USER_WRITE"</t>
    </r>
    <r>
      <rPr>
        <sz val="11"/>
        <color rgb="FF000000"/>
        <rFont val="Calibri"/>
      </rPr>
      <t xml:space="preserve">
</t>
    </r>
    <r>
      <rPr>
        <sz val="11"/>
        <color rgb="FF000000"/>
        <rFont val="Calibri"/>
      </rPr>
      <t>/etc/security/audit/config:</t>
    </r>
    <r>
      <rPr>
        <sz val="11"/>
        <color rgb="FF000000"/>
        <rFont val="Calibri"/>
      </rPr>
      <t xml:space="preserve">
</t>
    </r>
    <r>
      <rPr>
        <sz val="11"/>
        <color rgb="FF000000"/>
        <rFont val="Calibri"/>
      </rPr>
      <t xml:space="preserve">    w = "AUD_CONFIG_WR"</t>
    </r>
    <r>
      <rPr>
        <sz val="11"/>
        <color rgb="FF000000"/>
        <rFont val="Calibri"/>
      </rPr>
      <t xml:space="preserve">
</t>
    </r>
    <r>
      <rPr>
        <sz val="11"/>
        <color rgb="FF000000"/>
        <rFont val="Calibri"/>
      </rPr>
      <t>Restart the audit process:</t>
    </r>
    <r>
      <rPr>
        <sz val="11"/>
        <color rgb="FF000000"/>
        <rFont val="Calibri"/>
      </rPr>
      <t xml:space="preserve">
</t>
    </r>
    <r>
      <rPr>
        <sz val="11"/>
        <color rgb="FF000000"/>
        <rFont val="Calibri"/>
      </rPr>
      <t># /usr/sbin/audit shutdown</t>
    </r>
    <r>
      <rPr>
        <sz val="11"/>
        <color rgb="FF000000"/>
        <rFont val="Calibri"/>
      </rPr>
      <t xml:space="preserve">
</t>
    </r>
    <r>
      <rPr>
        <sz val="11"/>
        <color rgb="FF000000"/>
        <rFont val="Calibri"/>
      </rPr>
      <t># /usr/sbin/audit start</t>
    </r>
    <r>
      <rPr>
        <sz val="11"/>
        <color rgb="FF000000"/>
        <rFont val="Calibri"/>
      </rPr>
      <t xml:space="preserve">
</t>
    </r>
    <r>
      <rPr>
        <sz val="11"/>
        <color rgb="FF000000"/>
        <rFont val="Calibri"/>
      </rPr>
      <t>Note: There are multiple default "classes" defined in the "/etc/security/audit/config" file. The only audit class that is required by this document is the "stig_aud_class". All other defined classes can be removed at the discretion of the organization.</t>
    </r>
  </si>
  <si>
    <r>
      <rPr>
        <sz val="11"/>
        <color rgb="FF000000"/>
        <rFont val="Calibri"/>
      </rPr>
      <t>Without the capability to generate audit records,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The list of audited events is the set of events for which audits are to be generated. This set of events is typically a subset of the list of all events for which the system is capable of generating audit records.</t>
    </r>
    <r>
      <rPr>
        <sz val="11"/>
        <color rgb="FF000000"/>
        <rFont val="Calibri"/>
      </rPr>
      <t xml:space="preserve">
</t>
    </r>
    <r>
      <rPr>
        <sz val="11"/>
        <color rgb="FF000000"/>
        <rFont val="Calibri"/>
      </rPr>
      <t xml:space="preserve">DoD has defined the list of events for which AIX will provide an audit record generation capability as the following: </t>
    </r>
    <r>
      <rPr>
        <sz val="11"/>
        <color rgb="FF000000"/>
        <rFont val="Calibri"/>
      </rPr>
      <t xml:space="preserve">
</t>
    </r>
    <r>
      <rPr>
        <sz val="11"/>
        <color rgb="FF000000"/>
        <rFont val="Calibri"/>
      </rPr>
      <t>1) Successful and unsuccessful attempts to access, modify, or delete privileges, security objects, security levels, or categories of information (e.g., classification levels);</t>
    </r>
    <r>
      <rPr>
        <sz val="11"/>
        <color rgb="FF000000"/>
        <rFont val="Calibri"/>
      </rPr>
      <t xml:space="preserve">
</t>
    </r>
    <r>
      <rPr>
        <sz val="11"/>
        <color rgb="FF000000"/>
        <rFont val="Calibri"/>
      </rPr>
      <t>2) Access actions, such as successful and unsuccessful login attempts, privileged activities or other system-level access, starting and ending time for user access to the system, concurrent logins from different workstations, successful and unsuccessful accesses to objects, all program initiations, and all direct access to the information system;</t>
    </r>
    <r>
      <rPr>
        <sz val="11"/>
        <color rgb="FF000000"/>
        <rFont val="Calibri"/>
      </rPr>
      <t xml:space="preserve">
</t>
    </r>
    <r>
      <rPr>
        <sz val="11"/>
        <color rgb="FF000000"/>
        <rFont val="Calibri"/>
      </rPr>
      <t xml:space="preserve">3) All account creations, modifications, disabling, and terminations; and </t>
    </r>
    <r>
      <rPr>
        <sz val="11"/>
        <color rgb="FF000000"/>
        <rFont val="Calibri"/>
      </rPr>
      <t xml:space="preserve">
</t>
    </r>
    <r>
      <rPr>
        <sz val="11"/>
        <color rgb="FF000000"/>
        <rFont val="Calibri"/>
      </rPr>
      <t>4) All kernel module load, unload, and restart actions.</t>
    </r>
    <r>
      <rPr>
        <sz val="11"/>
        <color rgb="FF000000"/>
        <rFont val="Calibri"/>
      </rPr>
      <t xml:space="preserve">
</t>
    </r>
    <r>
      <rPr>
        <sz val="11"/>
        <color rgb="FF000000"/>
        <rFont val="Calibri"/>
      </rPr>
      <t>Satisfies: SRG-OS-000062-GPOS-00031, SRG-OS-000004-GPOS-00004, SRG-OS-000051-GPOS-00024, SRG-OS-000064-GPOS-00033, SRG-OS-000239-GPOS-00089, SRG-OS-000240-GPOS-00090, SRG-OS-000241-GPOS-00091, SRG-OS-000277-GPOS-00107, SRG-OS-000303-GPOS-00120, SRG-OS-000304-GPOS-00121, SRG-OS-000327-GPOS-00127, SRG-OS-000327-GPOS-00127, SRG-OS-000364-GPOS-00151, SRG-OS-000392-GPOS-00172, SRG-OS-000458-GPOS-00203, SRG-OS-000461-GPOS-00205, SRG-OS-000462-GPOS-00206, SRG-OS-000463-GPOS-00207, SRG-OS-000465-GPOS-00209, SRG-OS-000466-GPOS-00210, SRG-OS-000467-GPOS-00211, SRG-OS-000468-GPOS-00212, SRG-OS-000470-GPOS-00214, SRG-OS-000471-GPOS-00215, SRG-OS-000471-GPOS-00216, SRG-OS-000472-GPOS-00217, SRG-OS-000473-GPOS-00218, SRG-OS-000474-GPOS-00219, SRG-OS-000475-GPOS-00220, SRG-OS-000476-GPOS-00221, SRG-OS-000477-GPOS-00222</t>
    </r>
  </si>
  <si>
    <r>
      <rPr>
        <sz val="11"/>
        <color rgb="FF000000"/>
        <rFont val="Calibri"/>
      </rPr>
      <t>Ensure that auditing is properly configured.</t>
    </r>
    <r>
      <rPr>
        <sz val="11"/>
        <color rgb="FF000000"/>
        <rFont val="Calibri"/>
      </rPr>
      <t xml:space="preserve">
</t>
    </r>
    <r>
      <rPr>
        <sz val="11"/>
        <color rgb="FF000000"/>
        <rFont val="Calibri"/>
      </rPr>
      <t>Run the "stig_audit_check.sh" script.</t>
    </r>
    <r>
      <rPr>
        <sz val="11"/>
        <color rgb="FF000000"/>
        <rFont val="Calibri"/>
      </rPr>
      <t xml:space="preserve">
</t>
    </r>
    <r>
      <rPr>
        <sz val="11"/>
        <color rgb="FF000000"/>
        <rFont val="Calibri"/>
      </rPr>
      <t>If any results are returned from the script, this is a finding.</t>
    </r>
    <r>
      <rPr>
        <sz val="11"/>
        <color rgb="FF000000"/>
        <rFont val="Calibri"/>
      </rPr>
      <t xml:space="preserve">
</t>
    </r>
    <r>
      <rPr>
        <sz val="11"/>
        <color rgb="FF000000"/>
        <rFont val="Calibri"/>
      </rPr>
      <t>Verify that the file "/etc/security/audit/objects" includes the following objects:</t>
    </r>
    <r>
      <rPr>
        <sz val="11"/>
        <color rgb="FF000000"/>
        <rFont val="Calibri"/>
      </rPr>
      <t xml:space="preserve">
</t>
    </r>
    <r>
      <rPr>
        <sz val="11"/>
        <color rgb="FF000000"/>
        <rFont val="Calibri"/>
      </rPr>
      <t>/etc/security/environ:</t>
    </r>
    <r>
      <rPr>
        <sz val="11"/>
        <color rgb="FF000000"/>
        <rFont val="Calibri"/>
      </rPr>
      <t xml:space="preserve">
</t>
    </r>
    <r>
      <rPr>
        <sz val="11"/>
        <color rgb="FF000000"/>
        <rFont val="Calibri"/>
      </rPr>
      <t>w = "S_ENVIRON_WRITE"</t>
    </r>
    <r>
      <rPr>
        <sz val="11"/>
        <color rgb="FF000000"/>
        <rFont val="Calibri"/>
      </rPr>
      <t xml:space="preserve">
</t>
    </r>
    <r>
      <rPr>
        <sz val="11"/>
        <color rgb="FF000000"/>
        <rFont val="Calibri"/>
      </rPr>
      <t>/etc/security/group:</t>
    </r>
    <r>
      <rPr>
        <sz val="11"/>
        <color rgb="FF000000"/>
        <rFont val="Calibri"/>
      </rPr>
      <t xml:space="preserve">
</t>
    </r>
    <r>
      <rPr>
        <sz val="11"/>
        <color rgb="FF000000"/>
        <rFont val="Calibri"/>
      </rPr>
      <t>w = "S_GROUP_WRITE"</t>
    </r>
    <r>
      <rPr>
        <sz val="11"/>
        <color rgb="FF000000"/>
        <rFont val="Calibri"/>
      </rPr>
      <t xml:space="preserve">
</t>
    </r>
    <r>
      <rPr>
        <sz val="11"/>
        <color rgb="FF000000"/>
        <rFont val="Calibri"/>
      </rPr>
      <t xml:space="preserve">/etc/group: </t>
    </r>
    <r>
      <rPr>
        <sz val="11"/>
        <color rgb="FF000000"/>
        <rFont val="Calibri"/>
      </rPr>
      <t xml:space="preserve">
</t>
    </r>
    <r>
      <rPr>
        <sz val="11"/>
        <color rgb="FF000000"/>
        <rFont val="Calibri"/>
      </rPr>
      <t>w = "S_GROUP_WRITE"</t>
    </r>
    <r>
      <rPr>
        <sz val="11"/>
        <color rgb="FF000000"/>
        <rFont val="Calibri"/>
      </rPr>
      <t xml:space="preserve">
</t>
    </r>
    <r>
      <rPr>
        <sz val="11"/>
        <color rgb="FF000000"/>
        <rFont val="Calibri"/>
      </rPr>
      <t>/etc/security/limits:</t>
    </r>
    <r>
      <rPr>
        <sz val="11"/>
        <color rgb="FF000000"/>
        <rFont val="Calibri"/>
      </rPr>
      <t xml:space="preserve">
</t>
    </r>
    <r>
      <rPr>
        <sz val="11"/>
        <color rgb="FF000000"/>
        <rFont val="Calibri"/>
      </rPr>
      <t>w = "S_LIMITS_WRITE"</t>
    </r>
    <r>
      <rPr>
        <sz val="11"/>
        <color rgb="FF000000"/>
        <rFont val="Calibri"/>
      </rPr>
      <t xml:space="preserve">
</t>
    </r>
    <r>
      <rPr>
        <sz val="11"/>
        <color rgb="FF000000"/>
        <rFont val="Calibri"/>
      </rPr>
      <t>/etc/security/login.cfg:</t>
    </r>
    <r>
      <rPr>
        <sz val="11"/>
        <color rgb="FF000000"/>
        <rFont val="Calibri"/>
      </rPr>
      <t xml:space="preserve">
</t>
    </r>
    <r>
      <rPr>
        <sz val="11"/>
        <color rgb="FF000000"/>
        <rFont val="Calibri"/>
      </rPr>
      <t>w = "S_LOGIN_WRITE"</t>
    </r>
    <r>
      <rPr>
        <sz val="11"/>
        <color rgb="FF000000"/>
        <rFont val="Calibri"/>
      </rPr>
      <t xml:space="preserve">
</t>
    </r>
    <r>
      <rPr>
        <sz val="11"/>
        <color rgb="FF000000"/>
        <rFont val="Calibri"/>
      </rPr>
      <t>/etc/security/passwd:</t>
    </r>
    <r>
      <rPr>
        <sz val="11"/>
        <color rgb="FF000000"/>
        <rFont val="Calibri"/>
      </rPr>
      <t xml:space="preserve">
</t>
    </r>
    <r>
      <rPr>
        <sz val="11"/>
        <color rgb="FF000000"/>
        <rFont val="Calibri"/>
      </rPr>
      <t>r = "S_PASSWD_READ"</t>
    </r>
    <r>
      <rPr>
        <sz val="11"/>
        <color rgb="FF000000"/>
        <rFont val="Calibri"/>
      </rPr>
      <t xml:space="preserve">
</t>
    </r>
    <r>
      <rPr>
        <sz val="11"/>
        <color rgb="FF000000"/>
        <rFont val="Calibri"/>
      </rPr>
      <t>w = "S_PASSWD_WRITE"</t>
    </r>
    <r>
      <rPr>
        <sz val="11"/>
        <color rgb="FF000000"/>
        <rFont val="Calibri"/>
      </rPr>
      <t xml:space="preserve">
</t>
    </r>
    <r>
      <rPr>
        <sz val="11"/>
        <color rgb="FF000000"/>
        <rFont val="Calibri"/>
      </rPr>
      <t>/etc/security/user:</t>
    </r>
    <r>
      <rPr>
        <sz val="11"/>
        <color rgb="FF000000"/>
        <rFont val="Calibri"/>
      </rPr>
      <t xml:space="preserve">
</t>
    </r>
    <r>
      <rPr>
        <sz val="11"/>
        <color rgb="FF000000"/>
        <rFont val="Calibri"/>
      </rPr>
      <t>w = "S_USER_WRITE"</t>
    </r>
    <r>
      <rPr>
        <sz val="11"/>
        <color rgb="FF000000"/>
        <rFont val="Calibri"/>
      </rPr>
      <t xml:space="preserve">
</t>
    </r>
    <r>
      <rPr>
        <sz val="11"/>
        <color rgb="FF000000"/>
        <rFont val="Calibri"/>
      </rPr>
      <t>/etc/security/audit/config:</t>
    </r>
    <r>
      <rPr>
        <sz val="11"/>
        <color rgb="FF000000"/>
        <rFont val="Calibri"/>
      </rPr>
      <t xml:space="preserve">
</t>
    </r>
    <r>
      <rPr>
        <sz val="11"/>
        <color rgb="FF000000"/>
        <rFont val="Calibri"/>
      </rPr>
      <t>w = "AUD_CONFIG_WR"</t>
    </r>
    <r>
      <rPr>
        <sz val="11"/>
        <color rgb="FF000000"/>
        <rFont val="Calibri"/>
      </rPr>
      <t xml:space="preserve">
</t>
    </r>
    <r>
      <rPr>
        <sz val="11"/>
        <color rgb="FF000000"/>
        <rFont val="Calibri"/>
      </rPr>
      <t>If any of the objects listed above are missing from "/etc/security/audit/objects", this is a finding.</t>
    </r>
  </si>
  <si>
    <t>V-215247</t>
  </si>
  <si>
    <r>
      <rPr>
        <sz val="11"/>
        <rFont val="Calibri"/>
      </rPr>
      <t>AIX must start audit at boot.</t>
    </r>
  </si>
  <si>
    <r>
      <rPr>
        <sz val="11"/>
        <color rgb="FF000000"/>
        <rFont val="Calibri"/>
      </rPr>
      <t>To start auditing at system startup, add the following line to the /etc/rc file, just prior to the line reading dspmsg rc.cat 5 'Multi-user initialization completed':</t>
    </r>
    <r>
      <rPr>
        <sz val="11"/>
        <color rgb="FF000000"/>
        <rFont val="Calibri"/>
      </rPr>
      <t xml:space="preserve">
</t>
    </r>
    <r>
      <rPr>
        <sz val="11"/>
        <color rgb="FF000000"/>
        <rFont val="Calibri"/>
      </rPr>
      <t>/usr/sbin/audit start</t>
    </r>
    <r>
      <rPr>
        <sz val="11"/>
        <color rgb="FF000000"/>
        <rFont val="Calibri"/>
      </rPr>
      <t xml:space="preserve">
</t>
    </r>
    <r>
      <rPr>
        <sz val="11"/>
        <color rgb="FF000000"/>
        <rFont val="Calibri"/>
      </rPr>
      <t>Symmetrically  add the '/usr/sbin/audit shutdown' command to /etc/rc.shutdown.</t>
    </r>
  </si>
  <si>
    <r>
      <rPr>
        <sz val="11"/>
        <color rgb="FF000000"/>
        <rFont val="Calibri"/>
      </rPr>
      <t>If auditing is enabled late in the start-up process, the actions of some start-up processes may not be audited. Some audit systems also maintain state information only available if auditing is enabled before a given process is created.</t>
    </r>
  </si>
  <si>
    <r>
      <rPr>
        <sz val="11"/>
        <color rgb="FF000000"/>
        <rFont val="Calibri"/>
      </rPr>
      <t>Check if /etc/rc contains the following line:</t>
    </r>
    <r>
      <rPr>
        <sz val="11"/>
        <color rgb="FF000000"/>
        <rFont val="Calibri"/>
      </rPr>
      <t xml:space="preserve">
</t>
    </r>
    <r>
      <rPr>
        <sz val="11"/>
        <color rgb="FF000000"/>
        <rFont val="Calibri"/>
      </rPr>
      <t>/usr/sbin/audit start</t>
    </r>
    <r>
      <rPr>
        <sz val="11"/>
        <color rgb="FF000000"/>
        <rFont val="Calibri"/>
      </rPr>
      <t xml:space="preserve">
</t>
    </r>
    <r>
      <rPr>
        <sz val="11"/>
        <color rgb="FF000000"/>
        <rFont val="Calibri"/>
      </rPr>
      <t># grep "audit start" /etc/rc</t>
    </r>
    <r>
      <rPr>
        <sz val="11"/>
        <color rgb="FF000000"/>
        <rFont val="Calibri"/>
      </rPr>
      <t xml:space="preserve">
</t>
    </r>
    <r>
      <rPr>
        <sz val="11"/>
        <color rgb="FF000000"/>
        <rFont val="Calibri"/>
      </rPr>
      <t>/usr/sbin/audit start</t>
    </r>
    <r>
      <rPr>
        <sz val="11"/>
        <color rgb="FF000000"/>
        <rFont val="Calibri"/>
      </rPr>
      <t xml:space="preserve">
</t>
    </r>
    <r>
      <rPr>
        <sz val="11"/>
        <color rgb="FF000000"/>
        <rFont val="Calibri"/>
      </rPr>
      <t>If a result is not returned, this is a finding.</t>
    </r>
  </si>
  <si>
    <t>V-215248</t>
  </si>
  <si>
    <r>
      <rPr>
        <sz val="11"/>
        <rFont val="Calibri"/>
      </rPr>
      <t>AIX audit tools must be owned by root.</t>
    </r>
  </si>
  <si>
    <r>
      <rPr>
        <sz val="11"/>
        <color rgb="FF000000"/>
        <rFont val="Calibri"/>
      </rPr>
      <t xml:space="preserve">For each audit tool in: </t>
    </r>
    <r>
      <rPr>
        <sz val="11"/>
        <color rgb="FF000000"/>
        <rFont val="Calibri"/>
      </rPr>
      <t xml:space="preserve">
</t>
    </r>
    <r>
      <rPr>
        <sz val="11"/>
        <color rgb="FF000000"/>
        <rFont val="Calibri"/>
      </rPr>
      <t xml:space="preserve">   /usr/sbin/audit</t>
    </r>
    <r>
      <rPr>
        <sz val="11"/>
        <color rgb="FF000000"/>
        <rFont val="Calibri"/>
      </rPr>
      <t xml:space="preserve">
</t>
    </r>
    <r>
      <rPr>
        <sz val="11"/>
        <color rgb="FF000000"/>
        <rFont val="Calibri"/>
      </rPr>
      <t xml:space="preserve">    /usr/sbin/auditbin</t>
    </r>
    <r>
      <rPr>
        <sz val="11"/>
        <color rgb="FF000000"/>
        <rFont val="Calibri"/>
      </rPr>
      <t xml:space="preserve">
</t>
    </r>
    <r>
      <rPr>
        <sz val="11"/>
        <color rgb="FF000000"/>
        <rFont val="Calibri"/>
      </rPr>
      <t xml:space="preserve">    /usr/sbin/auditcat</t>
    </r>
    <r>
      <rPr>
        <sz val="11"/>
        <color rgb="FF000000"/>
        <rFont val="Calibri"/>
      </rPr>
      <t xml:space="preserve">
</t>
    </r>
    <r>
      <rPr>
        <sz val="11"/>
        <color rgb="FF000000"/>
        <rFont val="Calibri"/>
      </rPr>
      <t xml:space="preserve">    /usr/sbin/auditconv</t>
    </r>
    <r>
      <rPr>
        <sz val="11"/>
        <color rgb="FF000000"/>
        <rFont val="Calibri"/>
      </rPr>
      <t xml:space="preserve">
</t>
    </r>
    <r>
      <rPr>
        <sz val="11"/>
        <color rgb="FF000000"/>
        <rFont val="Calibri"/>
      </rPr>
      <t xml:space="preserve">    /usr/sbin/auditmerge</t>
    </r>
    <r>
      <rPr>
        <sz val="11"/>
        <color rgb="FF000000"/>
        <rFont val="Calibri"/>
      </rPr>
      <t xml:space="preserve">
</t>
    </r>
    <r>
      <rPr>
        <sz val="11"/>
        <color rgb="FF000000"/>
        <rFont val="Calibri"/>
      </rPr>
      <t xml:space="preserve">    /usr/sbin/auditpr</t>
    </r>
    <r>
      <rPr>
        <sz val="11"/>
        <color rgb="FF000000"/>
        <rFont val="Calibri"/>
      </rPr>
      <t xml:space="preserve">
</t>
    </r>
    <r>
      <rPr>
        <sz val="11"/>
        <color rgb="FF000000"/>
        <rFont val="Calibri"/>
      </rPr>
      <t xml:space="preserve">    /usr/sbin/auditselect</t>
    </r>
    <r>
      <rPr>
        <sz val="11"/>
        <color rgb="FF000000"/>
        <rFont val="Calibri"/>
      </rPr>
      <t xml:space="preserve">
</t>
    </r>
    <r>
      <rPr>
        <sz val="11"/>
        <color rgb="FF000000"/>
        <rFont val="Calibri"/>
      </rPr>
      <t xml:space="preserve">    /usr/sbin/auditstream</t>
    </r>
    <r>
      <rPr>
        <sz val="11"/>
        <color rgb="FF000000"/>
        <rFont val="Calibri"/>
      </rPr>
      <t xml:space="preserve">
</t>
    </r>
    <r>
      <rPr>
        <sz val="11"/>
        <color rgb="FF000000"/>
        <rFont val="Calibri"/>
      </rPr>
      <t xml:space="preserve">Set the owner to "root". </t>
    </r>
    <r>
      <rPr>
        <sz val="11"/>
        <color rgb="FF000000"/>
        <rFont val="Calibri"/>
      </rPr>
      <t xml:space="preserve">
</t>
    </r>
    <r>
      <rPr>
        <sz val="11"/>
        <color rgb="FF000000"/>
        <rFont val="Calibri"/>
      </rPr>
      <t># chown root &lt;audit tool&gt;</t>
    </r>
    <r>
      <rPr>
        <sz val="11"/>
        <color rgb="FF000000"/>
        <rFont val="Calibri"/>
      </rPr>
      <t xml:space="preserve">
</t>
    </r>
    <r>
      <rPr>
        <sz val="11"/>
        <color rgb="FF000000"/>
        <rFont val="Calibri"/>
      </rPr>
      <t>For  /usr/sbin/auditldap</t>
    </r>
    <r>
      <rPr>
        <sz val="11"/>
        <color rgb="FF000000"/>
        <rFont val="Calibri"/>
      </rPr>
      <t xml:space="preserve">
</t>
    </r>
    <r>
      <rPr>
        <sz val="11"/>
        <color rgb="FF000000"/>
        <rFont val="Calibri"/>
      </rPr>
      <t xml:space="preserve">Set the owner to "root". </t>
    </r>
    <r>
      <rPr>
        <sz val="11"/>
        <color rgb="FF000000"/>
        <rFont val="Calibri"/>
      </rPr>
      <t xml:space="preserve">
</t>
    </r>
    <r>
      <rPr>
        <sz val="11"/>
        <color rgb="FF000000"/>
        <rFont val="Calibri"/>
      </rPr>
      <t># chown root  /usr/sbin/auditldap</t>
    </r>
  </si>
  <si>
    <r>
      <rPr>
        <sz val="11"/>
        <color rgb="FF000000"/>
        <rFont val="Calibri"/>
      </rPr>
      <t>Protecting audit information also includes identifying and protecting the tools used to view and manipulate log data. Therefore, protecting audit tools is necessary to prevent unauthorized operation on audit information.</t>
    </r>
    <r>
      <rPr>
        <sz val="11"/>
        <color rgb="FF000000"/>
        <rFont val="Calibri"/>
      </rPr>
      <t xml:space="preserve">
</t>
    </r>
    <r>
      <rPr>
        <sz val="11"/>
        <color rgb="FF000000"/>
        <rFont val="Calibri"/>
      </rPr>
      <t>Operating systems providing tools to interface with audit information will leverage user permissions and roles identifying the user accessing the tools and the corresponding rights the user enjoys in order to make access decisions regarding the access to audit tools.</t>
    </r>
    <r>
      <rPr>
        <sz val="11"/>
        <color rgb="FF000000"/>
        <rFont val="Calibri"/>
      </rPr>
      <t xml:space="preserve">
</t>
    </r>
    <r>
      <rPr>
        <sz val="11"/>
        <color rgb="FF000000"/>
        <rFont val="Calibri"/>
      </rPr>
      <t>Audit tools include, but are not limited to, vendor-provided and open source audit tools needed to successfully view and manipulate audit information system activity and records. Audit tools include custom queries and report generators.</t>
    </r>
    <r>
      <rPr>
        <sz val="11"/>
        <color rgb="FF000000"/>
        <rFont val="Calibri"/>
      </rPr>
      <t xml:space="preserve">
</t>
    </r>
    <r>
      <rPr>
        <sz val="11"/>
        <color rgb="FF000000"/>
        <rFont val="Calibri"/>
      </rPr>
      <t>Satisfies: SRG-OS-000256-GPOS-00097, SRG-OS-000257-GPOS-00098, SRG-OS-000258-GPOS-00099</t>
    </r>
  </si>
  <si>
    <r>
      <rPr>
        <sz val="11"/>
        <color rgb="FF000000"/>
        <rFont val="Calibri"/>
      </rPr>
      <t>Check the following audit tools are owned by "root":</t>
    </r>
    <r>
      <rPr>
        <sz val="11"/>
        <color rgb="FF000000"/>
        <rFont val="Calibri"/>
      </rPr>
      <t xml:space="preserve">
</t>
    </r>
    <r>
      <rPr>
        <sz val="11"/>
        <color rgb="FF000000"/>
        <rFont val="Calibri"/>
      </rPr>
      <t xml:space="preserve">    /usr/sbin/audit</t>
    </r>
    <r>
      <rPr>
        <sz val="11"/>
        <color rgb="FF000000"/>
        <rFont val="Calibri"/>
      </rPr>
      <t xml:space="preserve">
</t>
    </r>
    <r>
      <rPr>
        <sz val="11"/>
        <color rgb="FF000000"/>
        <rFont val="Calibri"/>
      </rPr>
      <t xml:space="preserve">    /usr/sbin/auditbin</t>
    </r>
    <r>
      <rPr>
        <sz val="11"/>
        <color rgb="FF000000"/>
        <rFont val="Calibri"/>
      </rPr>
      <t xml:space="preserve">
</t>
    </r>
    <r>
      <rPr>
        <sz val="11"/>
        <color rgb="FF000000"/>
        <rFont val="Calibri"/>
      </rPr>
      <t xml:space="preserve">    /usr/sbin/auditcat</t>
    </r>
    <r>
      <rPr>
        <sz val="11"/>
        <color rgb="FF000000"/>
        <rFont val="Calibri"/>
      </rPr>
      <t xml:space="preserve">
</t>
    </r>
    <r>
      <rPr>
        <sz val="11"/>
        <color rgb="FF000000"/>
        <rFont val="Calibri"/>
      </rPr>
      <t xml:space="preserve">    /usr/sbin/auditconv</t>
    </r>
    <r>
      <rPr>
        <sz val="11"/>
        <color rgb="FF000000"/>
        <rFont val="Calibri"/>
      </rPr>
      <t xml:space="preserve">
</t>
    </r>
    <r>
      <rPr>
        <sz val="11"/>
        <color rgb="FF000000"/>
        <rFont val="Calibri"/>
      </rPr>
      <t xml:space="preserve">    /usr/sbin/auditmerge</t>
    </r>
    <r>
      <rPr>
        <sz val="11"/>
        <color rgb="FF000000"/>
        <rFont val="Calibri"/>
      </rPr>
      <t xml:space="preserve">
</t>
    </r>
    <r>
      <rPr>
        <sz val="11"/>
        <color rgb="FF000000"/>
        <rFont val="Calibri"/>
      </rPr>
      <t xml:space="preserve">    /usr/sbin/auditpr</t>
    </r>
    <r>
      <rPr>
        <sz val="11"/>
        <color rgb="FF000000"/>
        <rFont val="Calibri"/>
      </rPr>
      <t xml:space="preserve">
</t>
    </r>
    <r>
      <rPr>
        <sz val="11"/>
        <color rgb="FF000000"/>
        <rFont val="Calibri"/>
      </rPr>
      <t xml:space="preserve">    /usr/sbin/auditselect</t>
    </r>
    <r>
      <rPr>
        <sz val="11"/>
        <color rgb="FF000000"/>
        <rFont val="Calibri"/>
      </rPr>
      <t xml:space="preserve">
</t>
    </r>
    <r>
      <rPr>
        <sz val="11"/>
        <color rgb="FF000000"/>
        <rFont val="Calibri"/>
      </rPr>
      <t xml:space="preserve">    /usr/sbin/auditstream</t>
    </r>
    <r>
      <rPr>
        <sz val="11"/>
        <color rgb="FF000000"/>
        <rFont val="Calibri"/>
      </rPr>
      <t xml:space="preserve">
</t>
    </r>
    <r>
      <rPr>
        <sz val="11"/>
        <color rgb="FF000000"/>
        <rFont val="Calibri"/>
      </rPr>
      <t xml:space="preserve">    /usr/sbin/auditldap</t>
    </r>
    <r>
      <rPr>
        <sz val="11"/>
        <color rgb="FF000000"/>
        <rFont val="Calibri"/>
      </rPr>
      <t xml:space="preserve">
</t>
    </r>
    <r>
      <rPr>
        <sz val="11"/>
        <color rgb="FF000000"/>
        <rFont val="Calibri"/>
      </rPr>
      <t># ls -l /usr/sbin/audit*|grep -v ldap</t>
    </r>
    <r>
      <rPr>
        <sz val="11"/>
        <color rgb="FF000000"/>
        <rFont val="Calibri"/>
      </rPr>
      <t xml:space="preserve">
</t>
    </r>
    <r>
      <rPr>
        <sz val="11"/>
        <color rgb="FF000000"/>
        <rFont val="Calibri"/>
      </rPr>
      <t>-r-sr-x---    1 root     audit         64926 Mar 30 2016  /usr/sbin/audit</t>
    </r>
    <r>
      <rPr>
        <sz val="11"/>
        <color rgb="FF000000"/>
        <rFont val="Calibri"/>
      </rPr>
      <t xml:space="preserve">
</t>
    </r>
    <r>
      <rPr>
        <sz val="11"/>
        <color rgb="FF000000"/>
        <rFont val="Calibri"/>
      </rPr>
      <t>-r-sr-x---    1 root     audit         41240 Mar 30 2016  /usr/sbin/auditbin</t>
    </r>
    <r>
      <rPr>
        <sz val="11"/>
        <color rgb="FF000000"/>
        <rFont val="Calibri"/>
      </rPr>
      <t xml:space="preserve">
</t>
    </r>
    <r>
      <rPr>
        <sz val="11"/>
        <color rgb="FF000000"/>
        <rFont val="Calibri"/>
      </rPr>
      <t>-r-sr-x---    1 root     audit         40700 Mar 30 2016  /usr/sbin/auditcat</t>
    </r>
    <r>
      <rPr>
        <sz val="11"/>
        <color rgb="FF000000"/>
        <rFont val="Calibri"/>
      </rPr>
      <t xml:space="preserve">
</t>
    </r>
    <r>
      <rPr>
        <sz val="11"/>
        <color rgb="FF000000"/>
        <rFont val="Calibri"/>
      </rPr>
      <t>-r-sr-x---    1 root     audit         13072 Mar 30 2016  /usr/sbin/auditconv</t>
    </r>
    <r>
      <rPr>
        <sz val="11"/>
        <color rgb="FF000000"/>
        <rFont val="Calibri"/>
      </rPr>
      <t xml:space="preserve">
</t>
    </r>
    <r>
      <rPr>
        <sz val="11"/>
        <color rgb="FF000000"/>
        <rFont val="Calibri"/>
      </rPr>
      <t>-r-sr-x---    1 root     audit         11328 Mar 30 2016  /usr/sbin/auditmerge</t>
    </r>
    <r>
      <rPr>
        <sz val="11"/>
        <color rgb="FF000000"/>
        <rFont val="Calibri"/>
      </rPr>
      <t xml:space="preserve">
</t>
    </r>
    <r>
      <rPr>
        <sz val="11"/>
        <color rgb="FF000000"/>
        <rFont val="Calibri"/>
      </rPr>
      <t>-r-sr-x---    1 root     audit         53466 Mar 30 2016  /usr/sbin/auditpr</t>
    </r>
    <r>
      <rPr>
        <sz val="11"/>
        <color rgb="FF000000"/>
        <rFont val="Calibri"/>
      </rPr>
      <t xml:space="preserve">
</t>
    </r>
    <r>
      <rPr>
        <sz val="11"/>
        <color rgb="FF000000"/>
        <rFont val="Calibri"/>
      </rPr>
      <t>-r-sr-x---    1 root     audit         33128 Mar 30 2016  /usr/sbin/auditselect</t>
    </r>
    <r>
      <rPr>
        <sz val="11"/>
        <color rgb="FF000000"/>
        <rFont val="Calibri"/>
      </rPr>
      <t xml:space="preserve">
</t>
    </r>
    <r>
      <rPr>
        <sz val="11"/>
        <color rgb="FF000000"/>
        <rFont val="Calibri"/>
      </rPr>
      <t>-r-sr-x---    1 root     audit         29952 Mar 30 2016  /usr/sbin/auditstream</t>
    </r>
    <r>
      <rPr>
        <sz val="11"/>
        <color rgb="FF000000"/>
        <rFont val="Calibri"/>
      </rPr>
      <t xml:space="preserve">
</t>
    </r>
    <r>
      <rPr>
        <sz val="11"/>
        <color rgb="FF000000"/>
        <rFont val="Calibri"/>
      </rPr>
      <t>-r-x------    1 root     security      12204 Mar 30 2016  /usr/sbin/auditldap</t>
    </r>
    <r>
      <rPr>
        <sz val="11"/>
        <color rgb="FF000000"/>
        <rFont val="Calibri"/>
      </rPr>
      <t xml:space="preserve">
</t>
    </r>
    <r>
      <rPr>
        <sz val="11"/>
        <color rgb="FF000000"/>
        <rFont val="Calibri"/>
      </rPr>
      <t>If any above file's ownership is not "root", this is a finding.</t>
    </r>
  </si>
  <si>
    <t>V-215249</t>
  </si>
  <si>
    <r>
      <rPr>
        <sz val="11"/>
        <rFont val="Calibri"/>
      </rPr>
      <t>AIX audit tools must be group-owned by audit.</t>
    </r>
  </si>
  <si>
    <r>
      <rPr>
        <sz val="11"/>
        <color rgb="FF000000"/>
        <rFont val="Calibri"/>
      </rPr>
      <t xml:space="preserve">For each audit tool in: </t>
    </r>
    <r>
      <rPr>
        <sz val="11"/>
        <color rgb="FF000000"/>
        <rFont val="Calibri"/>
      </rPr>
      <t xml:space="preserve">
</t>
    </r>
    <r>
      <rPr>
        <sz val="11"/>
        <color rgb="FF000000"/>
        <rFont val="Calibri"/>
      </rPr>
      <t xml:space="preserve">   /usr/sbin/audit</t>
    </r>
    <r>
      <rPr>
        <sz val="11"/>
        <color rgb="FF000000"/>
        <rFont val="Calibri"/>
      </rPr>
      <t xml:space="preserve">
</t>
    </r>
    <r>
      <rPr>
        <sz val="11"/>
        <color rgb="FF000000"/>
        <rFont val="Calibri"/>
      </rPr>
      <t xml:space="preserve">    /usr/sbin/auditbin</t>
    </r>
    <r>
      <rPr>
        <sz val="11"/>
        <color rgb="FF000000"/>
        <rFont val="Calibri"/>
      </rPr>
      <t xml:space="preserve">
</t>
    </r>
    <r>
      <rPr>
        <sz val="11"/>
        <color rgb="FF000000"/>
        <rFont val="Calibri"/>
      </rPr>
      <t xml:space="preserve">    /usr/sbin/auditcat</t>
    </r>
    <r>
      <rPr>
        <sz val="11"/>
        <color rgb="FF000000"/>
        <rFont val="Calibri"/>
      </rPr>
      <t xml:space="preserve">
</t>
    </r>
    <r>
      <rPr>
        <sz val="11"/>
        <color rgb="FF000000"/>
        <rFont val="Calibri"/>
      </rPr>
      <t xml:space="preserve">    /usr/sbin/auditconv</t>
    </r>
    <r>
      <rPr>
        <sz val="11"/>
        <color rgb="FF000000"/>
        <rFont val="Calibri"/>
      </rPr>
      <t xml:space="preserve">
</t>
    </r>
    <r>
      <rPr>
        <sz val="11"/>
        <color rgb="FF000000"/>
        <rFont val="Calibri"/>
      </rPr>
      <t xml:space="preserve">    /usr/sbin/auditmerge</t>
    </r>
    <r>
      <rPr>
        <sz val="11"/>
        <color rgb="FF000000"/>
        <rFont val="Calibri"/>
      </rPr>
      <t xml:space="preserve">
</t>
    </r>
    <r>
      <rPr>
        <sz val="11"/>
        <color rgb="FF000000"/>
        <rFont val="Calibri"/>
      </rPr>
      <t xml:space="preserve">    /usr/sbin/auditpr</t>
    </r>
    <r>
      <rPr>
        <sz val="11"/>
        <color rgb="FF000000"/>
        <rFont val="Calibri"/>
      </rPr>
      <t xml:space="preserve">
</t>
    </r>
    <r>
      <rPr>
        <sz val="11"/>
        <color rgb="FF000000"/>
        <rFont val="Calibri"/>
      </rPr>
      <t xml:space="preserve">    /usr/sbin/auditselect</t>
    </r>
    <r>
      <rPr>
        <sz val="11"/>
        <color rgb="FF000000"/>
        <rFont val="Calibri"/>
      </rPr>
      <t xml:space="preserve">
</t>
    </r>
    <r>
      <rPr>
        <sz val="11"/>
        <color rgb="FF000000"/>
        <rFont val="Calibri"/>
      </rPr>
      <t xml:space="preserve">    /usr/sbin/auditstream</t>
    </r>
    <r>
      <rPr>
        <sz val="11"/>
        <color rgb="FF000000"/>
        <rFont val="Calibri"/>
      </rPr>
      <t xml:space="preserve">
</t>
    </r>
    <r>
      <rPr>
        <sz val="11"/>
        <color rgb="FF000000"/>
        <rFont val="Calibri"/>
      </rPr>
      <t xml:space="preserve">Set the group to "audit".  </t>
    </r>
    <r>
      <rPr>
        <sz val="11"/>
        <color rgb="FF000000"/>
        <rFont val="Calibri"/>
      </rPr>
      <t xml:space="preserve">
</t>
    </r>
    <r>
      <rPr>
        <sz val="11"/>
        <color rgb="FF000000"/>
        <rFont val="Calibri"/>
      </rPr>
      <t># chgrp audit &lt;audit tool&gt;</t>
    </r>
    <r>
      <rPr>
        <sz val="11"/>
        <color rgb="FF000000"/>
        <rFont val="Calibri"/>
      </rPr>
      <t xml:space="preserve">
</t>
    </r>
    <r>
      <rPr>
        <sz val="11"/>
        <color rgb="FF000000"/>
        <rFont val="Calibri"/>
      </rPr>
      <t>For  /usr/sbin/auditldap:</t>
    </r>
    <r>
      <rPr>
        <sz val="11"/>
        <color rgb="FF000000"/>
        <rFont val="Calibri"/>
      </rPr>
      <t xml:space="preserve">
</t>
    </r>
    <r>
      <rPr>
        <sz val="11"/>
        <color rgb="FF000000"/>
        <rFont val="Calibri"/>
      </rPr>
      <t xml:space="preserve">Set the group to "security". </t>
    </r>
    <r>
      <rPr>
        <sz val="11"/>
        <color rgb="FF000000"/>
        <rFont val="Calibri"/>
      </rPr>
      <t xml:space="preserve">
</t>
    </r>
    <r>
      <rPr>
        <sz val="11"/>
        <color rgb="FF000000"/>
        <rFont val="Calibri"/>
      </rPr>
      <t># chgrp security  /usr/sbin/auditldap</t>
    </r>
  </si>
  <si>
    <r>
      <rPr>
        <sz val="11"/>
        <color rgb="FF000000"/>
        <rFont val="Calibri"/>
      </rPr>
      <t>Check the following audit tools are group-owned by "audit":</t>
    </r>
    <r>
      <rPr>
        <sz val="11"/>
        <color rgb="FF000000"/>
        <rFont val="Calibri"/>
      </rPr>
      <t xml:space="preserve">
</t>
    </r>
    <r>
      <rPr>
        <sz val="11"/>
        <color rgb="FF000000"/>
        <rFont val="Calibri"/>
      </rPr>
      <t xml:space="preserve">    /usr/sbin/audit</t>
    </r>
    <r>
      <rPr>
        <sz val="11"/>
        <color rgb="FF000000"/>
        <rFont val="Calibri"/>
      </rPr>
      <t xml:space="preserve">
</t>
    </r>
    <r>
      <rPr>
        <sz val="11"/>
        <color rgb="FF000000"/>
        <rFont val="Calibri"/>
      </rPr>
      <t xml:space="preserve">    /usr/sbin/auditbin</t>
    </r>
    <r>
      <rPr>
        <sz val="11"/>
        <color rgb="FF000000"/>
        <rFont val="Calibri"/>
      </rPr>
      <t xml:space="preserve">
</t>
    </r>
    <r>
      <rPr>
        <sz val="11"/>
        <color rgb="FF000000"/>
        <rFont val="Calibri"/>
      </rPr>
      <t xml:space="preserve">    /usr/sbin/auditcat</t>
    </r>
    <r>
      <rPr>
        <sz val="11"/>
        <color rgb="FF000000"/>
        <rFont val="Calibri"/>
      </rPr>
      <t xml:space="preserve">
</t>
    </r>
    <r>
      <rPr>
        <sz val="11"/>
        <color rgb="FF000000"/>
        <rFont val="Calibri"/>
      </rPr>
      <t xml:space="preserve">    /usr/sbin/auditconv</t>
    </r>
    <r>
      <rPr>
        <sz val="11"/>
        <color rgb="FF000000"/>
        <rFont val="Calibri"/>
      </rPr>
      <t xml:space="preserve">
</t>
    </r>
    <r>
      <rPr>
        <sz val="11"/>
        <color rgb="FF000000"/>
        <rFont val="Calibri"/>
      </rPr>
      <t xml:space="preserve">    /usr/sbin/auditmerge</t>
    </r>
    <r>
      <rPr>
        <sz val="11"/>
        <color rgb="FF000000"/>
        <rFont val="Calibri"/>
      </rPr>
      <t xml:space="preserve">
</t>
    </r>
    <r>
      <rPr>
        <sz val="11"/>
        <color rgb="FF000000"/>
        <rFont val="Calibri"/>
      </rPr>
      <t xml:space="preserve">    /usr/sbin/auditpr</t>
    </r>
    <r>
      <rPr>
        <sz val="11"/>
        <color rgb="FF000000"/>
        <rFont val="Calibri"/>
      </rPr>
      <t xml:space="preserve">
</t>
    </r>
    <r>
      <rPr>
        <sz val="11"/>
        <color rgb="FF000000"/>
        <rFont val="Calibri"/>
      </rPr>
      <t xml:space="preserve">    /usr/sbin/auditselect</t>
    </r>
    <r>
      <rPr>
        <sz val="11"/>
        <color rgb="FF000000"/>
        <rFont val="Calibri"/>
      </rPr>
      <t xml:space="preserve">
</t>
    </r>
    <r>
      <rPr>
        <sz val="11"/>
        <color rgb="FF000000"/>
        <rFont val="Calibri"/>
      </rPr>
      <t xml:space="preserve">    /usr/sbin/auditstream</t>
    </r>
    <r>
      <rPr>
        <sz val="11"/>
        <color rgb="FF000000"/>
        <rFont val="Calibri"/>
      </rPr>
      <t xml:space="preserve">
</t>
    </r>
    <r>
      <rPr>
        <sz val="11"/>
        <color rgb="FF000000"/>
        <rFont val="Calibri"/>
      </rPr>
      <t># ls -l /usr/sbin/audit*|grep -v ldap</t>
    </r>
    <r>
      <rPr>
        <sz val="11"/>
        <color rgb="FF000000"/>
        <rFont val="Calibri"/>
      </rPr>
      <t xml:space="preserve">
</t>
    </r>
    <r>
      <rPr>
        <sz val="11"/>
        <color rgb="FF000000"/>
        <rFont val="Calibri"/>
      </rPr>
      <t>-r-sr-x---    1 root     audit         64926 Mar 30 2016  /usr/sbin/audit</t>
    </r>
    <r>
      <rPr>
        <sz val="11"/>
        <color rgb="FF000000"/>
        <rFont val="Calibri"/>
      </rPr>
      <t xml:space="preserve">
</t>
    </r>
    <r>
      <rPr>
        <sz val="11"/>
        <color rgb="FF000000"/>
        <rFont val="Calibri"/>
      </rPr>
      <t>-r-sr-x---    1 root     audit         41240 Mar 30 2016  /usr/sbin/auditbin</t>
    </r>
    <r>
      <rPr>
        <sz val="11"/>
        <color rgb="FF000000"/>
        <rFont val="Calibri"/>
      </rPr>
      <t xml:space="preserve">
</t>
    </r>
    <r>
      <rPr>
        <sz val="11"/>
        <color rgb="FF000000"/>
        <rFont val="Calibri"/>
      </rPr>
      <t>-r-sr-x---    1 root     audit         40700 Mar 30 2016  /usr/sbin/auditcat</t>
    </r>
    <r>
      <rPr>
        <sz val="11"/>
        <color rgb="FF000000"/>
        <rFont val="Calibri"/>
      </rPr>
      <t xml:space="preserve">
</t>
    </r>
    <r>
      <rPr>
        <sz val="11"/>
        <color rgb="FF000000"/>
        <rFont val="Calibri"/>
      </rPr>
      <t>-r-sr-x---    1 root     audit         13072 Mar 30 2016  /usr/sbin/auditconv</t>
    </r>
    <r>
      <rPr>
        <sz val="11"/>
        <color rgb="FF000000"/>
        <rFont val="Calibri"/>
      </rPr>
      <t xml:space="preserve">
</t>
    </r>
    <r>
      <rPr>
        <sz val="11"/>
        <color rgb="FF000000"/>
        <rFont val="Calibri"/>
      </rPr>
      <t>-r-sr-x---    1 root     audit         11328 Mar 30 2016  /usr/sbin/auditmerge</t>
    </r>
    <r>
      <rPr>
        <sz val="11"/>
        <color rgb="FF000000"/>
        <rFont val="Calibri"/>
      </rPr>
      <t xml:space="preserve">
</t>
    </r>
    <r>
      <rPr>
        <sz val="11"/>
        <color rgb="FF000000"/>
        <rFont val="Calibri"/>
      </rPr>
      <t>-r-sr-x---    1 root     audit         53466 Mar 30 2016  /usr/sbin/auditpr</t>
    </r>
    <r>
      <rPr>
        <sz val="11"/>
        <color rgb="FF000000"/>
        <rFont val="Calibri"/>
      </rPr>
      <t xml:space="preserve">
</t>
    </r>
    <r>
      <rPr>
        <sz val="11"/>
        <color rgb="FF000000"/>
        <rFont val="Calibri"/>
      </rPr>
      <t>-r-sr-x---    1 root     audit         33128 Mar 30 2016  /usr/sbin/auditselect</t>
    </r>
    <r>
      <rPr>
        <sz val="11"/>
        <color rgb="FF000000"/>
        <rFont val="Calibri"/>
      </rPr>
      <t xml:space="preserve">
</t>
    </r>
    <r>
      <rPr>
        <sz val="11"/>
        <color rgb="FF000000"/>
        <rFont val="Calibri"/>
      </rPr>
      <t>-r-sr-x---    1 root     audit         29952 Mar 30 2016  /usr/sbin/auditstream</t>
    </r>
    <r>
      <rPr>
        <sz val="11"/>
        <color rgb="FF000000"/>
        <rFont val="Calibri"/>
      </rPr>
      <t xml:space="preserve">
</t>
    </r>
    <r>
      <rPr>
        <sz val="11"/>
        <color rgb="FF000000"/>
        <rFont val="Calibri"/>
      </rPr>
      <t xml:space="preserve">If any above file's are not group-owned by "audit", this is a finding. </t>
    </r>
    <r>
      <rPr>
        <sz val="11"/>
        <color rgb="FF000000"/>
        <rFont val="Calibri"/>
      </rPr>
      <t xml:space="preserve">
</t>
    </r>
    <r>
      <rPr>
        <sz val="11"/>
        <color rgb="FF000000"/>
        <rFont val="Calibri"/>
      </rPr>
      <t>Verify that "/usr/sbin/auditldap" group-owned by "security":</t>
    </r>
    <r>
      <rPr>
        <sz val="11"/>
        <color rgb="FF000000"/>
        <rFont val="Calibri"/>
      </rPr>
      <t xml:space="preserve">
</t>
    </r>
    <r>
      <rPr>
        <sz val="11"/>
        <color rgb="FF000000"/>
        <rFont val="Calibri"/>
      </rPr>
      <t># ls -l /usr/sbin/auditldap</t>
    </r>
    <r>
      <rPr>
        <sz val="11"/>
        <color rgb="FF000000"/>
        <rFont val="Calibri"/>
      </rPr>
      <t xml:space="preserve">
</t>
    </r>
    <r>
      <rPr>
        <sz val="11"/>
        <color rgb="FF000000"/>
        <rFont val="Calibri"/>
      </rPr>
      <t>-r-x------    1 root     security      12204 Mar 30 2016  /usr/sbin/auditldap</t>
    </r>
    <r>
      <rPr>
        <sz val="11"/>
        <color rgb="FF000000"/>
        <rFont val="Calibri"/>
      </rPr>
      <t xml:space="preserve">
</t>
    </r>
    <r>
      <rPr>
        <sz val="11"/>
        <color rgb="FF000000"/>
        <rFont val="Calibri"/>
      </rPr>
      <t>If the group-owner of "/usr/sbin/auditldap" is not "security", this is a finding.</t>
    </r>
  </si>
  <si>
    <t>V-215250</t>
  </si>
  <si>
    <r>
      <rPr>
        <sz val="11"/>
        <rFont val="Calibri"/>
      </rPr>
      <t>AIX audit tools must be set to 4550 or less permissive.</t>
    </r>
  </si>
  <si>
    <r>
      <rPr>
        <sz val="11"/>
        <color rgb="FF000000"/>
        <rFont val="Calibri"/>
      </rPr>
      <t xml:space="preserve">For each audit tool in: </t>
    </r>
    <r>
      <rPr>
        <sz val="11"/>
        <color rgb="FF000000"/>
        <rFont val="Calibri"/>
      </rPr>
      <t xml:space="preserve">
</t>
    </r>
    <r>
      <rPr>
        <sz val="11"/>
        <color rgb="FF000000"/>
        <rFont val="Calibri"/>
      </rPr>
      <t xml:space="preserve">   /usr/sbin/audit</t>
    </r>
    <r>
      <rPr>
        <sz val="11"/>
        <color rgb="FF000000"/>
        <rFont val="Calibri"/>
      </rPr>
      <t xml:space="preserve">
</t>
    </r>
    <r>
      <rPr>
        <sz val="11"/>
        <color rgb="FF000000"/>
        <rFont val="Calibri"/>
      </rPr>
      <t xml:space="preserve">    /usr/sbin/auditbin</t>
    </r>
    <r>
      <rPr>
        <sz val="11"/>
        <color rgb="FF000000"/>
        <rFont val="Calibri"/>
      </rPr>
      <t xml:space="preserve">
</t>
    </r>
    <r>
      <rPr>
        <sz val="11"/>
        <color rgb="FF000000"/>
        <rFont val="Calibri"/>
      </rPr>
      <t xml:space="preserve">    /usr/sbin/auditcat</t>
    </r>
    <r>
      <rPr>
        <sz val="11"/>
        <color rgb="FF000000"/>
        <rFont val="Calibri"/>
      </rPr>
      <t xml:space="preserve">
</t>
    </r>
    <r>
      <rPr>
        <sz val="11"/>
        <color rgb="FF000000"/>
        <rFont val="Calibri"/>
      </rPr>
      <t xml:space="preserve">    /usr/sbin/auditconv</t>
    </r>
    <r>
      <rPr>
        <sz val="11"/>
        <color rgb="FF000000"/>
        <rFont val="Calibri"/>
      </rPr>
      <t xml:space="preserve">
</t>
    </r>
    <r>
      <rPr>
        <sz val="11"/>
        <color rgb="FF000000"/>
        <rFont val="Calibri"/>
      </rPr>
      <t xml:space="preserve">    /usr/sbin/auditmerge</t>
    </r>
    <r>
      <rPr>
        <sz val="11"/>
        <color rgb="FF000000"/>
        <rFont val="Calibri"/>
      </rPr>
      <t xml:space="preserve">
</t>
    </r>
    <r>
      <rPr>
        <sz val="11"/>
        <color rgb="FF000000"/>
        <rFont val="Calibri"/>
      </rPr>
      <t xml:space="preserve">    /usr/sbin/auditpr</t>
    </r>
    <r>
      <rPr>
        <sz val="11"/>
        <color rgb="FF000000"/>
        <rFont val="Calibri"/>
      </rPr>
      <t xml:space="preserve">
</t>
    </r>
    <r>
      <rPr>
        <sz val="11"/>
        <color rgb="FF000000"/>
        <rFont val="Calibri"/>
      </rPr>
      <t xml:space="preserve">    /usr/sbin/auditselect</t>
    </r>
    <r>
      <rPr>
        <sz val="11"/>
        <color rgb="FF000000"/>
        <rFont val="Calibri"/>
      </rPr>
      <t xml:space="preserve">
</t>
    </r>
    <r>
      <rPr>
        <sz val="11"/>
        <color rgb="FF000000"/>
        <rFont val="Calibri"/>
      </rPr>
      <t xml:space="preserve">    /usr/sbin/auditstream</t>
    </r>
    <r>
      <rPr>
        <sz val="11"/>
        <color rgb="FF000000"/>
        <rFont val="Calibri"/>
      </rPr>
      <t xml:space="preserve">
</t>
    </r>
    <r>
      <rPr>
        <sz val="11"/>
        <color rgb="FF000000"/>
        <rFont val="Calibri"/>
      </rPr>
      <t>Set the permission to "4550".</t>
    </r>
    <r>
      <rPr>
        <sz val="11"/>
        <color rgb="FF000000"/>
        <rFont val="Calibri"/>
      </rPr>
      <t xml:space="preserve">
</t>
    </r>
    <r>
      <rPr>
        <sz val="11"/>
        <color rgb="FF000000"/>
        <rFont val="Calibri"/>
      </rPr>
      <t># chmod 4550 &lt;audit tool&gt;</t>
    </r>
    <r>
      <rPr>
        <sz val="11"/>
        <color rgb="FF000000"/>
        <rFont val="Calibri"/>
      </rPr>
      <t xml:space="preserve">
</t>
    </r>
    <r>
      <rPr>
        <sz val="11"/>
        <color rgb="FF000000"/>
        <rFont val="Calibri"/>
      </rPr>
      <t>For  /usr/sbin/auditldap:</t>
    </r>
    <r>
      <rPr>
        <sz val="11"/>
        <color rgb="FF000000"/>
        <rFont val="Calibri"/>
      </rPr>
      <t xml:space="preserve">
</t>
    </r>
    <r>
      <rPr>
        <sz val="11"/>
        <color rgb="FF000000"/>
        <rFont val="Calibri"/>
      </rPr>
      <t>Set the permission to "500".</t>
    </r>
    <r>
      <rPr>
        <sz val="11"/>
        <color rgb="FF000000"/>
        <rFont val="Calibri"/>
      </rPr>
      <t xml:space="preserve">
</t>
    </r>
    <r>
      <rPr>
        <sz val="11"/>
        <color rgb="FF000000"/>
        <rFont val="Calibri"/>
      </rPr>
      <t># chmod 500 /usr/sbin/auditldap</t>
    </r>
  </si>
  <si>
    <r>
      <rPr>
        <sz val="11"/>
        <color rgb="FF000000"/>
        <rFont val="Calibri"/>
      </rPr>
      <t>Check the following audit tools are set to "4550" or less permissive:</t>
    </r>
    <r>
      <rPr>
        <sz val="11"/>
        <color rgb="FF000000"/>
        <rFont val="Calibri"/>
      </rPr>
      <t xml:space="preserve">
</t>
    </r>
    <r>
      <rPr>
        <sz val="11"/>
        <color rgb="FF000000"/>
        <rFont val="Calibri"/>
      </rPr>
      <t xml:space="preserve">    /usr/sbin/audit</t>
    </r>
    <r>
      <rPr>
        <sz val="11"/>
        <color rgb="FF000000"/>
        <rFont val="Calibri"/>
      </rPr>
      <t xml:space="preserve">
</t>
    </r>
    <r>
      <rPr>
        <sz val="11"/>
        <color rgb="FF000000"/>
        <rFont val="Calibri"/>
      </rPr>
      <t xml:space="preserve">    /usr/sbin/auditbin</t>
    </r>
    <r>
      <rPr>
        <sz val="11"/>
        <color rgb="FF000000"/>
        <rFont val="Calibri"/>
      </rPr>
      <t xml:space="preserve">
</t>
    </r>
    <r>
      <rPr>
        <sz val="11"/>
        <color rgb="FF000000"/>
        <rFont val="Calibri"/>
      </rPr>
      <t xml:space="preserve">    /usr/sbin/auditcat</t>
    </r>
    <r>
      <rPr>
        <sz val="11"/>
        <color rgb="FF000000"/>
        <rFont val="Calibri"/>
      </rPr>
      <t xml:space="preserve">
</t>
    </r>
    <r>
      <rPr>
        <sz val="11"/>
        <color rgb="FF000000"/>
        <rFont val="Calibri"/>
      </rPr>
      <t xml:space="preserve">    /usr/sbin/auditconv</t>
    </r>
    <r>
      <rPr>
        <sz val="11"/>
        <color rgb="FF000000"/>
        <rFont val="Calibri"/>
      </rPr>
      <t xml:space="preserve">
</t>
    </r>
    <r>
      <rPr>
        <sz val="11"/>
        <color rgb="FF000000"/>
        <rFont val="Calibri"/>
      </rPr>
      <t xml:space="preserve">    /usr/sbin/auditmerge</t>
    </r>
    <r>
      <rPr>
        <sz val="11"/>
        <color rgb="FF000000"/>
        <rFont val="Calibri"/>
      </rPr>
      <t xml:space="preserve">
</t>
    </r>
    <r>
      <rPr>
        <sz val="11"/>
        <color rgb="FF000000"/>
        <rFont val="Calibri"/>
      </rPr>
      <t xml:space="preserve">    /usr/sbin/auditpr</t>
    </r>
    <r>
      <rPr>
        <sz val="11"/>
        <color rgb="FF000000"/>
        <rFont val="Calibri"/>
      </rPr>
      <t xml:space="preserve">
</t>
    </r>
    <r>
      <rPr>
        <sz val="11"/>
        <color rgb="FF000000"/>
        <rFont val="Calibri"/>
      </rPr>
      <t xml:space="preserve">    /usr/sbin/auditselect</t>
    </r>
    <r>
      <rPr>
        <sz val="11"/>
        <color rgb="FF000000"/>
        <rFont val="Calibri"/>
      </rPr>
      <t xml:space="preserve">
</t>
    </r>
    <r>
      <rPr>
        <sz val="11"/>
        <color rgb="FF000000"/>
        <rFont val="Calibri"/>
      </rPr>
      <t xml:space="preserve">    /usr/sbin/auditstream</t>
    </r>
    <r>
      <rPr>
        <sz val="11"/>
        <color rgb="FF000000"/>
        <rFont val="Calibri"/>
      </rPr>
      <t xml:space="preserve">
</t>
    </r>
    <r>
      <rPr>
        <sz val="11"/>
        <color rgb="FF000000"/>
        <rFont val="Calibri"/>
      </rPr>
      <t># ls -l /usr/sbin/audit*|grep -v ldap</t>
    </r>
    <r>
      <rPr>
        <sz val="11"/>
        <color rgb="FF000000"/>
        <rFont val="Calibri"/>
      </rPr>
      <t xml:space="preserve">
</t>
    </r>
    <r>
      <rPr>
        <sz val="11"/>
        <color rgb="FF000000"/>
        <rFont val="Calibri"/>
      </rPr>
      <t>-r-sr-x---    1 root     audit         64926 Mar 30 2016  /usr/sbin/audit</t>
    </r>
    <r>
      <rPr>
        <sz val="11"/>
        <color rgb="FF000000"/>
        <rFont val="Calibri"/>
      </rPr>
      <t xml:space="preserve">
</t>
    </r>
    <r>
      <rPr>
        <sz val="11"/>
        <color rgb="FF000000"/>
        <rFont val="Calibri"/>
      </rPr>
      <t>-r-sr-x---    1 root     audit         41240 Mar 30 2016  /usr/sbin/auditbin</t>
    </r>
    <r>
      <rPr>
        <sz val="11"/>
        <color rgb="FF000000"/>
        <rFont val="Calibri"/>
      </rPr>
      <t xml:space="preserve">
</t>
    </r>
    <r>
      <rPr>
        <sz val="11"/>
        <color rgb="FF000000"/>
        <rFont val="Calibri"/>
      </rPr>
      <t>-r-sr-x---    1 root     audit         40700 Mar 30 2016  /usr/sbin/auditcat</t>
    </r>
    <r>
      <rPr>
        <sz val="11"/>
        <color rgb="FF000000"/>
        <rFont val="Calibri"/>
      </rPr>
      <t xml:space="preserve">
</t>
    </r>
    <r>
      <rPr>
        <sz val="11"/>
        <color rgb="FF000000"/>
        <rFont val="Calibri"/>
      </rPr>
      <t>-r-sr-x---    1 root     audit         13072 Mar 30 2016  /usr/sbin/auditconv</t>
    </r>
    <r>
      <rPr>
        <sz val="11"/>
        <color rgb="FF000000"/>
        <rFont val="Calibri"/>
      </rPr>
      <t xml:space="preserve">
</t>
    </r>
    <r>
      <rPr>
        <sz val="11"/>
        <color rgb="FF000000"/>
        <rFont val="Calibri"/>
      </rPr>
      <t>-r-sr-x---    1 root     audit         11328 Mar 30 2016  /usr/sbin/auditmerge</t>
    </r>
    <r>
      <rPr>
        <sz val="11"/>
        <color rgb="FF000000"/>
        <rFont val="Calibri"/>
      </rPr>
      <t xml:space="preserve">
</t>
    </r>
    <r>
      <rPr>
        <sz val="11"/>
        <color rgb="FF000000"/>
        <rFont val="Calibri"/>
      </rPr>
      <t>-r-sr-x---    1 root     audit         53466 Mar 30 2016  /usr/sbin/auditpr</t>
    </r>
    <r>
      <rPr>
        <sz val="11"/>
        <color rgb="FF000000"/>
        <rFont val="Calibri"/>
      </rPr>
      <t xml:space="preserve">
</t>
    </r>
    <r>
      <rPr>
        <sz val="11"/>
        <color rgb="FF000000"/>
        <rFont val="Calibri"/>
      </rPr>
      <t>-r-sr-x---    1 root     audit         33128 Mar 30 2016  /usr/sbin/auditselect</t>
    </r>
    <r>
      <rPr>
        <sz val="11"/>
        <color rgb="FF000000"/>
        <rFont val="Calibri"/>
      </rPr>
      <t xml:space="preserve">
</t>
    </r>
    <r>
      <rPr>
        <sz val="11"/>
        <color rgb="FF000000"/>
        <rFont val="Calibri"/>
      </rPr>
      <t>-r-sr-x---    1 root     audit         29952 Mar 30 2016  /usr/sbin/auditstream</t>
    </r>
    <r>
      <rPr>
        <sz val="11"/>
        <color rgb="FF000000"/>
        <rFont val="Calibri"/>
      </rPr>
      <t xml:space="preserve">
</t>
    </r>
    <r>
      <rPr>
        <sz val="11"/>
        <color rgb="FF000000"/>
        <rFont val="Calibri"/>
      </rPr>
      <t xml:space="preserve">If any above file's permission is greater than "4550", this is a finding. </t>
    </r>
    <r>
      <rPr>
        <sz val="11"/>
        <color rgb="FF000000"/>
        <rFont val="Calibri"/>
      </rPr>
      <t xml:space="preserve">
</t>
    </r>
    <r>
      <rPr>
        <sz val="11"/>
        <color rgb="FF000000"/>
        <rFont val="Calibri"/>
      </rPr>
      <t xml:space="preserve">Verify that "/usr/sbin/auditldap" is set to "500" or less permissive: </t>
    </r>
    <r>
      <rPr>
        <sz val="11"/>
        <color rgb="FF000000"/>
        <rFont val="Calibri"/>
      </rPr>
      <t xml:space="preserve">
</t>
    </r>
    <r>
      <rPr>
        <sz val="11"/>
        <color rgb="FF000000"/>
        <rFont val="Calibri"/>
      </rPr>
      <t># ls -l /usr/sbin/auditldap</t>
    </r>
    <r>
      <rPr>
        <sz val="11"/>
        <color rgb="FF000000"/>
        <rFont val="Calibri"/>
      </rPr>
      <t xml:space="preserve">
</t>
    </r>
    <r>
      <rPr>
        <sz val="11"/>
        <color rgb="FF000000"/>
        <rFont val="Calibri"/>
      </rPr>
      <t>-r-x------    1 root     security      12204 Mar 30 2016  /usr/sbin/auditldap</t>
    </r>
    <r>
      <rPr>
        <sz val="11"/>
        <color rgb="FF000000"/>
        <rFont val="Calibri"/>
      </rPr>
      <t xml:space="preserve">
</t>
    </r>
    <r>
      <rPr>
        <sz val="11"/>
        <color rgb="FF000000"/>
        <rFont val="Calibri"/>
      </rPr>
      <t>If the permission of "/usr/sbin/auditldap" is greater than "500", this is a finding.</t>
    </r>
  </si>
  <si>
    <t>V-215251</t>
  </si>
  <si>
    <r>
      <rPr>
        <sz val="11"/>
        <rFont val="Calibri"/>
      </rPr>
      <t>AIX must verify the hash of audit tools.</t>
    </r>
  </si>
  <si>
    <r>
      <rPr>
        <sz val="11"/>
        <color rgb="FF000000"/>
        <rFont val="Calibri"/>
      </rPr>
      <t xml:space="preserve">Turn on Trusted Execution and check the integrity of audit tools. </t>
    </r>
    <r>
      <rPr>
        <sz val="11"/>
        <color rgb="FF000000"/>
        <rFont val="Calibri"/>
      </rPr>
      <t xml:space="preserve">
</t>
    </r>
    <r>
      <rPr>
        <sz val="11"/>
        <color rgb="FF000000"/>
        <rFont val="Calibri"/>
      </rPr>
      <t># /usr/sbin/trustchk -p TE=ON CHKEXEC=ON</t>
    </r>
    <r>
      <rPr>
        <sz val="11"/>
        <color rgb="FF000000"/>
        <rFont val="Calibri"/>
      </rPr>
      <t xml:space="preserve">
</t>
    </r>
    <r>
      <rPr>
        <sz val="11"/>
        <color rgb="FF000000"/>
        <rFont val="Calibri"/>
      </rPr>
      <t>If audit tool integrity data is missing from "/etc/security/tsd/tsd.dat", re-install the "bos.rte.security" fileset from AIX DVD using the installp command (assume the DVD is mounted to /dev/cd0):</t>
    </r>
    <r>
      <rPr>
        <sz val="11"/>
        <color rgb="FF000000"/>
        <rFont val="Calibri"/>
      </rPr>
      <t xml:space="preserve">
</t>
    </r>
    <r>
      <rPr>
        <sz val="11"/>
        <color rgb="FF000000"/>
        <rFont val="Calibri"/>
      </rPr>
      <t># installp -aXYqg -d /dev/cd0 bos.rte.security</t>
    </r>
  </si>
  <si>
    <r>
      <rPr>
        <sz val="11"/>
        <color rgb="FF000000"/>
        <rFont val="Calibri"/>
      </rPr>
      <t>Protecting the integrity of the tools used for auditing purposes is a critical step toward ensuring the integrity of audit information. Audit information includes all information (e.g., audit records, audit settings, and audit reports) needed to successfully audit information system activity.</t>
    </r>
    <r>
      <rPr>
        <sz val="11"/>
        <color rgb="FF000000"/>
        <rFont val="Calibri"/>
      </rPr>
      <t xml:space="preserve">
</t>
    </r>
    <r>
      <rPr>
        <sz val="11"/>
        <color rgb="FF000000"/>
        <rFont val="Calibri"/>
      </rPr>
      <t>Audit tools include, but are not limited to, vendor-provided and open source audit tools needed to successfully view and manipulate audit information system activity and records. Audit tools include custom queries and report generators.</t>
    </r>
    <r>
      <rPr>
        <sz val="11"/>
        <color rgb="FF000000"/>
        <rFont val="Calibri"/>
      </rPr>
      <t xml:space="preserve">
</t>
    </r>
    <r>
      <rPr>
        <sz val="11"/>
        <color rgb="FF000000"/>
        <rFont val="Calibri"/>
      </rPr>
      <t>It is not uncommon for attackers to replace the audit tools or inject code into the existing tools with the purpose of providing the capability to hide or erase system activity from the audit logs.</t>
    </r>
    <r>
      <rPr>
        <sz val="11"/>
        <color rgb="FF000000"/>
        <rFont val="Calibri"/>
      </rPr>
      <t xml:space="preserve">
</t>
    </r>
    <r>
      <rPr>
        <sz val="11"/>
        <color rgb="FF000000"/>
        <rFont val="Calibri"/>
      </rPr>
      <t>To address this risk, audit tools must be cryptographically signed in order to provide the capability to identify when the audit tools have been modified, manipulated, or replaced. An example is a checksum hash of the file or files.</t>
    </r>
  </si>
  <si>
    <r>
      <rPr>
        <sz val="11"/>
        <color rgb="FF000000"/>
        <rFont val="Calibri"/>
      </rPr>
      <t xml:space="preserve">Verify that Trusted Execution (TE) is "on" and "CHKEXEC" is "on" by running the following command:  </t>
    </r>
    <r>
      <rPr>
        <sz val="11"/>
        <color rgb="FF000000"/>
        <rFont val="Calibri"/>
      </rPr>
      <t xml:space="preserve">
</t>
    </r>
    <r>
      <rPr>
        <sz val="11"/>
        <color rgb="FF000000"/>
        <rFont val="Calibri"/>
      </rPr>
      <t xml:space="preserve"># trustchk -p                 </t>
    </r>
    <r>
      <rPr>
        <sz val="11"/>
        <color rgb="FF000000"/>
        <rFont val="Calibri"/>
      </rPr>
      <t xml:space="preserve">
</t>
    </r>
    <r>
      <rPr>
        <sz val="11"/>
        <color rgb="FF000000"/>
        <rFont val="Calibri"/>
      </rPr>
      <t>TE=ON</t>
    </r>
    <r>
      <rPr>
        <sz val="11"/>
        <color rgb="FF000000"/>
        <rFont val="Calibri"/>
      </rPr>
      <t xml:space="preserve">
</t>
    </r>
    <r>
      <rPr>
        <sz val="11"/>
        <color rgb="FF000000"/>
        <rFont val="Calibri"/>
      </rPr>
      <t>CHKEXEC=ON</t>
    </r>
    <r>
      <rPr>
        <sz val="11"/>
        <color rgb="FF000000"/>
        <rFont val="Calibri"/>
      </rPr>
      <t xml:space="preserve">
</t>
    </r>
    <r>
      <rPr>
        <sz val="11"/>
        <color rgb="FF000000"/>
        <rFont val="Calibri"/>
      </rPr>
      <t>CHKSHLIB=OFF</t>
    </r>
    <r>
      <rPr>
        <sz val="11"/>
        <color rgb="FF000000"/>
        <rFont val="Calibri"/>
      </rPr>
      <t xml:space="preserve">
</t>
    </r>
    <r>
      <rPr>
        <sz val="11"/>
        <color rgb="FF000000"/>
        <rFont val="Calibri"/>
      </rPr>
      <t>CHKSCRIPT=OFF</t>
    </r>
    <r>
      <rPr>
        <sz val="11"/>
        <color rgb="FF000000"/>
        <rFont val="Calibri"/>
      </rPr>
      <t xml:space="preserve">
</t>
    </r>
    <r>
      <rPr>
        <sz val="11"/>
        <color rgb="FF000000"/>
        <rFont val="Calibri"/>
      </rPr>
      <t>CHKKERNEXT=OFF</t>
    </r>
    <r>
      <rPr>
        <sz val="11"/>
        <color rgb="FF000000"/>
        <rFont val="Calibri"/>
      </rPr>
      <t xml:space="preserve">
</t>
    </r>
    <r>
      <rPr>
        <sz val="11"/>
        <color rgb="FF000000"/>
        <rFont val="Calibri"/>
      </rPr>
      <t>STOP_UNTRUSTD=OFF</t>
    </r>
    <r>
      <rPr>
        <sz val="11"/>
        <color rgb="FF000000"/>
        <rFont val="Calibri"/>
      </rPr>
      <t xml:space="preserve">
</t>
    </r>
    <r>
      <rPr>
        <sz val="11"/>
        <color rgb="FF000000"/>
        <rFont val="Calibri"/>
      </rPr>
      <t>STOP_ON_CHKFAIL=OFF</t>
    </r>
    <r>
      <rPr>
        <sz val="11"/>
        <color rgb="FF000000"/>
        <rFont val="Calibri"/>
      </rPr>
      <t xml:space="preserve">
</t>
    </r>
    <r>
      <rPr>
        <sz val="11"/>
        <color rgb="FF000000"/>
        <rFont val="Calibri"/>
      </rPr>
      <t>LOCK_KERN_POLICIES=OFF</t>
    </r>
    <r>
      <rPr>
        <sz val="11"/>
        <color rgb="FF000000"/>
        <rFont val="Calibri"/>
      </rPr>
      <t xml:space="preserve">
</t>
    </r>
    <r>
      <rPr>
        <sz val="11"/>
        <color rgb="FF000000"/>
        <rFont val="Calibri"/>
      </rPr>
      <t>TSD_FILES_LOCK=OFF</t>
    </r>
    <r>
      <rPr>
        <sz val="11"/>
        <color rgb="FF000000"/>
        <rFont val="Calibri"/>
      </rPr>
      <t xml:space="preserve">
</t>
    </r>
    <r>
      <rPr>
        <sz val="11"/>
        <color rgb="FF000000"/>
        <rFont val="Calibri"/>
      </rPr>
      <t>TSD_LOCK=OFF</t>
    </r>
    <r>
      <rPr>
        <sz val="11"/>
        <color rgb="FF000000"/>
        <rFont val="Calibri"/>
      </rPr>
      <t xml:space="preserve">
</t>
    </r>
    <r>
      <rPr>
        <sz val="11"/>
        <color rgb="FF000000"/>
        <rFont val="Calibri"/>
      </rPr>
      <t>TEP=OFF</t>
    </r>
    <r>
      <rPr>
        <sz val="11"/>
        <color rgb="FF000000"/>
        <rFont val="Calibri"/>
      </rPr>
      <t xml:space="preserve">
</t>
    </r>
    <r>
      <rPr>
        <sz val="11"/>
        <color rgb="FF000000"/>
        <rFont val="Calibri"/>
      </rPr>
      <t>TLP=OFF</t>
    </r>
    <r>
      <rPr>
        <sz val="11"/>
        <color rgb="FF000000"/>
        <rFont val="Calibri"/>
      </rPr>
      <t xml:space="preserve">
</t>
    </r>
    <r>
      <rPr>
        <sz val="11"/>
        <color rgb="FF000000"/>
        <rFont val="Calibri"/>
      </rPr>
      <t>If the result show "TE=OFF" or "CHKEXEC=OFF", this is a finding.</t>
    </r>
    <r>
      <rPr>
        <sz val="11"/>
        <color rgb="FF000000"/>
        <rFont val="Calibri"/>
      </rPr>
      <t xml:space="preserve">
</t>
    </r>
    <r>
      <rPr>
        <sz val="11"/>
        <color rgb="FF000000"/>
        <rFont val="Calibri"/>
      </rPr>
      <t>Verify that TSD (Trusted Signature Database) contains all the audit tools and their signatures by running the following command:</t>
    </r>
    <r>
      <rPr>
        <sz val="11"/>
        <color rgb="FF000000"/>
        <rFont val="Calibri"/>
      </rPr>
      <t xml:space="preserve">
</t>
    </r>
    <r>
      <rPr>
        <sz val="11"/>
        <color rgb="FF000000"/>
        <rFont val="Calibri"/>
      </rPr>
      <t># awk '/\/usr\/sbin\/audit/ {print; for(i=1; i&lt;=10; i++) {getline; print}}' /etc/security/tsd/tsd.dat |grep -E "\/usr\/sbin\/audit|cert_tag|signature|hash_value"</t>
    </r>
    <r>
      <rPr>
        <sz val="11"/>
        <color rgb="FF000000"/>
        <rFont val="Calibri"/>
      </rPr>
      <t xml:space="preserve">
</t>
    </r>
    <r>
      <rPr>
        <sz val="11"/>
        <color rgb="FF000000"/>
        <rFont val="Calibri"/>
      </rPr>
      <t>/usr/sbin/auditselect:</t>
    </r>
    <r>
      <rPr>
        <sz val="11"/>
        <color rgb="FF000000"/>
        <rFont val="Calibri"/>
      </rPr>
      <t xml:space="preserve">
</t>
    </r>
    <r>
      <rPr>
        <sz val="11"/>
        <color rgb="FF000000"/>
        <rFont val="Calibri"/>
      </rPr>
      <t xml:space="preserve">        cert_tag = 00d3cbd2922627b209</t>
    </r>
    <r>
      <rPr>
        <sz val="11"/>
        <color rgb="FF000000"/>
        <rFont val="Calibri"/>
      </rPr>
      <t xml:space="preserve">
</t>
    </r>
    <r>
      <rPr>
        <sz val="11"/>
        <color rgb="FF000000"/>
        <rFont val="Calibri"/>
      </rPr>
      <t xml:space="preserve">        signature = 8f6044a166ad7d1256a2798432dcb06b528eb6c515f4d2d0af90dd17e6ba05665bd8d39ee8f15e8872e90d3b52e0e25c7be9d62c9c5d71cd16b662fb8511f168b6facb4105cc0e9c19c316e37459ad739b75b6037827f3ba60896eeeec62cf47e7514b10d4813c48cacd76b75dc5b0e1a87f7cd10552992021efb5b44eb33a1a</t>
    </r>
    <r>
      <rPr>
        <sz val="11"/>
        <color rgb="FF000000"/>
        <rFont val="Calibri"/>
      </rPr>
      <t xml:space="preserve">
</t>
    </r>
    <r>
      <rPr>
        <sz val="11"/>
        <color rgb="FF000000"/>
        <rFont val="Calibri"/>
      </rPr>
      <t xml:space="preserve">        hash_value = 002e02eda12663a2c9478e1b5154cc97452c07a68a8b9d5a6ca3408b008d95bb</t>
    </r>
    <r>
      <rPr>
        <sz val="11"/>
        <color rgb="FF000000"/>
        <rFont val="Calibri"/>
      </rPr>
      <t xml:space="preserve">
</t>
    </r>
    <r>
      <rPr>
        <sz val="11"/>
        <color rgb="FF000000"/>
        <rFont val="Calibri"/>
      </rPr>
      <t>/usr/sbin/auditstream:</t>
    </r>
    <r>
      <rPr>
        <sz val="11"/>
        <color rgb="FF000000"/>
        <rFont val="Calibri"/>
      </rPr>
      <t xml:space="preserve">
</t>
    </r>
    <r>
      <rPr>
        <sz val="11"/>
        <color rgb="FF000000"/>
        <rFont val="Calibri"/>
      </rPr>
      <t xml:space="preserve">        cert_tag = 00d3cbd2922627b209</t>
    </r>
    <r>
      <rPr>
        <sz val="11"/>
        <color rgb="FF000000"/>
        <rFont val="Calibri"/>
      </rPr>
      <t xml:space="preserve">
</t>
    </r>
    <r>
      <rPr>
        <sz val="11"/>
        <color rgb="FF000000"/>
        <rFont val="Calibri"/>
      </rPr>
      <t xml:space="preserve">        signature = 3d5a678962b684208f3996262a997d8838012c1625d83b7df75d9bb3a83065819ae476a21ada2ec7afd683828d9ce5c9d3eb829ed907d11fc2713d895419cbec5855e96b4a3b36a4f5b3c44a801555727b1ca799026262120b18fe2d93f53da8e95f6560c0cf5ea73dccd7daa9ec3df7e24ede0201b9d632becfb58a8f81fee4</t>
    </r>
    <r>
      <rPr>
        <sz val="11"/>
        <color rgb="FF000000"/>
        <rFont val="Calibri"/>
      </rPr>
      <t xml:space="preserve">
</t>
    </r>
    <r>
      <rPr>
        <sz val="11"/>
        <color rgb="FF000000"/>
        <rFont val="Calibri"/>
      </rPr>
      <t xml:space="preserve">        hash_value = 5c434a89bf2fb50a2c21734a5ecd3c4e0a92c34d6685633d59a93caf1684e515</t>
    </r>
    <r>
      <rPr>
        <sz val="11"/>
        <color rgb="FF000000"/>
        <rFont val="Calibri"/>
      </rPr>
      <t xml:space="preserve">
</t>
    </r>
    <r>
      <rPr>
        <sz val="11"/>
        <color rgb="FF000000"/>
        <rFont val="Calibri"/>
      </rPr>
      <t>/usr/sbin/auditpr:</t>
    </r>
    <r>
      <rPr>
        <sz val="11"/>
        <color rgb="FF000000"/>
        <rFont val="Calibri"/>
      </rPr>
      <t xml:space="preserve">
</t>
    </r>
    <r>
      <rPr>
        <sz val="11"/>
        <color rgb="FF000000"/>
        <rFont val="Calibri"/>
      </rPr>
      <t xml:space="preserve">        cert_tag = 00d3cbd2922627b209</t>
    </r>
    <r>
      <rPr>
        <sz val="11"/>
        <color rgb="FF000000"/>
        <rFont val="Calibri"/>
      </rPr>
      <t xml:space="preserve">
</t>
    </r>
    <r>
      <rPr>
        <sz val="11"/>
        <color rgb="FF000000"/>
        <rFont val="Calibri"/>
      </rPr>
      <t xml:space="preserve">        signature = 8356f57d227a85037620ec6f357204a9dd3ceeb89fab2ea8b4dea5529a37d290e111a46e9deca8ebd86b37c50b8b2d27599d09a02353081db9f7140780ace0d9986c8f7265d3d91eed7a2502050a6342c79cf1fd6c9b2633e353fdc3603de3b6fc341b2b7a0c6eb286155ae9542bdbbcc29eba84a50f1f8c4f6f5924403f6556</t>
    </r>
    <r>
      <rPr>
        <sz val="11"/>
        <color rgb="FF000000"/>
        <rFont val="Calibri"/>
      </rPr>
      <t xml:space="preserve">
</t>
    </r>
    <r>
      <rPr>
        <sz val="11"/>
        <color rgb="FF000000"/>
        <rFont val="Calibri"/>
      </rPr>
      <t xml:space="preserve">        hash_value = 34bf3b145327d33f810e939d15ae084711dcd0eb7e7f3ebcb135f5ff7b3ba776</t>
    </r>
    <r>
      <rPr>
        <sz val="11"/>
        <color rgb="FF000000"/>
        <rFont val="Calibri"/>
      </rPr>
      <t xml:space="preserve">
</t>
    </r>
    <r>
      <rPr>
        <sz val="11"/>
        <color rgb="FF000000"/>
        <rFont val="Calibri"/>
      </rPr>
      <t>/usr/sbin/auditcat:</t>
    </r>
    <r>
      <rPr>
        <sz val="11"/>
        <color rgb="FF000000"/>
        <rFont val="Calibri"/>
      </rPr>
      <t xml:space="preserve">
</t>
    </r>
    <r>
      <rPr>
        <sz val="11"/>
        <color rgb="FF000000"/>
        <rFont val="Calibri"/>
      </rPr>
      <t xml:space="preserve">        cert_tag = 00d3cbd2922627b209</t>
    </r>
    <r>
      <rPr>
        <sz val="11"/>
        <color rgb="FF000000"/>
        <rFont val="Calibri"/>
      </rPr>
      <t xml:space="preserve">
</t>
    </r>
    <r>
      <rPr>
        <sz val="11"/>
        <color rgb="FF000000"/>
        <rFont val="Calibri"/>
      </rPr>
      <t xml:space="preserve">        signature = abf001ee98c5e81ec730552cd26473221ee14694a7fea06d97ae030f1b8603bafdb3f4917cb50c87c90fc8ff03e8762b05c6b21d1907a05288736fa820fd4a05d38f236fec5cfc3813aeb5b0618294effe0356ac26be0e6701398cf181fb38897c5a2496154bba3eab513caaa74a9abb230ad6948190d24907a107d8968a0c27</t>
    </r>
    <r>
      <rPr>
        <sz val="11"/>
        <color rgb="FF000000"/>
        <rFont val="Calibri"/>
      </rPr>
      <t xml:space="preserve">
</t>
    </r>
    <r>
      <rPr>
        <sz val="11"/>
        <color rgb="FF000000"/>
        <rFont val="Calibri"/>
      </rPr>
      <t xml:space="preserve">        hash_value = 78febbeb1e7e4ca1ed4015fb147d27bd451814ed8c81429b42ee9e2f8301bf58</t>
    </r>
    <r>
      <rPr>
        <sz val="11"/>
        <color rgb="FF000000"/>
        <rFont val="Calibri"/>
      </rPr>
      <t xml:space="preserve">
</t>
    </r>
    <r>
      <rPr>
        <sz val="11"/>
        <color rgb="FF000000"/>
        <rFont val="Calibri"/>
      </rPr>
      <t>/usr/sbin/auditbin:</t>
    </r>
    <r>
      <rPr>
        <sz val="11"/>
        <color rgb="FF000000"/>
        <rFont val="Calibri"/>
      </rPr>
      <t xml:space="preserve">
</t>
    </r>
    <r>
      <rPr>
        <sz val="11"/>
        <color rgb="FF000000"/>
        <rFont val="Calibri"/>
      </rPr>
      <t xml:space="preserve">        cert_tag = 00d3cbd2922627b209</t>
    </r>
    <r>
      <rPr>
        <sz val="11"/>
        <color rgb="FF000000"/>
        <rFont val="Calibri"/>
      </rPr>
      <t xml:space="preserve">
</t>
    </r>
    <r>
      <rPr>
        <sz val="11"/>
        <color rgb="FF000000"/>
        <rFont val="Calibri"/>
      </rPr>
      <t xml:space="preserve">        signature = 9bb3fde97a70dd3ee93ecf556cf13e3981d1f0794c7a253701e011956574754eb17922525092f38a3b0f9375aef8fadfe3cb6e47f6aa7424e3449910af6cc6e1754f6fe8c2fb20867af7f9a048485ea2dfcd7b8f718d350d21ec2ffe394423f4c513b22ff9a654f1ef55f6e679424ad0e630404fcfd707ed91d542d64564c601</t>
    </r>
    <r>
      <rPr>
        <sz val="11"/>
        <color rgb="FF000000"/>
        <rFont val="Calibri"/>
      </rPr>
      <t xml:space="preserve">
</t>
    </r>
    <r>
      <rPr>
        <sz val="11"/>
        <color rgb="FF000000"/>
        <rFont val="Calibri"/>
      </rPr>
      <t xml:space="preserve">        hash_value = 2deb07bbdf5b744168bb9484b25c0e61813b546f0dd0555d9b9ebcb8cf17272d</t>
    </r>
    <r>
      <rPr>
        <sz val="11"/>
        <color rgb="FF000000"/>
        <rFont val="Calibri"/>
      </rPr>
      <t xml:space="preserve">
</t>
    </r>
    <r>
      <rPr>
        <sz val="11"/>
        <color rgb="FF000000"/>
        <rFont val="Calibri"/>
      </rPr>
      <t>/usr/sbin/auditldap:</t>
    </r>
    <r>
      <rPr>
        <sz val="11"/>
        <color rgb="FF000000"/>
        <rFont val="Calibri"/>
      </rPr>
      <t xml:space="preserve">
</t>
    </r>
    <r>
      <rPr>
        <sz val="11"/>
        <color rgb="FF000000"/>
        <rFont val="Calibri"/>
      </rPr>
      <t xml:space="preserve">        cert_tag = 00d3cbd2922627b209</t>
    </r>
    <r>
      <rPr>
        <sz val="11"/>
        <color rgb="FF000000"/>
        <rFont val="Calibri"/>
      </rPr>
      <t xml:space="preserve">
</t>
    </r>
    <r>
      <rPr>
        <sz val="11"/>
        <color rgb="FF000000"/>
        <rFont val="Calibri"/>
      </rPr>
      <t xml:space="preserve">        signature = ab3ea5ba592ef8d1576f632c6154e10a172fbdad1c6379954a48d76bd2c365848a208dfa698e828008fa73b60daf0ad0ab9ad08035f9df2d39ac21a67873cfac3eb07103858903c47e5d1e264ace01de9599ff3c966b12d8cbc6c2b6e3c97f8c56b7a5a4fa33f15bbe472319266854f83fad57917d9dd0c09383fd2b5df41e6d</t>
    </r>
    <r>
      <rPr>
        <sz val="11"/>
        <color rgb="FF000000"/>
        <rFont val="Calibri"/>
      </rPr>
      <t xml:space="preserve">
</t>
    </r>
    <r>
      <rPr>
        <sz val="11"/>
        <color rgb="FF000000"/>
        <rFont val="Calibri"/>
      </rPr>
      <t xml:space="preserve">        hash_value = f929ca078995a6b2a28d1247e9837e03d06fa2c5b12a6c86e679201192694c8c</t>
    </r>
    <r>
      <rPr>
        <sz val="11"/>
        <color rgb="FF000000"/>
        <rFont val="Calibri"/>
      </rPr>
      <t xml:space="preserve">
</t>
    </r>
    <r>
      <rPr>
        <sz val="11"/>
        <color rgb="FF000000"/>
        <rFont val="Calibri"/>
      </rPr>
      <t>/usr/sbin/auditconv:</t>
    </r>
    <r>
      <rPr>
        <sz val="11"/>
        <color rgb="FF000000"/>
        <rFont val="Calibri"/>
      </rPr>
      <t xml:space="preserve">
</t>
    </r>
    <r>
      <rPr>
        <sz val="11"/>
        <color rgb="FF000000"/>
        <rFont val="Calibri"/>
      </rPr>
      <t xml:space="preserve">        cert_tag = 00d3cbd2922627b209</t>
    </r>
    <r>
      <rPr>
        <sz val="11"/>
        <color rgb="FF000000"/>
        <rFont val="Calibri"/>
      </rPr>
      <t xml:space="preserve">
</t>
    </r>
    <r>
      <rPr>
        <sz val="11"/>
        <color rgb="FF000000"/>
        <rFont val="Calibri"/>
      </rPr>
      <t xml:space="preserve">        signature = ab7a0e0e5aa62ec741db601cc1609bf7db6006705a3d6b7001b3aa4da5ab6bcfecea569d6891b67088b2033045fdf6532a24433711c74fcffc92744884f0f14211a7625c168f11d4b3de2e7083e57a5063933c0eea5b92c6ab9ea1b131ca8fe85143f616887e4d60cfb534da8b3a920c428279ea8eee04bf57ad70da3c69104c</t>
    </r>
    <r>
      <rPr>
        <sz val="11"/>
        <color rgb="FF000000"/>
        <rFont val="Calibri"/>
      </rPr>
      <t xml:space="preserve">
</t>
    </r>
    <r>
      <rPr>
        <sz val="11"/>
        <color rgb="FF000000"/>
        <rFont val="Calibri"/>
      </rPr>
      <t xml:space="preserve">        hash_value = 0d2a989fa77df6984348f5c66d20af1e71aebd5a0d9f85551873563ee9d851d7</t>
    </r>
    <r>
      <rPr>
        <sz val="11"/>
        <color rgb="FF000000"/>
        <rFont val="Calibri"/>
      </rPr>
      <t xml:space="preserve">
</t>
    </r>
    <r>
      <rPr>
        <sz val="11"/>
        <color rgb="FF000000"/>
        <rFont val="Calibri"/>
      </rPr>
      <t>/usr/sbin/audit:</t>
    </r>
    <r>
      <rPr>
        <sz val="11"/>
        <color rgb="FF000000"/>
        <rFont val="Calibri"/>
      </rPr>
      <t xml:space="preserve">
</t>
    </r>
    <r>
      <rPr>
        <sz val="11"/>
        <color rgb="FF000000"/>
        <rFont val="Calibri"/>
      </rPr>
      <t xml:space="preserve">        cert_tag = 00d3cbd2922627b209</t>
    </r>
    <r>
      <rPr>
        <sz val="11"/>
        <color rgb="FF000000"/>
        <rFont val="Calibri"/>
      </rPr>
      <t xml:space="preserve">
</t>
    </r>
    <r>
      <rPr>
        <sz val="11"/>
        <color rgb="FF000000"/>
        <rFont val="Calibri"/>
      </rPr>
      <t xml:space="preserve">        signature = 2b6ed42788eca469aaaf960d4ea9956793182cdbf6b8570ded724762701354f62d003a3ed99db9b4fbb670c5864c9a641d485083789840c71005bbdcc4659dbbfbec0e8c63c8223be9e54f46240e3a5ebed8647fbd9e0e9f2db0d046e0cd73e72c87977c9dc394b61027c2856a27db0e51afb05e07c2d4f8ea3bc33564f2e7a6</t>
    </r>
    <r>
      <rPr>
        <sz val="11"/>
        <color rgb="FF000000"/>
        <rFont val="Calibri"/>
      </rPr>
      <t xml:space="preserve">
</t>
    </r>
    <r>
      <rPr>
        <sz val="11"/>
        <color rgb="FF000000"/>
        <rFont val="Calibri"/>
      </rPr>
      <t xml:space="preserve">        hash_value = 0c5d10f7c7cefec133bee45bd0d30933b18041438a7c7b15b8aa7de60ce208af</t>
    </r>
    <r>
      <rPr>
        <sz val="11"/>
        <color rgb="FF000000"/>
        <rFont val="Calibri"/>
      </rPr>
      <t xml:space="preserve">
</t>
    </r>
    <r>
      <rPr>
        <sz val="11"/>
        <color rgb="FF000000"/>
        <rFont val="Calibri"/>
      </rPr>
      <t>/usr/sbin/auditmerge:</t>
    </r>
    <r>
      <rPr>
        <sz val="11"/>
        <color rgb="FF000000"/>
        <rFont val="Calibri"/>
      </rPr>
      <t xml:space="preserve">
</t>
    </r>
    <r>
      <rPr>
        <sz val="11"/>
        <color rgb="FF000000"/>
        <rFont val="Calibri"/>
      </rPr>
      <t xml:space="preserve">        cert_tag = 00d3cbd2922627b209</t>
    </r>
    <r>
      <rPr>
        <sz val="11"/>
        <color rgb="FF000000"/>
        <rFont val="Calibri"/>
      </rPr>
      <t xml:space="preserve">
</t>
    </r>
    <r>
      <rPr>
        <sz val="11"/>
        <color rgb="FF000000"/>
        <rFont val="Calibri"/>
      </rPr>
      <t xml:space="preserve">        signature = 64e0f95c1efa90f34b6ddd370fc0a277db2858b01b993a2f32eb9f0c86e6d901675f67f42158015ceafa37507a0bc36bbd58aca6685464f8b43edb099db670aa497db349c51fc0ed6066da43e2eb5529af8bbdd0c30b66b22158261c224213fc406ffee36e4df476107f867d8f7c09c24e4318a13e2b279d200a9fa4a8b515e4</t>
    </r>
    <r>
      <rPr>
        <sz val="11"/>
        <color rgb="FF000000"/>
        <rFont val="Calibri"/>
      </rPr>
      <t xml:space="preserve">
</t>
    </r>
    <r>
      <rPr>
        <sz val="11"/>
        <color rgb="FF000000"/>
        <rFont val="Calibri"/>
      </rPr>
      <t xml:space="preserve">        hash_value = 6b4a1d1288a1d7e987ad14b395d0067890574a09956171bb32b9a022dc975015</t>
    </r>
    <r>
      <rPr>
        <sz val="11"/>
        <color rgb="FF000000"/>
        <rFont val="Calibri"/>
      </rPr>
      <t xml:space="preserve">
</t>
    </r>
    <r>
      <rPr>
        <sz val="11"/>
        <color rgb="FF000000"/>
        <rFont val="Calibri"/>
      </rPr>
      <t>If any of the cert_tag, signature, or hash values is missing or “= VOLATILE", this is a finding.</t>
    </r>
  </si>
  <si>
    <t>V-215252</t>
  </si>
  <si>
    <r>
      <rPr>
        <sz val="11"/>
        <rFont val="Calibri"/>
      </rPr>
      <t>AIX must provide the function for assigned ISSOs or designated SAs to change the auditing to be performed on all operating system components, based on all selectable event criteria in near real time.</t>
    </r>
  </si>
  <si>
    <r>
      <rPr>
        <sz val="11"/>
        <color rgb="FF000000"/>
        <rFont val="Calibri"/>
      </rPr>
      <t>Create a role "auditadm" that is assigned with security related authorization with the following commend:</t>
    </r>
    <r>
      <rPr>
        <sz val="11"/>
        <color rgb="FF000000"/>
        <rFont val="Calibri"/>
      </rPr>
      <t xml:space="preserve">
</t>
    </r>
    <r>
      <rPr>
        <sz val="11"/>
        <color rgb="FF000000"/>
        <rFont val="Calibri"/>
      </rPr>
      <t># mkrole authorizations="aix.security.audit,aix.security.user.audit,aix.security.role.audit" auditadm</t>
    </r>
  </si>
  <si>
    <r>
      <rPr>
        <sz val="11"/>
        <color rgb="FF000000"/>
        <rFont val="Calibri"/>
      </rPr>
      <t>If authorized individuals do not have the ability to modify auditing parameters in response to a changing threat environment, the organization may not be able to effectively respond, and important forensic information may be lost.</t>
    </r>
    <r>
      <rPr>
        <sz val="11"/>
        <color rgb="FF000000"/>
        <rFont val="Calibri"/>
      </rPr>
      <t xml:space="preserve">
</t>
    </r>
    <r>
      <rPr>
        <sz val="11"/>
        <color rgb="FF000000"/>
        <rFont val="Calibri"/>
      </rPr>
      <t>This requirement enables organizations to extend or limit auditing as necessary to meet organizational requirements. Auditing that is limited to conserve information system resources may be extended to address certain threat situations. In addition, auditing may be limited to a specific set of events to facilitate audit reduction, analysis, and reporting.</t>
    </r>
  </si>
  <si>
    <r>
      <rPr>
        <sz val="11"/>
        <color rgb="FF000000"/>
        <rFont val="Calibri"/>
      </rPr>
      <t xml:space="preserve">Verify that an audit admin role has been configured to include the authorizations for auditing, namely "aix.security.audit,aix.security.user.audit,aix.security.role.audit": </t>
    </r>
    <r>
      <rPr>
        <sz val="11"/>
        <color rgb="FF000000"/>
        <rFont val="Calibri"/>
      </rPr>
      <t xml:space="preserve">
</t>
    </r>
    <r>
      <rPr>
        <sz val="11"/>
        <color rgb="FF000000"/>
        <rFont val="Calibri"/>
      </rPr>
      <t># lsrole ALL |grep "aix.security.audit" |grep "aix.security.user.audit" |grep "aix.security.role.audit"</t>
    </r>
    <r>
      <rPr>
        <sz val="11"/>
        <color rgb="FF000000"/>
        <rFont val="Calibri"/>
      </rPr>
      <t xml:space="preserve">
</t>
    </r>
    <r>
      <rPr>
        <sz val="11"/>
        <color rgb="FF000000"/>
        <rFont val="Calibri"/>
      </rPr>
      <t>auditadm authorizations=aix.security.audit,aix.security.user.audit,aix.security.role.audit rolelist= groups= visibility=1 screens=* dfltmsg=Audit Administrator msgcat=role_desc.cat msgnum=15 msgset=1 auth_mode=INVOKER id=16</t>
    </r>
    <r>
      <rPr>
        <sz val="11"/>
        <color rgb="FF000000"/>
        <rFont val="Calibri"/>
      </rPr>
      <t xml:space="preserve">
</t>
    </r>
    <r>
      <rPr>
        <sz val="11"/>
        <color rgb="FF000000"/>
        <rFont val="Calibri"/>
      </rPr>
      <t>If the above command has no output, this is a finding.</t>
    </r>
  </si>
  <si>
    <t>V-215253</t>
  </si>
  <si>
    <r>
      <rPr>
        <sz val="11"/>
        <rFont val="Calibri"/>
      </rPr>
      <t>AIX must allocate audit record storage capacity to store at least one weeks worth of audit records, when audit records are not immediately sent to a central audit record storage facility.</t>
    </r>
  </si>
  <si>
    <r>
      <rPr>
        <sz val="11"/>
        <color rgb="FF000000"/>
        <rFont val="Calibri"/>
      </rPr>
      <t>Increase the size of the file system hosting the audit logs (by 1GB).</t>
    </r>
    <r>
      <rPr>
        <sz val="11"/>
        <color rgb="FF000000"/>
        <rFont val="Calibri"/>
      </rPr>
      <t xml:space="preserve">
</t>
    </r>
    <r>
      <rPr>
        <sz val="11"/>
        <color rgb="FF000000"/>
        <rFont val="Calibri"/>
      </rPr>
      <t># chfs -a size=+1G &lt;root of file system for audit logs&gt;</t>
    </r>
  </si>
  <si>
    <r>
      <rPr>
        <sz val="11"/>
        <color rgb="FF000000"/>
        <rFont val="Calibri"/>
      </rPr>
      <t>In order to ensure operating systems have a sufficient storage capacity in which to write the audit logs, operating systems need to be able to allocate audit record storage capacity.</t>
    </r>
    <r>
      <rPr>
        <sz val="11"/>
        <color rgb="FF000000"/>
        <rFont val="Calibri"/>
      </rPr>
      <t xml:space="preserve">
</t>
    </r>
    <r>
      <rPr>
        <sz val="11"/>
        <color rgb="FF000000"/>
        <rFont val="Calibri"/>
      </rPr>
      <t>The task of allocating audit record storage capacity is usually performed during initial installation of AIX.</t>
    </r>
  </si>
  <si>
    <r>
      <rPr>
        <sz val="11"/>
        <color rgb="FF000000"/>
        <rFont val="Calibri"/>
      </rPr>
      <t xml:space="preserve">Check the file system size where the log file resides is greater than the organizationally defined size of audit logs for one week (1GB). </t>
    </r>
    <r>
      <rPr>
        <sz val="11"/>
        <color rgb="FF000000"/>
        <rFont val="Calibri"/>
      </rPr>
      <t xml:space="preserve">
</t>
    </r>
    <r>
      <rPr>
        <sz val="11"/>
        <color rgb="FF000000"/>
        <rFont val="Calibri"/>
      </rPr>
      <t xml:space="preserve">Find out where the audit log resides: </t>
    </r>
    <r>
      <rPr>
        <sz val="11"/>
        <color rgb="FF000000"/>
        <rFont val="Calibri"/>
      </rPr>
      <t xml:space="preserve">
</t>
    </r>
    <r>
      <rPr>
        <sz val="11"/>
        <color rgb="FF000000"/>
        <rFont val="Calibri"/>
      </rPr>
      <t xml:space="preserve"># grep trail /etc/security/audit/config </t>
    </r>
    <r>
      <rPr>
        <sz val="11"/>
        <color rgb="FF000000"/>
        <rFont val="Calibri"/>
      </rPr>
      <t xml:space="preserve">
</t>
    </r>
    <r>
      <rPr>
        <sz val="11"/>
        <color rgb="FF000000"/>
        <rFont val="Calibri"/>
      </rPr>
      <t xml:space="preserve">        trail = /audit/trail</t>
    </r>
    <r>
      <rPr>
        <sz val="11"/>
        <color rgb="FF000000"/>
        <rFont val="Calibri"/>
      </rPr>
      <t xml:space="preserve">
</t>
    </r>
    <r>
      <rPr>
        <sz val="11"/>
        <color rgb="FF000000"/>
        <rFont val="Calibri"/>
      </rPr>
      <t xml:space="preserve">Find out the available space in the file system hosting the audit logs. </t>
    </r>
    <r>
      <rPr>
        <sz val="11"/>
        <color rgb="FF000000"/>
        <rFont val="Calibri"/>
      </rPr>
      <t xml:space="preserve">
</t>
    </r>
    <r>
      <rPr>
        <sz val="11"/>
        <color rgb="FF000000"/>
        <rFont val="Calibri"/>
      </rPr>
      <t># df /audit/trail</t>
    </r>
    <r>
      <rPr>
        <sz val="11"/>
        <color rgb="FF000000"/>
        <rFont val="Calibri"/>
      </rPr>
      <t xml:space="preserve">
</t>
    </r>
    <r>
      <rPr>
        <sz val="11"/>
        <color rgb="FF000000"/>
        <rFont val="Calibri"/>
      </rPr>
      <t>Filesystem    512-blocks      Free %Used    Iused %Iused Mounted on</t>
    </r>
    <r>
      <rPr>
        <sz val="11"/>
        <color rgb="FF000000"/>
        <rFont val="Calibri"/>
      </rPr>
      <t xml:space="preserve">
</t>
    </r>
    <r>
      <rPr>
        <sz val="11"/>
        <color rgb="FF000000"/>
        <rFont val="Calibri"/>
      </rPr>
      <t>/dev/hd4         1966080   1792872    9%     3913     2% /</t>
    </r>
    <r>
      <rPr>
        <sz val="11"/>
        <color rgb="FF000000"/>
        <rFont val="Calibri"/>
      </rPr>
      <t xml:space="preserve">
</t>
    </r>
    <r>
      <rPr>
        <sz val="11"/>
        <color rgb="FF000000"/>
        <rFont val="Calibri"/>
      </rPr>
      <t>If the "512-blocks" multiplied by "Free" is less than the required size for the audit logs, this is a finding.</t>
    </r>
  </si>
  <si>
    <t>V-215254</t>
  </si>
  <si>
    <r>
      <rPr>
        <sz val="11"/>
        <rFont val="Calibri"/>
      </rPr>
      <t>AIX must provide a report generation function that supports on-demand audit review and analysis, on-demand reporting requirements, and after-the-fact investigations of security incidents.</t>
    </r>
  </si>
  <si>
    <r>
      <rPr>
        <sz val="11"/>
        <color rgb="FF000000"/>
        <rFont val="Calibri"/>
      </rPr>
      <t>Use the  installp command to install a fileset (assume cd is mounted).</t>
    </r>
    <r>
      <rPr>
        <sz val="11"/>
        <color rgb="FF000000"/>
        <rFont val="Calibri"/>
      </rPr>
      <t xml:space="preserve">
</t>
    </r>
    <r>
      <rPr>
        <sz val="11"/>
        <color rgb="FF000000"/>
        <rFont val="Calibri"/>
      </rPr>
      <t># installp -aXYqg -d /dev/cd0 bos.rte.security</t>
    </r>
  </si>
  <si>
    <r>
      <rPr>
        <sz val="11"/>
        <color rgb="FF000000"/>
        <rFont val="Calibri"/>
      </rPr>
      <t>The report generation capability must support on-demand review and analysis in order to facilitate the organization's ability to generate incident reports, as needed, to better handle larger-scale or more complex security incidents. If the report generation capability does not support after-the-fact investigations, it is difficult to establish, correlate, and investigate the events leading up to an outage or attack, or identify those responses for one. This capability is also required to comply with applicable Federal laws and DoD policies.</t>
    </r>
    <r>
      <rPr>
        <sz val="11"/>
        <color rgb="FF000000"/>
        <rFont val="Calibri"/>
      </rPr>
      <t xml:space="preserve">
</t>
    </r>
    <r>
      <rPr>
        <sz val="11"/>
        <color rgb="FF000000"/>
        <rFont val="Calibri"/>
      </rPr>
      <t>Report generation must be capable of generating on-demand (i.e., customizable, ad hoc, and as-needed) reports. On-demand reporting allows personnel to report issues more rapidly to more effectively meet reporting requirements. Collecting log data and aggregating it to present the data in a single, consolidated report achieves this objective.</t>
    </r>
    <r>
      <rPr>
        <sz val="11"/>
        <color rgb="FF000000"/>
        <rFont val="Calibri"/>
      </rPr>
      <t xml:space="preserve">
</t>
    </r>
    <r>
      <rPr>
        <sz val="11"/>
        <color rgb="FF000000"/>
        <rFont val="Calibri"/>
      </rPr>
      <t>Satisfies: SRG-OS-000350-GPOS-00138, SRG-OS-000351-GPOS-00139, SRG-OS-000352-GPOS-00140</t>
    </r>
  </si>
  <si>
    <r>
      <rPr>
        <sz val="11"/>
        <color rgb="FF000000"/>
        <rFont val="Calibri"/>
      </rPr>
      <t>Check to see if the application for generating audit reports exists ("/usr/sbin/auditpr"):</t>
    </r>
    <r>
      <rPr>
        <sz val="11"/>
        <color rgb="FF000000"/>
        <rFont val="Calibri"/>
      </rPr>
      <t xml:space="preserve">
</t>
    </r>
    <r>
      <rPr>
        <sz val="11"/>
        <color rgb="FF000000"/>
        <rFont val="Calibri"/>
      </rPr>
      <t># ls -l /usr/sbin/auditpr</t>
    </r>
    <r>
      <rPr>
        <sz val="11"/>
        <color rgb="FF000000"/>
        <rFont val="Calibri"/>
      </rPr>
      <t xml:space="preserve">
</t>
    </r>
    <r>
      <rPr>
        <sz val="11"/>
        <color rgb="FF000000"/>
        <rFont val="Calibri"/>
      </rPr>
      <t>-r-sr-x---    1 root     audit         54793 Feb 14 2017  /usr/sbin/auditpr</t>
    </r>
    <r>
      <rPr>
        <sz val="11"/>
        <color rgb="FF000000"/>
        <rFont val="Calibri"/>
      </rPr>
      <t xml:space="preserve">
</t>
    </r>
    <r>
      <rPr>
        <sz val="11"/>
        <color rgb="FF000000"/>
        <rFont val="Calibri"/>
      </rPr>
      <t>If the file does not exist, this is a finding.</t>
    </r>
  </si>
  <si>
    <t>V-215255</t>
  </si>
  <si>
    <r>
      <rPr>
        <sz val="11"/>
        <rFont val="Calibri"/>
      </rPr>
      <t>AIX must record time stamps for audit records that can be mapped to Coordinated Universal Time (UTC) or Greenwich Mean Time (GMT).</t>
    </r>
  </si>
  <si>
    <r>
      <rPr>
        <sz val="11"/>
        <color rgb="FF000000"/>
        <rFont val="Calibri"/>
      </rPr>
      <t xml:space="preserve">Change time zone setting to UTC, GMT, or an offset from UTC and then reboot the system for the setting to take effect. </t>
    </r>
    <r>
      <rPr>
        <sz val="11"/>
        <color rgb="FF000000"/>
        <rFont val="Calibri"/>
      </rPr>
      <t xml:space="preserve">
</t>
    </r>
    <r>
      <rPr>
        <sz val="11"/>
        <color rgb="FF000000"/>
        <rFont val="Calibri"/>
      </rPr>
      <t># chtz UTC</t>
    </r>
    <r>
      <rPr>
        <sz val="11"/>
        <color rgb="FF000000"/>
        <rFont val="Calibri"/>
      </rPr>
      <t xml:space="preserve">
</t>
    </r>
    <r>
      <rPr>
        <sz val="11"/>
        <color rgb="FF000000"/>
        <rFont val="Calibri"/>
      </rPr>
      <t>Or change time zone to GMT or an offset of UTC.</t>
    </r>
    <r>
      <rPr>
        <sz val="11"/>
        <color rgb="FF000000"/>
        <rFont val="Calibri"/>
      </rPr>
      <t xml:space="preserve">
</t>
    </r>
    <r>
      <rPr>
        <sz val="11"/>
        <color rgb="FF000000"/>
        <rFont val="Calibri"/>
      </rPr>
      <t>The system must be rebooted for the change to take effect:</t>
    </r>
    <r>
      <rPr>
        <sz val="11"/>
        <color rgb="FF000000"/>
        <rFont val="Calibri"/>
      </rPr>
      <t xml:space="preserve">
</t>
    </r>
    <r>
      <rPr>
        <sz val="11"/>
        <color rgb="FF000000"/>
        <rFont val="Calibri"/>
      </rPr>
      <t># reboot</t>
    </r>
  </si>
  <si>
    <r>
      <rPr>
        <sz val="11"/>
        <color rgb="FF000000"/>
        <rFont val="Calibri"/>
      </rPr>
      <t>If time stamps are not consistently applied and there is no common time reference, it is difficult to perform forensic analysis.</t>
    </r>
    <r>
      <rPr>
        <sz val="11"/>
        <color rgb="FF000000"/>
        <rFont val="Calibri"/>
      </rPr>
      <t xml:space="preserve">
</t>
    </r>
    <r>
      <rPr>
        <sz val="11"/>
        <color rgb="FF000000"/>
        <rFont val="Calibri"/>
      </rPr>
      <t>Time stamps generated by AIX include date and time. Time is commonly expressed in Coordinated Universal Time (UTC), a modern continuation of Greenwich Mean Time (GMT), or local time with an offset from UTC.</t>
    </r>
  </si>
  <si>
    <r>
      <rPr>
        <sz val="11"/>
        <color rgb="FF000000"/>
        <rFont val="Calibri"/>
      </rPr>
      <t>Check the time zone setting by the following command:</t>
    </r>
    <r>
      <rPr>
        <sz val="11"/>
        <color rgb="FF000000"/>
        <rFont val="Calibri"/>
      </rPr>
      <t xml:space="preserve">
</t>
    </r>
    <r>
      <rPr>
        <sz val="11"/>
        <color rgb="FF000000"/>
        <rFont val="Calibri"/>
      </rPr>
      <t># echo $TZ</t>
    </r>
    <r>
      <rPr>
        <sz val="11"/>
        <color rgb="FF000000"/>
        <rFont val="Calibri"/>
      </rPr>
      <t xml:space="preserve">
</t>
    </r>
    <r>
      <rPr>
        <sz val="11"/>
        <color rgb="FF000000"/>
        <rFont val="Calibri"/>
      </rPr>
      <t>UTC</t>
    </r>
    <r>
      <rPr>
        <sz val="11"/>
        <color rgb="FF000000"/>
        <rFont val="Calibri"/>
      </rPr>
      <t xml:space="preserve">
</t>
    </r>
    <r>
      <rPr>
        <sz val="11"/>
        <color rgb="FF000000"/>
        <rFont val="Calibri"/>
      </rPr>
      <t>If the result is not UTC, GMT, or an offset from UTC, this is a finding.</t>
    </r>
  </si>
  <si>
    <t>V-215256</t>
  </si>
  <si>
    <r>
      <rPr>
        <sz val="11"/>
        <rFont val="Calibri"/>
      </rPr>
      <t>AIX audit logs must be rotated daily.</t>
    </r>
  </si>
  <si>
    <r>
      <rPr>
        <sz val="11"/>
        <color rgb="FF000000"/>
        <rFont val="Calibri"/>
      </rPr>
      <t>Configure a cron job or other automated process to rotate the audit logs on a daily basis.</t>
    </r>
  </si>
  <si>
    <r>
      <rPr>
        <sz val="11"/>
        <color rgb="FF000000"/>
        <rFont val="Calibri"/>
      </rPr>
      <t>Rotate audit logs daily to preserve audit file system space and to conform to the DoD/DISA requirement. If it is not rotated daily and moved to another location, then there is more of a chance for the compromise of audit data by malicious users.</t>
    </r>
  </si>
  <si>
    <r>
      <rPr>
        <sz val="11"/>
        <color rgb="FF000000"/>
        <rFont val="Calibri"/>
      </rPr>
      <t>Check for any "crontab" entries that rotate audit logs:</t>
    </r>
    <r>
      <rPr>
        <sz val="11"/>
        <color rgb="FF000000"/>
        <rFont val="Calibri"/>
      </rPr>
      <t xml:space="preserve">
</t>
    </r>
    <r>
      <rPr>
        <sz val="11"/>
        <color rgb="FF000000"/>
        <rFont val="Calibri"/>
      </rPr>
      <t xml:space="preserve"># crontab -l </t>
    </r>
    <r>
      <rPr>
        <sz val="11"/>
        <color rgb="FF000000"/>
        <rFont val="Calibri"/>
      </rPr>
      <t xml:space="preserve">
</t>
    </r>
    <r>
      <rPr>
        <sz val="11"/>
        <color rgb="FF000000"/>
        <rFont val="Calibri"/>
      </rPr>
      <t>30  23  * * * /root/logrotate.sh     #Daily log rotation script</t>
    </r>
    <r>
      <rPr>
        <sz val="11"/>
        <color rgb="FF000000"/>
        <rFont val="Calibri"/>
      </rPr>
      <t xml:space="preserve">
</t>
    </r>
    <r>
      <rPr>
        <sz val="11"/>
        <color rgb="FF000000"/>
        <rFont val="Calibri"/>
      </rPr>
      <t xml:space="preserve">If such a cron job is found, this is not a finding. </t>
    </r>
    <r>
      <rPr>
        <sz val="11"/>
        <color rgb="FF000000"/>
        <rFont val="Calibri"/>
      </rPr>
      <t xml:space="preserve">
</t>
    </r>
    <r>
      <rPr>
        <sz val="11"/>
        <color rgb="FF000000"/>
        <rFont val="Calibri"/>
      </rPr>
      <t xml:space="preserve">Otherwise, query the SA. </t>
    </r>
    <r>
      <rPr>
        <sz val="11"/>
        <color rgb="FF000000"/>
        <rFont val="Calibri"/>
      </rPr>
      <t xml:space="preserve">
</t>
    </r>
    <r>
      <rPr>
        <sz val="11"/>
        <color rgb="FF000000"/>
        <rFont val="Calibri"/>
      </rPr>
      <t xml:space="preserve">If there is a process automatically rotating audit logs, this is not a finding. </t>
    </r>
    <r>
      <rPr>
        <sz val="11"/>
        <color rgb="FF000000"/>
        <rFont val="Calibri"/>
      </rPr>
      <t xml:space="preserve">
</t>
    </r>
    <r>
      <rPr>
        <sz val="11"/>
        <color rgb="FF000000"/>
        <rFont val="Calibri"/>
      </rPr>
      <t xml:space="preserve">If the SA manually rotates audit logs, this is a finding.  </t>
    </r>
    <r>
      <rPr>
        <sz val="11"/>
        <color rgb="FF000000"/>
        <rFont val="Calibri"/>
      </rPr>
      <t xml:space="preserve">
</t>
    </r>
    <r>
      <rPr>
        <sz val="11"/>
        <color rgb="FF000000"/>
        <rFont val="Calibri"/>
      </rPr>
      <t xml:space="preserve">If the audit output is not archived daily, to tape or disk, this is a finding. </t>
    </r>
    <r>
      <rPr>
        <sz val="11"/>
        <color rgb="FF000000"/>
        <rFont val="Calibri"/>
      </rPr>
      <t xml:space="preserve">
</t>
    </r>
    <r>
      <rPr>
        <sz val="11"/>
        <color rgb="FF000000"/>
        <rFont val="Calibri"/>
      </rPr>
      <t>Review the audit log directory.</t>
    </r>
    <r>
      <rPr>
        <sz val="11"/>
        <color rgb="FF000000"/>
        <rFont val="Calibri"/>
      </rPr>
      <t xml:space="preserve">
</t>
    </r>
    <r>
      <rPr>
        <sz val="11"/>
        <color rgb="FF000000"/>
        <rFont val="Calibri"/>
      </rPr>
      <t>If more than one file is there, or if the file does not have today's date, this is a finding.</t>
    </r>
  </si>
  <si>
    <t>V-215257</t>
  </si>
  <si>
    <r>
      <rPr>
        <sz val="11"/>
        <rFont val="Calibri"/>
      </rPr>
      <t>The AIX rexec daemon must not be running.</t>
    </r>
  </si>
  <si>
    <r>
      <rPr>
        <sz val="11"/>
        <color rgb="FF000000"/>
        <rFont val="Calibri"/>
      </rPr>
      <t xml:space="preserve">Disable the "rexecd" entry in "/etc/inetd.conf" using command: </t>
    </r>
    <r>
      <rPr>
        <sz val="11"/>
        <color rgb="FF000000"/>
        <rFont val="Calibri"/>
      </rPr>
      <t xml:space="preserve">
</t>
    </r>
    <r>
      <rPr>
        <sz val="11"/>
        <color rgb="FF000000"/>
        <rFont val="Calibri"/>
      </rPr>
      <t># chsubserver -r inetd -C /etc/inetd.conf -d -v 'exec' -p 'tcp6'</t>
    </r>
    <r>
      <rPr>
        <sz val="11"/>
        <color rgb="FF000000"/>
        <rFont val="Calibri"/>
      </rPr>
      <t xml:space="preserve">
</t>
    </r>
    <r>
      <rPr>
        <sz val="11"/>
        <color rgb="FF000000"/>
        <rFont val="Calibri"/>
      </rPr>
      <t>Reload the inetd process:</t>
    </r>
    <r>
      <rPr>
        <sz val="11"/>
        <color rgb="FF000000"/>
        <rFont val="Calibri"/>
      </rPr>
      <t xml:space="preserve">
</t>
    </r>
    <r>
      <rPr>
        <sz val="11"/>
        <color rgb="FF000000"/>
        <rFont val="Calibri"/>
      </rPr>
      <t># refresh -s inetd</t>
    </r>
  </si>
  <si>
    <r>
      <rPr>
        <sz val="11"/>
        <color rgb="FF000000"/>
        <rFont val="Calibri"/>
      </rPr>
      <t>The exec service is used to execute a command sent from a remote server. The username and passwords are passed over the network in clear text and therefore insecurely. Unless required the rexecd daemon will be disabled. This function, if required, should be facilitated through SSH.</t>
    </r>
  </si>
  <si>
    <r>
      <rPr>
        <sz val="11"/>
        <color rgb="FF000000"/>
        <rFont val="Calibri"/>
      </rPr>
      <t>Determine if the "rexec" daemon is running by running the following command:</t>
    </r>
    <r>
      <rPr>
        <sz val="11"/>
        <color rgb="FF000000"/>
        <rFont val="Calibri"/>
      </rPr>
      <t xml:space="preserve">
</t>
    </r>
    <r>
      <rPr>
        <sz val="11"/>
        <color rgb="FF000000"/>
        <rFont val="Calibri"/>
      </rPr>
      <t># grep "^exec[[:blank:]]" /etc/inetd.conf</t>
    </r>
    <r>
      <rPr>
        <sz val="11"/>
        <color rgb="FF000000"/>
        <rFont val="Calibri"/>
      </rPr>
      <t xml:space="preserve">
</t>
    </r>
    <r>
      <rPr>
        <sz val="11"/>
        <color rgb="FF000000"/>
        <rFont val="Calibri"/>
      </rPr>
      <t>If the above grep command returned a line that contains "rexecd", this is a finding.</t>
    </r>
  </si>
  <si>
    <t>V-215258</t>
  </si>
  <si>
    <r>
      <rPr>
        <sz val="11"/>
        <rFont val="Calibri"/>
      </rPr>
      <t>AIX telnet daemon must not be running.</t>
    </r>
  </si>
  <si>
    <r>
      <rPr>
        <sz val="11"/>
        <color rgb="FF000000"/>
        <rFont val="Calibri"/>
      </rPr>
      <t xml:space="preserve">Disable the "telnet" entry in "/etc/inetd.conf" using command: </t>
    </r>
    <r>
      <rPr>
        <sz val="11"/>
        <color rgb="FF000000"/>
        <rFont val="Calibri"/>
      </rPr>
      <t xml:space="preserve">
</t>
    </r>
    <r>
      <rPr>
        <sz val="11"/>
        <color rgb="FF000000"/>
        <rFont val="Calibri"/>
      </rPr>
      <t xml:space="preserve"># chsubserver -r inetd -C /etc/inetd.conf -d -v 'telnet' -p 'tcp6' </t>
    </r>
    <r>
      <rPr>
        <sz val="11"/>
        <color rgb="FF000000"/>
        <rFont val="Calibri"/>
      </rPr>
      <t xml:space="preserve">
</t>
    </r>
    <r>
      <rPr>
        <sz val="11"/>
        <color rgb="FF000000"/>
        <rFont val="Calibri"/>
      </rPr>
      <t>Reload the inetd process:</t>
    </r>
    <r>
      <rPr>
        <sz val="11"/>
        <color rgb="FF000000"/>
        <rFont val="Calibri"/>
      </rPr>
      <t xml:space="preserve">
</t>
    </r>
    <r>
      <rPr>
        <sz val="11"/>
        <color rgb="FF000000"/>
        <rFont val="Calibri"/>
      </rPr>
      <t># refresh -s inetd</t>
    </r>
  </si>
  <si>
    <r>
      <rPr>
        <sz val="11"/>
        <color rgb="FF000000"/>
        <rFont val="Calibri"/>
      </rPr>
      <t>This telnet service is used to service remote user connections. This is historically the most commonly used remote access method for UNIX servers. The username and passwords are passed over the network in clear text and therefore insecurely. Unless required the telnetd daemon will be disabled. This function, if required, should be facilitated through SSH.</t>
    </r>
  </si>
  <si>
    <r>
      <rPr>
        <sz val="11"/>
        <color rgb="FF000000"/>
        <rFont val="Calibri"/>
      </rPr>
      <t>Determine if the "telnet" daemon is running by running the following command:</t>
    </r>
    <r>
      <rPr>
        <sz val="11"/>
        <color rgb="FF000000"/>
        <rFont val="Calibri"/>
      </rPr>
      <t xml:space="preserve">
</t>
    </r>
    <r>
      <rPr>
        <sz val="11"/>
        <color rgb="FF000000"/>
        <rFont val="Calibri"/>
      </rPr>
      <t xml:space="preserve"># grep -v '^#' /etc/inetd.conf | grep telnet </t>
    </r>
    <r>
      <rPr>
        <sz val="11"/>
        <color rgb="FF000000"/>
        <rFont val="Calibri"/>
      </rPr>
      <t xml:space="preserve">
</t>
    </r>
    <r>
      <rPr>
        <sz val="11"/>
        <color rgb="FF000000"/>
        <rFont val="Calibri"/>
      </rPr>
      <t>If an entry is returned, this is a finding.</t>
    </r>
  </si>
  <si>
    <t>V-215259</t>
  </si>
  <si>
    <r>
      <rPr>
        <sz val="11"/>
        <rFont val="Calibri"/>
      </rPr>
      <t>AIX ftpd daemon must not be running.</t>
    </r>
  </si>
  <si>
    <r>
      <rPr>
        <sz val="11"/>
        <color rgb="FF000000"/>
        <rFont val="Calibri"/>
      </rPr>
      <t xml:space="preserve">Disable "ftp" daemon entry in "/etc/inetd.conf" using command: </t>
    </r>
    <r>
      <rPr>
        <sz val="11"/>
        <color rgb="FF000000"/>
        <rFont val="Calibri"/>
      </rPr>
      <t xml:space="preserve">
</t>
    </r>
    <r>
      <rPr>
        <sz val="11"/>
        <color rgb="FF000000"/>
        <rFont val="Calibri"/>
      </rPr>
      <t># chsubserver -r inetd -C /etc/inetd.conf -d -v 'ftp' -p 'tcp6'</t>
    </r>
    <r>
      <rPr>
        <sz val="11"/>
        <color rgb="FF000000"/>
        <rFont val="Calibri"/>
      </rPr>
      <t xml:space="preserve">
</t>
    </r>
    <r>
      <rPr>
        <sz val="11"/>
        <color rgb="FF000000"/>
        <rFont val="Calibri"/>
      </rPr>
      <t>Reload the inetd process:</t>
    </r>
    <r>
      <rPr>
        <sz val="11"/>
        <color rgb="FF000000"/>
        <rFont val="Calibri"/>
      </rPr>
      <t xml:space="preserve">
</t>
    </r>
    <r>
      <rPr>
        <sz val="11"/>
        <color rgb="FF000000"/>
        <rFont val="Calibri"/>
      </rPr>
      <t># refresh -s inetd</t>
    </r>
  </si>
  <si>
    <r>
      <rPr>
        <sz val="11"/>
        <color rgb="FF000000"/>
        <rFont val="Calibri"/>
      </rPr>
      <t>The ftp service is used to transfer files from or to a remote machine. The username and passwords are passed over the network in clear text and therefore insecurely. Remote file transfer, if required, should be facilitated through SSH.</t>
    </r>
  </si>
  <si>
    <r>
      <rPr>
        <sz val="11"/>
        <color rgb="FF000000"/>
        <rFont val="Calibri"/>
      </rPr>
      <t>Determine if the "ftp" daemon is running by running the following command:</t>
    </r>
    <r>
      <rPr>
        <sz val="11"/>
        <color rgb="FF000000"/>
        <rFont val="Calibri"/>
      </rPr>
      <t xml:space="preserve">
</t>
    </r>
    <r>
      <rPr>
        <sz val="11"/>
        <color rgb="FF000000"/>
        <rFont val="Calibri"/>
      </rPr>
      <t># grep "^ftp[[:blank:]]" /etc/inetd.conf</t>
    </r>
    <r>
      <rPr>
        <sz val="11"/>
        <color rgb="FF000000"/>
        <rFont val="Calibri"/>
      </rPr>
      <t xml:space="preserve">
</t>
    </r>
    <r>
      <rPr>
        <sz val="11"/>
        <color rgb="FF000000"/>
        <rFont val="Calibri"/>
      </rPr>
      <t>If an entry is returned like the following line, the "ftp" daemon is running:</t>
    </r>
    <r>
      <rPr>
        <sz val="11"/>
        <color rgb="FF000000"/>
        <rFont val="Calibri"/>
      </rPr>
      <t xml:space="preserve">
</t>
    </r>
    <r>
      <rPr>
        <sz val="11"/>
        <color rgb="FF000000"/>
        <rFont val="Calibri"/>
      </rPr>
      <t xml:space="preserve">ftp stream tcp6 nowait root /usr/sbin/ftpd ftpd </t>
    </r>
    <r>
      <rPr>
        <sz val="11"/>
        <color rgb="FF000000"/>
        <rFont val="Calibri"/>
      </rPr>
      <t xml:space="preserve">
</t>
    </r>
    <r>
      <rPr>
        <sz val="11"/>
        <color rgb="FF000000"/>
        <rFont val="Calibri"/>
      </rPr>
      <t>If the above grep command returned a line that contains "ftpd", this is a finding.</t>
    </r>
  </si>
  <si>
    <t>V-215260</t>
  </si>
  <si>
    <r>
      <rPr>
        <sz val="11"/>
        <rFont val="Calibri"/>
      </rPr>
      <t>AIX must remove NOPASSWD tag from sudo config files.</t>
    </r>
  </si>
  <si>
    <r>
      <rPr>
        <sz val="11"/>
        <color rgb="FF000000"/>
        <rFont val="Calibri"/>
      </rPr>
      <t>Edit  "/etc/sudoers" using "visudo" command to remove all the "NOPASSWD" tags:</t>
    </r>
    <r>
      <rPr>
        <sz val="11"/>
        <color rgb="FF000000"/>
        <rFont val="Calibri"/>
      </rPr>
      <t xml:space="preserve">
</t>
    </r>
    <r>
      <rPr>
        <sz val="11"/>
        <color rgb="FF000000"/>
        <rFont val="Calibri"/>
      </rPr>
      <t xml:space="preserve"># visudo -f </t>
    </r>
    <r>
      <rPr>
        <sz val="11"/>
        <color rgb="FF000000"/>
        <rFont val="Calibri"/>
      </rPr>
      <t xml:space="preserve">
</t>
    </r>
    <r>
      <rPr>
        <sz val="11"/>
        <color rgb="FF000000"/>
        <rFont val="Calibri"/>
      </rPr>
      <t>Editing a sudo config file that is in "/etc/sudoers.d/" directory and contains the "NOPASSWD" tags, use "visudo" the command as follows:</t>
    </r>
    <r>
      <rPr>
        <sz val="11"/>
        <color rgb="FF000000"/>
        <rFont val="Calibri"/>
      </rPr>
      <t xml:space="preserve">
</t>
    </r>
    <r>
      <rPr>
        <sz val="11"/>
        <color rgb="FF000000"/>
        <rFont val="Calibri"/>
      </rPr>
      <t># visudo -f /etc/sudoers.d/&lt;config_file_name&gt;</t>
    </r>
  </si>
  <si>
    <r>
      <rPr>
        <sz val="11"/>
        <color rgb="FF000000"/>
        <rFont val="Calibri"/>
      </rPr>
      <t>sudo command does not require reauthentication if NOPASSWD tag is specified in /etc/sudoers config file, or sudoers files in /etc/sudoers.d/ directory. With this tag in sudoers file, users are not required to reauthenticate for privilege escalation.</t>
    </r>
  </si>
  <si>
    <r>
      <rPr>
        <sz val="11"/>
        <color rgb="FF000000"/>
        <rFont val="Calibri"/>
      </rPr>
      <t>If sudo is not used on AIX, this is Not Applicable.</t>
    </r>
    <r>
      <rPr>
        <sz val="11"/>
        <color rgb="FF000000"/>
        <rFont val="Calibri"/>
      </rPr>
      <t xml:space="preserve">
</t>
    </r>
    <r>
      <rPr>
        <sz val="11"/>
        <color rgb="FF000000"/>
        <rFont val="Calibri"/>
      </rPr>
      <t>Run the following command to find the "NOPASSWD" tag in "/etc/sudoers" file:</t>
    </r>
    <r>
      <rPr>
        <sz val="11"/>
        <color rgb="FF000000"/>
        <rFont val="Calibri"/>
      </rPr>
      <t xml:space="preserve">
</t>
    </r>
    <r>
      <rPr>
        <sz val="11"/>
        <color rgb="FF000000"/>
        <rFont val="Calibri"/>
      </rPr>
      <t># grep NOPASSWD /etc/sudoers</t>
    </r>
    <r>
      <rPr>
        <sz val="11"/>
        <color rgb="FF000000"/>
        <rFont val="Calibri"/>
      </rPr>
      <t xml:space="preserve">
</t>
    </r>
    <r>
      <rPr>
        <sz val="11"/>
        <color rgb="FF000000"/>
        <rFont val="Calibri"/>
      </rPr>
      <t>If there is a "NOPASSWD" tag found in "/etc/sudoers" file, this is a finding.</t>
    </r>
    <r>
      <rPr>
        <sz val="11"/>
        <color rgb="FF000000"/>
        <rFont val="Calibri"/>
      </rPr>
      <t xml:space="preserve">
</t>
    </r>
    <r>
      <rPr>
        <sz val="11"/>
        <color rgb="FF000000"/>
        <rFont val="Calibri"/>
      </rPr>
      <t>Run the following command to find the "NOPASSWD" tag in one of the sudo config files in "/etc/sudoers.d/" directory:</t>
    </r>
    <r>
      <rPr>
        <sz val="11"/>
        <color rgb="FF000000"/>
        <rFont val="Calibri"/>
      </rPr>
      <t xml:space="preserve">
</t>
    </r>
    <r>
      <rPr>
        <sz val="11"/>
        <color rgb="FF000000"/>
        <rFont val="Calibri"/>
      </rPr>
      <t># find /etc/sudoers.d -type f -exec grep -l NOPASSWD {} \;</t>
    </r>
    <r>
      <rPr>
        <sz val="11"/>
        <color rgb="FF000000"/>
        <rFont val="Calibri"/>
      </rPr>
      <t xml:space="preserve">
</t>
    </r>
    <r>
      <rPr>
        <sz val="11"/>
        <color rgb="FF000000"/>
        <rFont val="Calibri"/>
      </rPr>
      <t>The above command displays all sudo config files that are in "/etc/sudoers.d/" directory and they contain the "NOPASSWD" tag.</t>
    </r>
    <r>
      <rPr>
        <sz val="11"/>
        <color rgb="FF000000"/>
        <rFont val="Calibri"/>
      </rPr>
      <t xml:space="preserve">
</t>
    </r>
    <r>
      <rPr>
        <sz val="11"/>
        <color rgb="FF000000"/>
        <rFont val="Calibri"/>
      </rPr>
      <t>If above command found a config file that is in "/etc/sudoers.d/" directory and contains the "NOPASSWD" tag, this is a finding.</t>
    </r>
  </si>
  <si>
    <t>V-215261</t>
  </si>
  <si>
    <r>
      <rPr>
        <sz val="11"/>
        <rFont val="Calibri"/>
      </rPr>
      <t>AIX must remove !authenticate option from sudo config files.</t>
    </r>
  </si>
  <si>
    <r>
      <rPr>
        <sz val="11"/>
        <color rgb="FF000000"/>
        <rFont val="Calibri"/>
      </rPr>
      <t>Edit "/etc/sudoers" using "visudo" command to remove all the "!authenticate" options:</t>
    </r>
    <r>
      <rPr>
        <sz val="11"/>
        <color rgb="FF000000"/>
        <rFont val="Calibri"/>
      </rPr>
      <t xml:space="preserve">
</t>
    </r>
    <r>
      <rPr>
        <sz val="11"/>
        <color rgb="FF000000"/>
        <rFont val="Calibri"/>
      </rPr>
      <t># visudo -f /etc/sudoers</t>
    </r>
    <r>
      <rPr>
        <sz val="11"/>
        <color rgb="FF000000"/>
        <rFont val="Calibri"/>
      </rPr>
      <t xml:space="preserve">
</t>
    </r>
    <r>
      <rPr>
        <sz val="11"/>
        <color rgb="FF000000"/>
        <rFont val="Calibri"/>
      </rPr>
      <t>Editing a sudo config file that is in "/etc/sudoers.d/" directory and contains "!authenticate" options, use the "visudo" command as follows:</t>
    </r>
    <r>
      <rPr>
        <sz val="11"/>
        <color rgb="FF000000"/>
        <rFont val="Calibri"/>
      </rPr>
      <t xml:space="preserve">
</t>
    </r>
    <r>
      <rPr>
        <sz val="11"/>
        <color rgb="FF000000"/>
        <rFont val="Calibri"/>
      </rPr>
      <t># visudo -f /etc/sudoers.d/&lt;config_file_name&gt;</t>
    </r>
  </si>
  <si>
    <r>
      <rPr>
        <sz val="11"/>
        <color rgb="FF000000"/>
        <rFont val="Calibri"/>
      </rPr>
      <t>sudo command does not require reauthentication if !authenticate option is specified in /etc/sudoers config file, or config files in /etc/sudoers.d/ directory. With this tag in sudoers, users are not required to reauthenticate for privilege escalation.</t>
    </r>
  </si>
  <si>
    <r>
      <rPr>
        <sz val="11"/>
        <color rgb="FF000000"/>
        <rFont val="Calibri"/>
      </rPr>
      <t>If sudo is not used on AIX, this is Not Applicable.</t>
    </r>
    <r>
      <rPr>
        <sz val="11"/>
        <color rgb="FF000000"/>
        <rFont val="Calibri"/>
      </rPr>
      <t xml:space="preserve">
</t>
    </r>
    <r>
      <rPr>
        <sz val="11"/>
        <color rgb="FF000000"/>
        <rFont val="Calibri"/>
      </rPr>
      <t>Run the following command to find "!authenticate" option in "/etc/sudoers" file:</t>
    </r>
    <r>
      <rPr>
        <sz val="11"/>
        <color rgb="FF000000"/>
        <rFont val="Calibri"/>
      </rPr>
      <t xml:space="preserve">
</t>
    </r>
    <r>
      <rPr>
        <sz val="11"/>
        <color rgb="FF000000"/>
        <rFont val="Calibri"/>
      </rPr>
      <t># grep "!authenticate" /etc/sudoers</t>
    </r>
    <r>
      <rPr>
        <sz val="11"/>
        <color rgb="FF000000"/>
        <rFont val="Calibri"/>
      </rPr>
      <t xml:space="preserve">
</t>
    </r>
    <r>
      <rPr>
        <sz val="11"/>
        <color rgb="FF000000"/>
        <rFont val="Calibri"/>
      </rPr>
      <t>If there is a "!authenticate" option found in "/etc/sudoers" file, this is a finding.</t>
    </r>
    <r>
      <rPr>
        <sz val="11"/>
        <color rgb="FF000000"/>
        <rFont val="Calibri"/>
      </rPr>
      <t xml:space="preserve">
</t>
    </r>
    <r>
      <rPr>
        <sz val="11"/>
        <color rgb="FF000000"/>
        <rFont val="Calibri"/>
      </rPr>
      <t>Run the following command to find "!authenticate" option in one of the sudo config files in "/etc/sudoers.d/" directory:</t>
    </r>
    <r>
      <rPr>
        <sz val="11"/>
        <color rgb="FF000000"/>
        <rFont val="Calibri"/>
      </rPr>
      <t xml:space="preserve">
</t>
    </r>
    <r>
      <rPr>
        <sz val="11"/>
        <color rgb="FF000000"/>
        <rFont val="Calibri"/>
      </rPr>
      <t># find /etc/sudoers.d -type f -exec grep -l "!authenticate" {} \;</t>
    </r>
    <r>
      <rPr>
        <sz val="11"/>
        <color rgb="FF000000"/>
        <rFont val="Calibri"/>
      </rPr>
      <t xml:space="preserve">
</t>
    </r>
    <r>
      <rPr>
        <sz val="11"/>
        <color rgb="FF000000"/>
        <rFont val="Calibri"/>
      </rPr>
      <t>The above command displays all sudo config files that are in "/etc/sudoers.d/" directory and they contain the "!authenticate" option.</t>
    </r>
    <r>
      <rPr>
        <sz val="11"/>
        <color rgb="FF000000"/>
        <rFont val="Calibri"/>
      </rPr>
      <t xml:space="preserve">
</t>
    </r>
    <r>
      <rPr>
        <sz val="11"/>
        <color rgb="FF000000"/>
        <rFont val="Calibri"/>
      </rPr>
      <t>If above command found a config file that is in "/etc/sudoers.d/" directory and that contains the "!authenticate" option, this is a finding.</t>
    </r>
  </si>
  <si>
    <t>V-215262</t>
  </si>
  <si>
    <r>
      <rPr>
        <sz val="11"/>
        <rFont val="Calibri"/>
      </rPr>
      <t>AIX must be configured with a default gateway for IPv4 if the system uses IPv4, unless the system is a router.</t>
    </r>
  </si>
  <si>
    <r>
      <rPr>
        <sz val="11"/>
        <color rgb="FF000000"/>
        <rFont val="Calibri"/>
      </rPr>
      <t>Set a default gateway for IPv4 using:</t>
    </r>
    <r>
      <rPr>
        <sz val="11"/>
        <color rgb="FF000000"/>
        <rFont val="Calibri"/>
      </rPr>
      <t xml:space="preserve">
</t>
    </r>
    <r>
      <rPr>
        <sz val="11"/>
        <color rgb="FF000000"/>
        <rFont val="Calibri"/>
      </rPr>
      <t># route add 0 &lt;ip address of gateway&gt;</t>
    </r>
  </si>
  <si>
    <r>
      <rPr>
        <sz val="11"/>
        <color rgb="FF000000"/>
        <rFont val="Calibri"/>
      </rPr>
      <t>If a system has no default gateway defined, the system is at increased risk of man-in-the-middle, monitoring, and Denial of Service attacks.</t>
    </r>
  </si>
  <si>
    <r>
      <rPr>
        <sz val="11"/>
        <color rgb="FF000000"/>
        <rFont val="Calibri"/>
      </rPr>
      <t>Check the system for an IPv4 default route using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netstat -r |grep default </t>
    </r>
    <r>
      <rPr>
        <sz val="11"/>
        <color rgb="FF000000"/>
        <rFont val="Calibri"/>
      </rPr>
      <t xml:space="preserve">
</t>
    </r>
    <r>
      <rPr>
        <sz val="11"/>
        <color rgb="FF000000"/>
        <rFont val="Calibri"/>
      </rPr>
      <t>default            10.11.20.1       UG        1      1811 en0      -      -</t>
    </r>
    <r>
      <rPr>
        <sz val="11"/>
        <color rgb="FF000000"/>
        <rFont val="Calibri"/>
      </rPr>
      <t xml:space="preserve">
</t>
    </r>
    <r>
      <rPr>
        <sz val="11"/>
        <color rgb="FF000000"/>
        <rFont val="Calibri"/>
      </rPr>
      <t>If a default route is not defined, this is a finding.</t>
    </r>
  </si>
  <si>
    <t>V-215263</t>
  </si>
  <si>
    <r>
      <rPr>
        <sz val="11"/>
        <rFont val="Calibri"/>
      </rPr>
      <t>IP forwarding for IPv4 must not be enabled on AIX unless the system is a router.</t>
    </r>
  </si>
  <si>
    <r>
      <rPr>
        <sz val="11"/>
        <color rgb="FF000000"/>
        <rFont val="Calibri"/>
      </rPr>
      <t>Disable IPv4 forwarding on the system by running command:</t>
    </r>
    <r>
      <rPr>
        <sz val="11"/>
        <color rgb="FF000000"/>
        <rFont val="Calibri"/>
      </rPr>
      <t xml:space="preserve">
</t>
    </r>
    <r>
      <rPr>
        <sz val="11"/>
        <color rgb="FF000000"/>
        <rFont val="Calibri"/>
      </rPr>
      <t># no -p -o ipforwarding=0</t>
    </r>
  </si>
  <si>
    <r>
      <rPr>
        <sz val="11"/>
        <color rgb="FF000000"/>
        <rFont val="Calibri"/>
      </rPr>
      <t>IP forwarding permits the kernel to forward packets from one network interface to another. The ability to forward packets between two networks is only appropriate for systems acting as routers.</t>
    </r>
  </si>
  <si>
    <r>
      <rPr>
        <sz val="11"/>
        <color rgb="FF000000"/>
        <rFont val="Calibri"/>
      </rPr>
      <t>From the command prompt, run the following command:</t>
    </r>
    <r>
      <rPr>
        <sz val="11"/>
        <color rgb="FF000000"/>
        <rFont val="Calibri"/>
      </rPr>
      <t xml:space="preserve">
</t>
    </r>
    <r>
      <rPr>
        <sz val="11"/>
        <color rgb="FF000000"/>
        <rFont val="Calibri"/>
      </rPr>
      <t xml:space="preserve"># no -o ipforwarding </t>
    </r>
    <r>
      <rPr>
        <sz val="11"/>
        <color rgb="FF000000"/>
        <rFont val="Calibri"/>
      </rPr>
      <t xml:space="preserve">
</t>
    </r>
    <r>
      <rPr>
        <sz val="11"/>
        <color rgb="FF000000"/>
        <rFont val="Calibri"/>
      </rPr>
      <t>ipforwarding = 0</t>
    </r>
    <r>
      <rPr>
        <sz val="11"/>
        <color rgb="FF000000"/>
        <rFont val="Calibri"/>
      </rPr>
      <t xml:space="preserve">
</t>
    </r>
    <r>
      <rPr>
        <sz val="11"/>
        <color rgb="FF000000"/>
        <rFont val="Calibri"/>
      </rPr>
      <t>If the value returned is not "0", this is a finding.</t>
    </r>
  </si>
  <si>
    <t>V-215264</t>
  </si>
  <si>
    <r>
      <rPr>
        <sz val="11"/>
        <rFont val="Calibri"/>
      </rPr>
      <t>AIX must be configured with a default gateway for IPv6 if the system uses IPv6 unless the system is a router.</t>
    </r>
  </si>
  <si>
    <r>
      <rPr>
        <sz val="11"/>
        <color rgb="FF000000"/>
        <rFont val="Calibri"/>
      </rPr>
      <t xml:space="preserve">Configure an IPv6 default route on the system: </t>
    </r>
    <r>
      <rPr>
        <sz val="11"/>
        <color rgb="FF000000"/>
        <rFont val="Calibri"/>
      </rPr>
      <t xml:space="preserve">
</t>
    </r>
    <r>
      <rPr>
        <sz val="11"/>
        <color rgb="FF000000"/>
        <rFont val="Calibri"/>
      </rPr>
      <t># smitty route</t>
    </r>
  </si>
  <si>
    <r>
      <rPr>
        <sz val="11"/>
        <color rgb="FF000000"/>
        <rFont val="Calibri"/>
      </rPr>
      <t xml:space="preserve">If the system is a router, this is Not Applicable. </t>
    </r>
    <r>
      <rPr>
        <sz val="11"/>
        <color rgb="FF000000"/>
        <rFont val="Calibri"/>
      </rPr>
      <t xml:space="preserve">
</t>
    </r>
    <r>
      <rPr>
        <sz val="11"/>
        <color rgb="FF000000"/>
        <rFont val="Calibri"/>
      </rPr>
      <t xml:space="preserve">If the system does not use IPv6, this is Not Applicable. </t>
    </r>
    <r>
      <rPr>
        <sz val="11"/>
        <color rgb="FF000000"/>
        <rFont val="Calibri"/>
      </rPr>
      <t xml:space="preserve">
</t>
    </r>
    <r>
      <rPr>
        <sz val="11"/>
        <color rgb="FF000000"/>
        <rFont val="Calibri"/>
      </rPr>
      <t xml:space="preserve">Determine if the system has a default route configured for IPv6 by running: </t>
    </r>
    <r>
      <rPr>
        <sz val="11"/>
        <color rgb="FF000000"/>
        <rFont val="Calibri"/>
      </rPr>
      <t xml:space="preserve">
</t>
    </r>
    <r>
      <rPr>
        <sz val="11"/>
        <color rgb="FF000000"/>
        <rFont val="Calibri"/>
      </rPr>
      <t xml:space="preserve"># netstat -r | grep default </t>
    </r>
    <r>
      <rPr>
        <sz val="11"/>
        <color rgb="FF000000"/>
        <rFont val="Calibri"/>
      </rPr>
      <t xml:space="preserve">
</t>
    </r>
    <r>
      <rPr>
        <sz val="11"/>
        <color rgb="FF000000"/>
        <rFont val="Calibri"/>
      </rPr>
      <t>default            10.11.20.1       UG        1      1823 en0      -      -</t>
    </r>
    <r>
      <rPr>
        <sz val="11"/>
        <color rgb="FF000000"/>
        <rFont val="Calibri"/>
      </rPr>
      <t xml:space="preserve">
</t>
    </r>
    <r>
      <rPr>
        <sz val="11"/>
        <color rgb="FF000000"/>
        <rFont val="Calibri"/>
      </rPr>
      <t>If a default route is not defined, this is a finding.</t>
    </r>
  </si>
  <si>
    <t>V-215265</t>
  </si>
  <si>
    <r>
      <rPr>
        <sz val="11"/>
        <rFont val="Calibri"/>
      </rPr>
      <t>AIX must not have IP forwarding for IPv6 enabled unless the system is an IPv6 router.</t>
    </r>
  </si>
  <si>
    <r>
      <rPr>
        <sz val="11"/>
        <color rgb="FF000000"/>
        <rFont val="Calibri"/>
      </rPr>
      <t xml:space="preserve">Disable IPv6 forwarding on the system: </t>
    </r>
    <r>
      <rPr>
        <sz val="11"/>
        <color rgb="FF000000"/>
        <rFont val="Calibri"/>
      </rPr>
      <t xml:space="preserve">
</t>
    </r>
    <r>
      <rPr>
        <sz val="11"/>
        <color rgb="FF000000"/>
        <rFont val="Calibri"/>
      </rPr>
      <t># /usr/sbin/no -p -o ip6forwarding=0</t>
    </r>
  </si>
  <si>
    <r>
      <rPr>
        <sz val="11"/>
        <color rgb="FF000000"/>
        <rFont val="Calibri"/>
      </rPr>
      <t>If the system is configured for IP forwarding and is not a designated router, it could be used to bypass network security by providing a path for communication not filtered by network devices.</t>
    </r>
  </si>
  <si>
    <r>
      <rPr>
        <sz val="11"/>
        <color rgb="FF000000"/>
        <rFont val="Calibri"/>
      </rPr>
      <t>From the command prompt, run the following command:</t>
    </r>
    <r>
      <rPr>
        <sz val="11"/>
        <color rgb="FF000000"/>
        <rFont val="Calibri"/>
      </rPr>
      <t xml:space="preserve">
</t>
    </r>
    <r>
      <rPr>
        <sz val="11"/>
        <color rgb="FF000000"/>
        <rFont val="Calibri"/>
      </rPr>
      <t xml:space="preserve"># /usr/sbin/no -o ip6forwarding </t>
    </r>
    <r>
      <rPr>
        <sz val="11"/>
        <color rgb="FF000000"/>
        <rFont val="Calibri"/>
      </rPr>
      <t xml:space="preserve">
</t>
    </r>
    <r>
      <rPr>
        <sz val="11"/>
        <color rgb="FF000000"/>
        <rFont val="Calibri"/>
      </rPr>
      <t>ip6forwarding = 0</t>
    </r>
    <r>
      <rPr>
        <sz val="11"/>
        <color rgb="FF000000"/>
        <rFont val="Calibri"/>
      </rPr>
      <t xml:space="preserve">
</t>
    </r>
    <r>
      <rPr>
        <sz val="11"/>
        <color rgb="FF000000"/>
        <rFont val="Calibri"/>
      </rPr>
      <t>If the value returned is not "0", this is a finding.</t>
    </r>
  </si>
  <si>
    <t>V-215266</t>
  </si>
  <si>
    <r>
      <rPr>
        <sz val="11"/>
        <rFont val="Calibri"/>
      </rPr>
      <t>AIX log files must be owned by a system account.</t>
    </r>
  </si>
  <si>
    <r>
      <rPr>
        <sz val="11"/>
        <color rgb="FF000000"/>
        <rFont val="Calibri"/>
      </rPr>
      <t xml:space="preserve">Change the owner of the system log file(s) to a system account: </t>
    </r>
    <r>
      <rPr>
        <sz val="11"/>
        <color rgb="FF000000"/>
        <rFont val="Calibri"/>
      </rPr>
      <t xml:space="preserve">
</t>
    </r>
    <r>
      <rPr>
        <sz val="11"/>
        <color rgb="FF000000"/>
        <rFont val="Calibri"/>
      </rPr>
      <t># chown [system_account] /path/to/system-log-file</t>
    </r>
  </si>
  <si>
    <r>
      <rPr>
        <sz val="11"/>
        <color rgb="FF000000"/>
        <rFont val="Calibri"/>
      </rPr>
      <t>Only authorized personnel should be aware of errors and the details of the errors. Error messages are an indicator of an organization's operational state or can identify AIX or platform. Additionally, Personally Identifiable Information (PII) and operational information must not be revealed through error messages to unauthorized personnel or their designated representatives.</t>
    </r>
    <r>
      <rPr>
        <sz val="11"/>
        <color rgb="FF000000"/>
        <rFont val="Calibri"/>
      </rPr>
      <t xml:space="preserve">
</t>
    </r>
    <r>
      <rPr>
        <sz val="11"/>
        <color rgb="FF000000"/>
        <rFont val="Calibri"/>
      </rPr>
      <t>The structure and content of error messages must be carefully considered by the organization and development team. The extent to which the information system is able to identify and handle error conditions is guided by organizational policy and operational requirements.</t>
    </r>
  </si>
  <si>
    <r>
      <rPr>
        <sz val="11"/>
        <color rgb="FF000000"/>
        <rFont val="Calibri"/>
      </rPr>
      <t>Check the owner of log files:</t>
    </r>
    <r>
      <rPr>
        <sz val="11"/>
        <color rgb="FF000000"/>
        <rFont val="Calibri"/>
      </rPr>
      <t xml:space="preserve">
</t>
    </r>
    <r>
      <rPr>
        <sz val="11"/>
        <color rgb="FF000000"/>
        <rFont val="Calibri"/>
      </rPr>
      <t xml:space="preserve"># ls -lL /var/log /var/log/syslog /var/adm </t>
    </r>
    <r>
      <rPr>
        <sz val="11"/>
        <color rgb="FF000000"/>
        <rFont val="Calibri"/>
      </rPr>
      <t xml:space="preserve">
</t>
    </r>
    <r>
      <rPr>
        <sz val="11"/>
        <color rgb="FF000000"/>
        <rFont val="Calibri"/>
      </rPr>
      <t>/var/adm:</t>
    </r>
    <r>
      <rPr>
        <sz val="11"/>
        <color rgb="FF000000"/>
        <rFont val="Calibri"/>
      </rPr>
      <t xml:space="preserve">
</t>
    </r>
    <r>
      <rPr>
        <sz val="11"/>
        <color rgb="FF000000"/>
        <rFont val="Calibri"/>
      </rPr>
      <t>total 376</t>
    </r>
    <r>
      <rPr>
        <sz val="11"/>
        <color rgb="FF000000"/>
        <rFont val="Calibri"/>
      </rPr>
      <t xml:space="preserve">
</t>
    </r>
    <r>
      <rPr>
        <sz val="11"/>
        <color rgb="FF000000"/>
        <rFont val="Calibri"/>
      </rPr>
      <t>drw-r----- 2 root system 256 Jan 24 12:31 SRC</t>
    </r>
    <r>
      <rPr>
        <sz val="11"/>
        <color rgb="FF000000"/>
        <rFont val="Calibri"/>
      </rPr>
      <t xml:space="preserve">
</t>
    </r>
    <r>
      <rPr>
        <sz val="11"/>
        <color rgb="FF000000"/>
        <rFont val="Calibri"/>
      </rPr>
      <t>drwx------ 4 root system 256 Jan 24 07:28 config</t>
    </r>
    <r>
      <rPr>
        <sz val="11"/>
        <color rgb="FF000000"/>
        <rFont val="Calibri"/>
      </rPr>
      <t xml:space="preserve">
</t>
    </r>
    <r>
      <rPr>
        <sz val="11"/>
        <color rgb="FF000000"/>
        <rFont val="Calibri"/>
      </rPr>
      <t>-rw-r----- 1 root system 1081 Jan 24 09:05 dev_pkg.fail</t>
    </r>
    <r>
      <rPr>
        <sz val="11"/>
        <color rgb="FF000000"/>
        <rFont val="Calibri"/>
      </rPr>
      <t xml:space="preserve">
</t>
    </r>
    <r>
      <rPr>
        <sz val="11"/>
        <color rgb="FF000000"/>
        <rFont val="Calibri"/>
      </rPr>
      <t>-rw-r----- 1 root system 250 Jan 24 09:05 dev_pkg.success</t>
    </r>
    <r>
      <rPr>
        <sz val="11"/>
        <color rgb="FF000000"/>
        <rFont val="Calibri"/>
      </rPr>
      <t xml:space="preserve">
</t>
    </r>
    <r>
      <rPr>
        <sz val="11"/>
        <color rgb="FF000000"/>
        <rFont val="Calibri"/>
      </rPr>
      <t>-rw------- 1 root system 64 Jan 24 09:43 sulog</t>
    </r>
    <r>
      <rPr>
        <sz val="11"/>
        <color rgb="FF000000"/>
        <rFont val="Calibri"/>
      </rPr>
      <t xml:space="preserve">
</t>
    </r>
    <r>
      <rPr>
        <sz val="11"/>
        <color rgb="FF000000"/>
        <rFont val="Calibri"/>
      </rPr>
      <t>drwxr-xr-x 3 root system 256 Jan 24 12:28 sw</t>
    </r>
    <r>
      <rPr>
        <sz val="11"/>
        <color rgb="FF000000"/>
        <rFont val="Calibri"/>
      </rPr>
      <t xml:space="preserve">
</t>
    </r>
    <r>
      <rPr>
        <sz val="11"/>
        <color rgb="FF000000"/>
        <rFont val="Calibri"/>
      </rPr>
      <t>drwx------ 2 root system 256 Jan 24 08:06 wpars</t>
    </r>
    <r>
      <rPr>
        <sz val="11"/>
        <color rgb="FF000000"/>
        <rFont val="Calibri"/>
      </rPr>
      <t xml:space="preserve">
</t>
    </r>
    <r>
      <rPr>
        <sz val="11"/>
        <color rgb="FF000000"/>
        <rFont val="Calibri"/>
      </rPr>
      <t>-rw-r-----    1 adm adm  7517448 Apr 29 14:10 wtmp</t>
    </r>
    <r>
      <rPr>
        <sz val="11"/>
        <color rgb="FF000000"/>
        <rFont val="Calibri"/>
      </rPr>
      <t xml:space="preserve">
</t>
    </r>
    <r>
      <rPr>
        <sz val="11"/>
        <color rgb="FF000000"/>
        <rFont val="Calibri"/>
      </rPr>
      <t>/var/log:</t>
    </r>
    <r>
      <rPr>
        <sz val="11"/>
        <color rgb="FF000000"/>
        <rFont val="Calibri"/>
      </rPr>
      <t xml:space="preserve">
</t>
    </r>
    <r>
      <rPr>
        <sz val="11"/>
        <color rgb="FF000000"/>
        <rFont val="Calibri"/>
      </rPr>
      <t>total 8</t>
    </r>
    <r>
      <rPr>
        <sz val="11"/>
        <color rgb="FF000000"/>
        <rFont val="Calibri"/>
      </rPr>
      <t xml:space="preserve">
</t>
    </r>
    <r>
      <rPr>
        <sz val="11"/>
        <color rgb="FF000000"/>
        <rFont val="Calibri"/>
      </rPr>
      <t>drwxr-xr-x 2 root system 256 Jan 24 08:44 aso</t>
    </r>
    <r>
      <rPr>
        <sz val="11"/>
        <color rgb="FF000000"/>
        <rFont val="Calibri"/>
      </rPr>
      <t xml:space="preserve">
</t>
    </r>
    <r>
      <rPr>
        <sz val="11"/>
        <color rgb="FF000000"/>
        <rFont val="Calibri"/>
      </rPr>
      <t>-rw-r----- 1 root system 603 Jan 24 10:30 cache_mgt.dr.log</t>
    </r>
    <r>
      <rPr>
        <sz val="11"/>
        <color rgb="FF000000"/>
        <rFont val="Calibri"/>
      </rPr>
      <t xml:space="preserve">
</t>
    </r>
    <r>
      <rPr>
        <sz val="11"/>
        <color rgb="FF000000"/>
        <rFont val="Calibri"/>
      </rPr>
      <t>If any of the log files are not owned by a system account, this is a finding.</t>
    </r>
  </si>
  <si>
    <t>V-215267</t>
  </si>
  <si>
    <r>
      <rPr>
        <sz val="11"/>
        <rFont val="Calibri"/>
      </rPr>
      <t>AIX log files must be owned by a system group.</t>
    </r>
  </si>
  <si>
    <r>
      <rPr>
        <sz val="11"/>
        <color rgb="FF000000"/>
        <rFont val="Calibri"/>
      </rPr>
      <t xml:space="preserve">Change the group of the system log file(s) to a system group: </t>
    </r>
    <r>
      <rPr>
        <sz val="11"/>
        <color rgb="FF000000"/>
        <rFont val="Calibri"/>
      </rPr>
      <t xml:space="preserve">
</t>
    </r>
    <r>
      <rPr>
        <sz val="11"/>
        <color rgb="FF000000"/>
        <rFont val="Calibri"/>
      </rPr>
      <t># chgrp [system_group] /path/to/system-log-file</t>
    </r>
  </si>
  <si>
    <r>
      <rPr>
        <sz val="11"/>
        <color rgb="FF000000"/>
        <rFont val="Calibri"/>
      </rPr>
      <t>Check the group of log files:</t>
    </r>
    <r>
      <rPr>
        <sz val="11"/>
        <color rgb="FF000000"/>
        <rFont val="Calibri"/>
      </rPr>
      <t xml:space="preserve">
</t>
    </r>
    <r>
      <rPr>
        <sz val="11"/>
        <color rgb="FF000000"/>
        <rFont val="Calibri"/>
      </rPr>
      <t xml:space="preserve"># ls -lL /var/log /var/log/syslog /var/adm </t>
    </r>
    <r>
      <rPr>
        <sz val="11"/>
        <color rgb="FF000000"/>
        <rFont val="Calibri"/>
      </rPr>
      <t xml:space="preserve">
</t>
    </r>
    <r>
      <rPr>
        <sz val="11"/>
        <color rgb="FF000000"/>
        <rFont val="Calibri"/>
      </rPr>
      <t>/var/adm:</t>
    </r>
    <r>
      <rPr>
        <sz val="11"/>
        <color rgb="FF000000"/>
        <rFont val="Calibri"/>
      </rPr>
      <t xml:space="preserve">
</t>
    </r>
    <r>
      <rPr>
        <sz val="11"/>
        <color rgb="FF000000"/>
        <rFont val="Calibri"/>
      </rPr>
      <t>total 376</t>
    </r>
    <r>
      <rPr>
        <sz val="11"/>
        <color rgb="FF000000"/>
        <rFont val="Calibri"/>
      </rPr>
      <t xml:space="preserve">
</t>
    </r>
    <r>
      <rPr>
        <sz val="11"/>
        <color rgb="FF000000"/>
        <rFont val="Calibri"/>
      </rPr>
      <t>drw-r----- 2 root system 256 Jan 24 12:31 SRC</t>
    </r>
    <r>
      <rPr>
        <sz val="11"/>
        <color rgb="FF000000"/>
        <rFont val="Calibri"/>
      </rPr>
      <t xml:space="preserve">
</t>
    </r>
    <r>
      <rPr>
        <sz val="11"/>
        <color rgb="FF000000"/>
        <rFont val="Calibri"/>
      </rPr>
      <t>drwx------ 4 root system 256 Jan 24 07:28 config</t>
    </r>
    <r>
      <rPr>
        <sz val="11"/>
        <color rgb="FF000000"/>
        <rFont val="Calibri"/>
      </rPr>
      <t xml:space="preserve">
</t>
    </r>
    <r>
      <rPr>
        <sz val="11"/>
        <color rgb="FF000000"/>
        <rFont val="Calibri"/>
      </rPr>
      <t>-rw-r----- 1 root system 1081 Jan 24 09:05 dev_pkg.fail</t>
    </r>
    <r>
      <rPr>
        <sz val="11"/>
        <color rgb="FF000000"/>
        <rFont val="Calibri"/>
      </rPr>
      <t xml:space="preserve">
</t>
    </r>
    <r>
      <rPr>
        <sz val="11"/>
        <color rgb="FF000000"/>
        <rFont val="Calibri"/>
      </rPr>
      <t>-rw-r----- 1 root system 250 Jan 24 09:05 dev_pkg.success</t>
    </r>
    <r>
      <rPr>
        <sz val="11"/>
        <color rgb="FF000000"/>
        <rFont val="Calibri"/>
      </rPr>
      <t xml:space="preserve">
</t>
    </r>
    <r>
      <rPr>
        <sz val="11"/>
        <color rgb="FF000000"/>
        <rFont val="Calibri"/>
      </rPr>
      <t>-rw------- 1 root system 64 Jan 24 09:43 sulog</t>
    </r>
    <r>
      <rPr>
        <sz val="11"/>
        <color rgb="FF000000"/>
        <rFont val="Calibri"/>
      </rPr>
      <t xml:space="preserve">
</t>
    </r>
    <r>
      <rPr>
        <sz val="11"/>
        <color rgb="FF000000"/>
        <rFont val="Calibri"/>
      </rPr>
      <t>drwxr-xr-x 3 root system 256 Jan 24 12:28 sw</t>
    </r>
    <r>
      <rPr>
        <sz val="11"/>
        <color rgb="FF000000"/>
        <rFont val="Calibri"/>
      </rPr>
      <t xml:space="preserve">
</t>
    </r>
    <r>
      <rPr>
        <sz val="11"/>
        <color rgb="FF000000"/>
        <rFont val="Calibri"/>
      </rPr>
      <t>drwx------ 2 root system 256 Jan 24 08:06 wpars</t>
    </r>
    <r>
      <rPr>
        <sz val="11"/>
        <color rgb="FF000000"/>
        <rFont val="Calibri"/>
      </rPr>
      <t xml:space="preserve">
</t>
    </r>
    <r>
      <rPr>
        <sz val="11"/>
        <color rgb="FF000000"/>
        <rFont val="Calibri"/>
      </rPr>
      <t>-rw-r-----    1 adm adm  7517448 Apr 29 14:10 wtmp</t>
    </r>
    <r>
      <rPr>
        <sz val="11"/>
        <color rgb="FF000000"/>
        <rFont val="Calibri"/>
      </rPr>
      <t xml:space="preserve">
</t>
    </r>
    <r>
      <rPr>
        <sz val="11"/>
        <color rgb="FF000000"/>
        <rFont val="Calibri"/>
      </rPr>
      <t>/var/log:</t>
    </r>
    <r>
      <rPr>
        <sz val="11"/>
        <color rgb="FF000000"/>
        <rFont val="Calibri"/>
      </rPr>
      <t xml:space="preserve">
</t>
    </r>
    <r>
      <rPr>
        <sz val="11"/>
        <color rgb="FF000000"/>
        <rFont val="Calibri"/>
      </rPr>
      <t>total 8</t>
    </r>
    <r>
      <rPr>
        <sz val="11"/>
        <color rgb="FF000000"/>
        <rFont val="Calibri"/>
      </rPr>
      <t xml:space="preserve">
</t>
    </r>
    <r>
      <rPr>
        <sz val="11"/>
        <color rgb="FF000000"/>
        <rFont val="Calibri"/>
      </rPr>
      <t>drwxr-xr-x 2 root system 256 Jan 24 08:44 aso</t>
    </r>
    <r>
      <rPr>
        <sz val="11"/>
        <color rgb="FF000000"/>
        <rFont val="Calibri"/>
      </rPr>
      <t xml:space="preserve">
</t>
    </r>
    <r>
      <rPr>
        <sz val="11"/>
        <color rgb="FF000000"/>
        <rFont val="Calibri"/>
      </rPr>
      <t>-rw-r----- 1 root system 603 Jan 24 10:30 cache_mgt.dr.log</t>
    </r>
    <r>
      <rPr>
        <sz val="11"/>
        <color rgb="FF000000"/>
        <rFont val="Calibri"/>
      </rPr>
      <t xml:space="preserve">
</t>
    </r>
    <r>
      <rPr>
        <sz val="11"/>
        <color rgb="FF000000"/>
        <rFont val="Calibri"/>
      </rPr>
      <t>If any of the log files have group other than a system group, this is a finding.</t>
    </r>
  </si>
  <si>
    <t>V-215268</t>
  </si>
  <si>
    <r>
      <rPr>
        <sz val="11"/>
        <rFont val="Calibri"/>
      </rPr>
      <t>AIX system files, programs, and directories must be group-owned by a system group.</t>
    </r>
  </si>
  <si>
    <r>
      <rPr>
        <sz val="11"/>
        <color rgb="FF000000"/>
        <rFont val="Calibri"/>
      </rPr>
      <t>Change the group owner of system files to a system group by running the following command:</t>
    </r>
    <r>
      <rPr>
        <sz val="11"/>
        <color rgb="FF000000"/>
        <rFont val="Calibri"/>
      </rPr>
      <t xml:space="preserve">
</t>
    </r>
    <r>
      <rPr>
        <sz val="11"/>
        <color rgb="FF000000"/>
        <rFont val="Calibri"/>
      </rPr>
      <t xml:space="preserve"> # chgrp sys /path/to/system/file </t>
    </r>
    <r>
      <rPr>
        <sz val="11"/>
        <color rgb="FF000000"/>
        <rFont val="Calibri"/>
      </rPr>
      <t xml:space="preserve">
</t>
    </r>
    <r>
      <rPr>
        <sz val="11"/>
        <color rgb="FF000000"/>
        <rFont val="Calibri"/>
      </rPr>
      <t>Note: System groups other than "sys" may be used.</t>
    </r>
  </si>
  <si>
    <r>
      <rPr>
        <sz val="11"/>
        <color rgb="FF000000"/>
        <rFont val="Calibri"/>
      </rPr>
      <t xml:space="preserve">Check the group ownership of system files, programs, and directories run the following command: </t>
    </r>
    <r>
      <rPr>
        <sz val="11"/>
        <color rgb="FF000000"/>
        <rFont val="Calibri"/>
      </rPr>
      <t xml:space="preserve">
</t>
    </r>
    <r>
      <rPr>
        <sz val="11"/>
        <color rgb="FF000000"/>
        <rFont val="Calibri"/>
      </rPr>
      <t xml:space="preserve"># ls -lLa /etc /bin /usr/bin /usr/lbin /usr/ucb /sbin /usr/sbin </t>
    </r>
    <r>
      <rPr>
        <sz val="11"/>
        <color rgb="FF000000"/>
        <rFont val="Calibri"/>
      </rPr>
      <t xml:space="preserve">
</t>
    </r>
    <r>
      <rPr>
        <sz val="11"/>
        <color rgb="FF000000"/>
        <rFont val="Calibri"/>
      </rPr>
      <t xml:space="preserve">If any system file, program, or directory is not group-owned by a system group, this is a finding. </t>
    </r>
    <r>
      <rPr>
        <sz val="11"/>
        <color rgb="FF000000"/>
        <rFont val="Calibri"/>
      </rPr>
      <t xml:space="preserve">
</t>
    </r>
    <r>
      <rPr>
        <sz val="11"/>
        <color rgb="FF000000"/>
        <rFont val="Calibri"/>
      </rPr>
      <t>Note: For this check, the system-provided "ipsec" group is also acceptable.</t>
    </r>
  </si>
  <si>
    <t>V-215269</t>
  </si>
  <si>
    <r>
      <rPr>
        <sz val="11"/>
        <rFont val="Calibri"/>
      </rPr>
      <t>The inetd.conf file on AIX must be owned by root.</t>
    </r>
  </si>
  <si>
    <r>
      <rPr>
        <sz val="11"/>
        <color rgb="FF000000"/>
        <rFont val="Calibri"/>
      </rPr>
      <t xml:space="preserve">Change the ownership of "/etc/inetd.conf": </t>
    </r>
    <r>
      <rPr>
        <sz val="11"/>
        <color rgb="FF000000"/>
        <rFont val="Calibri"/>
      </rPr>
      <t xml:space="preserve">
</t>
    </r>
    <r>
      <rPr>
        <sz val="11"/>
        <color rgb="FF000000"/>
        <rFont val="Calibri"/>
      </rPr>
      <t># chown root /etc/inetd.conf</t>
    </r>
  </si>
  <si>
    <r>
      <rPr>
        <sz val="11"/>
        <color rgb="FF000000"/>
        <rFont val="Calibri"/>
      </rPr>
      <t>Failure to give ownership of sensitive files or utilities to system groups may provide unauthorized users with the potential to access sensitive information or change the system configuration which could weaken the system's security posture.</t>
    </r>
  </si>
  <si>
    <r>
      <rPr>
        <sz val="11"/>
        <color rgb="FF000000"/>
        <rFont val="Calibri"/>
      </rPr>
      <t xml:space="preserve">Check the ownership of "/etc/inetd.conf": </t>
    </r>
    <r>
      <rPr>
        <sz val="11"/>
        <color rgb="FF000000"/>
        <rFont val="Calibri"/>
      </rPr>
      <t xml:space="preserve">
</t>
    </r>
    <r>
      <rPr>
        <sz val="11"/>
        <color rgb="FF000000"/>
        <rFont val="Calibri"/>
      </rPr>
      <t xml:space="preserve"># ls -al /etc/inetd.conf </t>
    </r>
    <r>
      <rPr>
        <sz val="11"/>
        <color rgb="FF000000"/>
        <rFont val="Calibri"/>
      </rPr>
      <t xml:space="preserve">
</t>
    </r>
    <r>
      <rPr>
        <sz val="11"/>
        <color rgb="FF000000"/>
        <rFont val="Calibri"/>
      </rPr>
      <t>The above command should yield the following output:</t>
    </r>
    <r>
      <rPr>
        <sz val="11"/>
        <color rgb="FF000000"/>
        <rFont val="Calibri"/>
      </rPr>
      <t xml:space="preserve">
</t>
    </r>
    <r>
      <rPr>
        <sz val="11"/>
        <color rgb="FF000000"/>
        <rFont val="Calibri"/>
      </rPr>
      <t>-rw-r----- root system 993 Mar 11 07:04 /etc/inetd.conf</t>
    </r>
    <r>
      <rPr>
        <sz val="11"/>
        <color rgb="FF000000"/>
        <rFont val="Calibri"/>
      </rPr>
      <t xml:space="preserve">
</t>
    </r>
    <r>
      <rPr>
        <sz val="11"/>
        <color rgb="FF000000"/>
        <rFont val="Calibri"/>
      </rPr>
      <t>If the file is not owned by root, this is a finding.</t>
    </r>
  </si>
  <si>
    <t>V-215270</t>
  </si>
  <si>
    <r>
      <rPr>
        <sz val="11"/>
        <rFont val="Calibri"/>
      </rPr>
      <t>AIX cron and crontab directories must be owned by root or bin.</t>
    </r>
  </si>
  <si>
    <r>
      <rPr>
        <sz val="11"/>
        <color rgb="FF000000"/>
        <rFont val="Calibri"/>
      </rPr>
      <t>Change the owner of the "crontab" directory:</t>
    </r>
    <r>
      <rPr>
        <sz val="11"/>
        <color rgb="FF000000"/>
        <rFont val="Calibri"/>
      </rPr>
      <t xml:space="preserve">
</t>
    </r>
    <r>
      <rPr>
        <sz val="11"/>
        <color rgb="FF000000"/>
        <rFont val="Calibri"/>
      </rPr>
      <t># chown root /var/spool/cron/crontabs</t>
    </r>
  </si>
  <si>
    <r>
      <rPr>
        <sz val="11"/>
        <color rgb="FF000000"/>
        <rFont val="Calibri"/>
      </rPr>
      <t>Incorrect ownership of the cron or crontab directories could permit unauthorized users the ability to alter cron jobs and run automated jobs as privileged users. Failure to give ownership of cron or crontab directories to root or to bin provides the designated owner and unauthorized users with the potential to access sensitive information or change the system configuration which could weaken the system's security posture.</t>
    </r>
  </si>
  <si>
    <r>
      <rPr>
        <sz val="11"/>
        <color rgb="FF000000"/>
        <rFont val="Calibri"/>
      </rPr>
      <t>Check the owner of the "crontab" directory using command:</t>
    </r>
    <r>
      <rPr>
        <sz val="11"/>
        <color rgb="FF000000"/>
        <rFont val="Calibri"/>
      </rPr>
      <t xml:space="preserve">
</t>
    </r>
    <r>
      <rPr>
        <sz val="11"/>
        <color rgb="FF000000"/>
        <rFont val="Calibri"/>
      </rPr>
      <t xml:space="preserve"># ls -ld /var/spool/cron/crontabs </t>
    </r>
    <r>
      <rPr>
        <sz val="11"/>
        <color rgb="FF000000"/>
        <rFont val="Calibri"/>
      </rPr>
      <t xml:space="preserve">
</t>
    </r>
    <r>
      <rPr>
        <sz val="11"/>
        <color rgb="FF000000"/>
        <rFont val="Calibri"/>
      </rPr>
      <t>drwxrwx---    2 bin      cron            256 Jan 25 12:33 /var/spool/cron/crontabs</t>
    </r>
    <r>
      <rPr>
        <sz val="11"/>
        <color rgb="FF000000"/>
        <rFont val="Calibri"/>
      </rPr>
      <t xml:space="preserve">
</t>
    </r>
    <r>
      <rPr>
        <sz val="11"/>
        <color rgb="FF000000"/>
        <rFont val="Calibri"/>
      </rPr>
      <t>If the owner of the "crontab" directory is not "root" or "bin", this is a finding.</t>
    </r>
  </si>
  <si>
    <t>V-215271</t>
  </si>
  <si>
    <r>
      <rPr>
        <sz val="11"/>
        <rFont val="Calibri"/>
      </rPr>
      <t>AIX audio devices must be group-owned by root, sys, bin, or system.</t>
    </r>
  </si>
  <si>
    <r>
      <rPr>
        <sz val="11"/>
        <color rgb="FF000000"/>
        <rFont val="Calibri"/>
      </rPr>
      <t xml:space="preserve">Change the group owner of the audio device using command: </t>
    </r>
    <r>
      <rPr>
        <sz val="11"/>
        <color rgb="FF000000"/>
        <rFont val="Calibri"/>
      </rPr>
      <t xml:space="preserve">
</t>
    </r>
    <r>
      <rPr>
        <sz val="11"/>
        <color rgb="FF000000"/>
        <rFont val="Calibri"/>
      </rPr>
      <t># chgrp system &lt;audio device&gt;</t>
    </r>
  </si>
  <si>
    <r>
      <rPr>
        <sz val="11"/>
        <color rgb="FF000000"/>
        <rFont val="Calibri"/>
      </rPr>
      <t>Without privileged group owners, audio devices will be vulnerable to being used as eaves-dropping devices by malicious users or intruders to possibly listen to conversations containing sensitive information.</t>
    </r>
  </si>
  <si>
    <r>
      <rPr>
        <sz val="11"/>
        <color rgb="FF000000"/>
        <rFont val="Calibri"/>
      </rPr>
      <t>Check the group owner of audio devices using commands:</t>
    </r>
    <r>
      <rPr>
        <sz val="11"/>
        <color rgb="FF000000"/>
        <rFont val="Calibri"/>
      </rPr>
      <t xml:space="preserve">
</t>
    </r>
    <r>
      <rPr>
        <sz val="11"/>
        <color rgb="FF000000"/>
        <rFont val="Calibri"/>
      </rPr>
      <t xml:space="preserve"># /usr/sbin/lsdev -C | grep -i audio </t>
    </r>
    <r>
      <rPr>
        <sz val="11"/>
        <color rgb="FF000000"/>
        <rFont val="Calibri"/>
      </rPr>
      <t xml:space="preserve">
</t>
    </r>
    <r>
      <rPr>
        <sz val="11"/>
        <color rgb="FF000000"/>
        <rFont val="Calibri"/>
      </rPr>
      <t>aud0   Available             USB Audio Device</t>
    </r>
    <r>
      <rPr>
        <sz val="11"/>
        <color rgb="FF000000"/>
        <rFont val="Calibri"/>
      </rPr>
      <t xml:space="preserve">
</t>
    </r>
    <r>
      <rPr>
        <sz val="11"/>
        <color rgb="FF000000"/>
        <rFont val="Calibri"/>
      </rPr>
      <t># ls -lL /dev/*aud0</t>
    </r>
    <r>
      <rPr>
        <sz val="11"/>
        <color rgb="FF000000"/>
        <rFont val="Calibri"/>
      </rPr>
      <t xml:space="preserve">
</t>
    </r>
    <r>
      <rPr>
        <sz val="11"/>
        <color rgb="FF000000"/>
        <rFont val="Calibri"/>
      </rPr>
      <t xml:space="preserve">cr--r--r--    1 root     system       16,  0 Jan 24 07:25 aud0 </t>
    </r>
    <r>
      <rPr>
        <sz val="11"/>
        <color rgb="FF000000"/>
        <rFont val="Calibri"/>
      </rPr>
      <t xml:space="preserve">
</t>
    </r>
    <r>
      <rPr>
        <sz val="11"/>
        <color rgb="FF000000"/>
        <rFont val="Calibri"/>
      </rPr>
      <t>If the group owner of an audio device is not "root", "sys", "bin", or "system", this is a finding.</t>
    </r>
  </si>
  <si>
    <t>V-215272</t>
  </si>
  <si>
    <r>
      <rPr>
        <sz val="11"/>
        <rFont val="Calibri"/>
      </rPr>
      <t>AIX time synchronization configuration file must be owned by root.</t>
    </r>
  </si>
  <si>
    <r>
      <rPr>
        <sz val="11"/>
        <color rgb="FF000000"/>
        <rFont val="Calibri"/>
      </rPr>
      <t xml:space="preserve">Change the ownership of the file to root using command: </t>
    </r>
    <r>
      <rPr>
        <sz val="11"/>
        <color rgb="FF000000"/>
        <rFont val="Calibri"/>
      </rPr>
      <t xml:space="preserve">
</t>
    </r>
    <r>
      <rPr>
        <sz val="11"/>
        <color rgb="FF000000"/>
        <rFont val="Calibri"/>
      </rPr>
      <t># chown root /etc/ntp.conf</t>
    </r>
  </si>
  <si>
    <r>
      <rPr>
        <sz val="11"/>
        <color rgb="FF000000"/>
        <rFont val="Calibri"/>
      </rPr>
      <t>A synchronized system clock is critical for the enforcement of time-based policies and the correlation of logs and audit records with other systems. If an illicit time source is used for synchronization, the integrity of system logs and the security of the system could be compromised. If the configuration files controlling time synchronization are not owned by a system account, unauthorized modifications could result in the failure of time synchronization.</t>
    </r>
  </si>
  <si>
    <r>
      <rPr>
        <sz val="11"/>
        <color rgb="FF000000"/>
        <rFont val="Calibri"/>
      </rPr>
      <t>Check the ownership of /etc/ntp.conf using command:</t>
    </r>
    <r>
      <rPr>
        <sz val="11"/>
        <color rgb="FF000000"/>
        <rFont val="Calibri"/>
      </rPr>
      <t xml:space="preserve">
</t>
    </r>
    <r>
      <rPr>
        <sz val="11"/>
        <color rgb="FF000000"/>
        <rFont val="Calibri"/>
      </rPr>
      <t># ls -al  /etc/ntp.conf</t>
    </r>
    <r>
      <rPr>
        <sz val="11"/>
        <color rgb="FF000000"/>
        <rFont val="Calibri"/>
      </rPr>
      <t xml:space="preserve">
</t>
    </r>
    <r>
      <rPr>
        <sz val="11"/>
        <color rgb="FF000000"/>
        <rFont val="Calibri"/>
      </rPr>
      <t>The above command should yield the following output:</t>
    </r>
    <r>
      <rPr>
        <sz val="11"/>
        <color rgb="FF000000"/>
        <rFont val="Calibri"/>
      </rPr>
      <t xml:space="preserve">
</t>
    </r>
    <r>
      <rPr>
        <sz val="11"/>
        <color rgb="FF000000"/>
        <rFont val="Calibri"/>
      </rPr>
      <t>-rw-r-----    1 root     system          993 Aug 25 18:26 /etc/ntp.conf</t>
    </r>
    <r>
      <rPr>
        <sz val="11"/>
        <color rgb="FF000000"/>
        <rFont val="Calibri"/>
      </rPr>
      <t xml:space="preserve">
</t>
    </r>
    <r>
      <rPr>
        <sz val="11"/>
        <color rgb="FF000000"/>
        <rFont val="Calibri"/>
      </rPr>
      <t>If the file is not owned by root, this is a finding.</t>
    </r>
  </si>
  <si>
    <t>V-215273</t>
  </si>
  <si>
    <r>
      <rPr>
        <sz val="11"/>
        <rFont val="Calibri"/>
      </rPr>
      <t>AIX time synchronization configuration file must be group-owned by bin, or system.</t>
    </r>
  </si>
  <si>
    <r>
      <rPr>
        <sz val="11"/>
        <color rgb="FF000000"/>
        <rFont val="Calibri"/>
      </rPr>
      <t>Change the group owner of the files in "/etc/news" to "system" using:</t>
    </r>
    <r>
      <rPr>
        <sz val="11"/>
        <color rgb="FF000000"/>
        <rFont val="Calibri"/>
      </rPr>
      <t xml:space="preserve">
</t>
    </r>
    <r>
      <rPr>
        <sz val="11"/>
        <color rgb="FF000000"/>
        <rFont val="Calibri"/>
      </rPr>
      <t># chgrp system /etc/ntp.conf</t>
    </r>
  </si>
  <si>
    <r>
      <rPr>
        <sz val="11"/>
        <color rgb="FF000000"/>
        <rFont val="Calibri"/>
      </rPr>
      <t>A synchronized system clock is critical for the enforcement of time-based policies and the correlation of logs and audit records with other systems. If an illicit time source is used for synchronization, the integrity of system logs and the security of the system could be compromised. If the configuration files controlling time synchronization are not owned by a system group, unauthorized modifications could result in the failure of time synchronization.</t>
    </r>
  </si>
  <si>
    <r>
      <rPr>
        <sz val="11"/>
        <color rgb="FF000000"/>
        <rFont val="Calibri"/>
      </rPr>
      <t>Check "/etc/ntp.conf" file group ownership:</t>
    </r>
    <r>
      <rPr>
        <sz val="11"/>
        <color rgb="FF000000"/>
        <rFont val="Calibri"/>
      </rPr>
      <t xml:space="preserve">
</t>
    </r>
    <r>
      <rPr>
        <sz val="11"/>
        <color rgb="FF000000"/>
        <rFont val="Calibri"/>
      </rPr>
      <t># ls -al /etc/ntp.conf</t>
    </r>
    <r>
      <rPr>
        <sz val="11"/>
        <color rgb="FF000000"/>
        <rFont val="Calibri"/>
      </rPr>
      <t xml:space="preserve">
</t>
    </r>
    <r>
      <rPr>
        <sz val="11"/>
        <color rgb="FF000000"/>
        <rFont val="Calibri"/>
      </rPr>
      <t>The above command should yield the following output:</t>
    </r>
    <r>
      <rPr>
        <sz val="11"/>
        <color rgb="FF000000"/>
        <rFont val="Calibri"/>
      </rPr>
      <t xml:space="preserve">
</t>
    </r>
    <r>
      <rPr>
        <sz val="11"/>
        <color rgb="FF000000"/>
        <rFont val="Calibri"/>
      </rPr>
      <t>-rw-r-----    1 root     system          993 Aug 25 18:26 /etc/ntp.conf</t>
    </r>
    <r>
      <rPr>
        <sz val="11"/>
        <color rgb="FF000000"/>
        <rFont val="Calibri"/>
      </rPr>
      <t xml:space="preserve">
</t>
    </r>
    <r>
      <rPr>
        <sz val="11"/>
        <color rgb="FF000000"/>
        <rFont val="Calibri"/>
      </rPr>
      <t>If the file is not group-owned by "system", this is a finding.</t>
    </r>
  </si>
  <si>
    <t>V-215274</t>
  </si>
  <si>
    <r>
      <rPr>
        <sz val="11"/>
        <rFont val="Calibri"/>
      </rPr>
      <t>The AIX /etc/group file must be owned by root.</t>
    </r>
  </si>
  <si>
    <r>
      <rPr>
        <sz val="11"/>
        <color rgb="FF000000"/>
        <rFont val="Calibri"/>
      </rPr>
      <t xml:space="preserve">Change the owner of the "/etc/group" file to "root": </t>
    </r>
    <r>
      <rPr>
        <sz val="11"/>
        <color rgb="FF000000"/>
        <rFont val="Calibri"/>
      </rPr>
      <t xml:space="preserve">
</t>
    </r>
    <r>
      <rPr>
        <sz val="11"/>
        <color rgb="FF000000"/>
        <rFont val="Calibri"/>
      </rPr>
      <t># chown root /etc/group</t>
    </r>
  </si>
  <si>
    <r>
      <rPr>
        <sz val="11"/>
        <color rgb="FF000000"/>
        <rFont val="Calibri"/>
      </rPr>
      <t>The "/etc/group" file contains information regarding groups that are configured on the system. Protection of this file is important for system security.</t>
    </r>
  </si>
  <si>
    <r>
      <rPr>
        <sz val="11"/>
        <color rgb="FF000000"/>
        <rFont val="Calibri"/>
      </rPr>
      <t xml:space="preserve">Verify the "/etc/group" file is owned by "root" using command: </t>
    </r>
    <r>
      <rPr>
        <sz val="11"/>
        <color rgb="FF000000"/>
        <rFont val="Calibri"/>
      </rPr>
      <t xml:space="preserve">
</t>
    </r>
    <r>
      <rPr>
        <sz val="11"/>
        <color rgb="FF000000"/>
        <rFont val="Calibri"/>
      </rPr>
      <t xml:space="preserve"># ls -l /etc/group </t>
    </r>
    <r>
      <rPr>
        <sz val="11"/>
        <color rgb="FF000000"/>
        <rFont val="Calibri"/>
      </rPr>
      <t xml:space="preserve">
</t>
    </r>
    <r>
      <rPr>
        <sz val="11"/>
        <color rgb="FF000000"/>
        <rFont val="Calibri"/>
      </rPr>
      <t>The above command should yield the following output:</t>
    </r>
    <r>
      <rPr>
        <sz val="11"/>
        <color rgb="FF000000"/>
        <rFont val="Calibri"/>
      </rPr>
      <t xml:space="preserve">
</t>
    </r>
    <r>
      <rPr>
        <sz val="11"/>
        <color rgb="FF000000"/>
        <rFont val="Calibri"/>
      </rPr>
      <t>-rw-r--r--    1 root     security        387 Sep 06 11:40 /etc/group</t>
    </r>
    <r>
      <rPr>
        <sz val="11"/>
        <color rgb="FF000000"/>
        <rFont val="Calibri"/>
      </rPr>
      <t xml:space="preserve">
</t>
    </r>
    <r>
      <rPr>
        <sz val="11"/>
        <color rgb="FF000000"/>
        <rFont val="Calibri"/>
      </rPr>
      <t>If the file is not owned by "root", this is a finding.</t>
    </r>
  </si>
  <si>
    <t>V-215275</t>
  </si>
  <si>
    <r>
      <rPr>
        <sz val="11"/>
        <rFont val="Calibri"/>
      </rPr>
      <t>The AIX /etc/group file must be group-owned by security.</t>
    </r>
  </si>
  <si>
    <r>
      <rPr>
        <sz val="11"/>
        <color rgb="FF000000"/>
        <rFont val="Calibri"/>
      </rPr>
      <t xml:space="preserve">Change the group of the "/etc/group" file to "security": </t>
    </r>
    <r>
      <rPr>
        <sz val="11"/>
        <color rgb="FF000000"/>
        <rFont val="Calibri"/>
      </rPr>
      <t xml:space="preserve">
</t>
    </r>
    <r>
      <rPr>
        <sz val="11"/>
        <color rgb="FF000000"/>
        <rFont val="Calibri"/>
      </rPr>
      <t># chgrp security /etc/group</t>
    </r>
  </si>
  <si>
    <r>
      <rPr>
        <sz val="11"/>
        <color rgb="FF000000"/>
        <rFont val="Calibri"/>
      </rPr>
      <t xml:space="preserve">Verify the "/etc/group" file is group-owned by "security" using command: </t>
    </r>
    <r>
      <rPr>
        <sz val="11"/>
        <color rgb="FF000000"/>
        <rFont val="Calibri"/>
      </rPr>
      <t xml:space="preserve">
</t>
    </r>
    <r>
      <rPr>
        <sz val="11"/>
        <color rgb="FF000000"/>
        <rFont val="Calibri"/>
      </rPr>
      <t xml:space="preserve"># ls -l /etc/group </t>
    </r>
    <r>
      <rPr>
        <sz val="11"/>
        <color rgb="FF000000"/>
        <rFont val="Calibri"/>
      </rPr>
      <t xml:space="preserve">
</t>
    </r>
    <r>
      <rPr>
        <sz val="11"/>
        <color rgb="FF000000"/>
        <rFont val="Calibri"/>
      </rPr>
      <t>The above command should yield the following output:</t>
    </r>
    <r>
      <rPr>
        <sz val="11"/>
        <color rgb="FF000000"/>
        <rFont val="Calibri"/>
      </rPr>
      <t xml:space="preserve">
</t>
    </r>
    <r>
      <rPr>
        <sz val="11"/>
        <color rgb="FF000000"/>
        <rFont val="Calibri"/>
      </rPr>
      <t>-rw-r--r--    1 root     security        387 Sep 06 11:40 /etc/group</t>
    </r>
    <r>
      <rPr>
        <sz val="11"/>
        <color rgb="FF000000"/>
        <rFont val="Calibri"/>
      </rPr>
      <t xml:space="preserve">
</t>
    </r>
    <r>
      <rPr>
        <sz val="11"/>
        <color rgb="FF000000"/>
        <rFont val="Calibri"/>
      </rPr>
      <t>If the file is not group-owned by "security", this is a finding.</t>
    </r>
  </si>
  <si>
    <t>V-215276</t>
  </si>
  <si>
    <r>
      <rPr>
        <sz val="11"/>
        <rFont val="Calibri"/>
      </rPr>
      <t>All AIX interactive users home directories must be owned by their respective users.</t>
    </r>
  </si>
  <si>
    <r>
      <rPr>
        <sz val="11"/>
        <color rgb="FF000000"/>
        <rFont val="Calibri"/>
      </rPr>
      <t xml:space="preserve">Change the owner of a user's home directory to its assigned user using command: </t>
    </r>
    <r>
      <rPr>
        <sz val="11"/>
        <color rgb="FF000000"/>
        <rFont val="Calibri"/>
      </rPr>
      <t xml:space="preserve">
</t>
    </r>
    <r>
      <rPr>
        <sz val="11"/>
        <color rgb="FF000000"/>
        <rFont val="Calibri"/>
      </rPr>
      <t># chown &lt;user&gt; &lt;home directory&gt;</t>
    </r>
  </si>
  <si>
    <r>
      <rPr>
        <sz val="11"/>
        <color rgb="FF000000"/>
        <rFont val="Calibri"/>
      </rPr>
      <t>System binaries are executed by privileged users as well as system services, and restrictive permissions are necessary to ensure that their execution of these programs cannot be co-opted.</t>
    </r>
  </si>
  <si>
    <r>
      <rPr>
        <sz val="11"/>
        <color rgb="FF000000"/>
        <rFont val="Calibri"/>
      </rPr>
      <t xml:space="preserve">Check the ownership of each user's home directory listed in the "/etc/passwd file": </t>
    </r>
    <r>
      <rPr>
        <sz val="11"/>
        <color rgb="FF000000"/>
        <rFont val="Calibri"/>
      </rPr>
      <t xml:space="preserve">
</t>
    </r>
    <r>
      <rPr>
        <sz val="11"/>
        <color rgb="FF000000"/>
        <rFont val="Calibri"/>
      </rPr>
      <t># cut -d: -f6 /etc/passwd | xargs ls -lLd</t>
    </r>
    <r>
      <rPr>
        <sz val="11"/>
        <color rgb="FF000000"/>
        <rFont val="Calibri"/>
      </rPr>
      <t xml:space="preserve">
</t>
    </r>
    <r>
      <rPr>
        <sz val="11"/>
        <color rgb="FF000000"/>
        <rFont val="Calibri"/>
      </rPr>
      <t>drwxr-xr-x   21 root     system         4096 Jan 29 09:58 /</t>
    </r>
    <r>
      <rPr>
        <sz val="11"/>
        <color rgb="FF000000"/>
        <rFont val="Calibri"/>
      </rPr>
      <t xml:space="preserve">
</t>
    </r>
    <r>
      <rPr>
        <sz val="11"/>
        <color rgb="FF000000"/>
        <rFont val="Calibri"/>
      </rPr>
      <t>drwxr-xr-x    4 bin      bin           45056 Jan 24 12:31 /bin</t>
    </r>
    <r>
      <rPr>
        <sz val="11"/>
        <color rgb="FF000000"/>
        <rFont val="Calibri"/>
      </rPr>
      <t xml:space="preserve">
</t>
    </r>
    <r>
      <rPr>
        <sz val="11"/>
        <color rgb="FF000000"/>
        <rFont val="Calibri"/>
      </rPr>
      <t>drwxr-xr-x    2 doejohn  staff           256 Jan 25 13:18 /home/doejohn</t>
    </r>
    <r>
      <rPr>
        <sz val="11"/>
        <color rgb="FF000000"/>
        <rFont val="Calibri"/>
      </rPr>
      <t xml:space="preserve">
</t>
    </r>
    <r>
      <rPr>
        <sz val="11"/>
        <color rgb="FF000000"/>
        <rFont val="Calibri"/>
      </rPr>
      <t>drwxr-xr-x    2 sshd     system          256 Aug 11 2017  /home/srvproxy</t>
    </r>
    <r>
      <rPr>
        <sz val="11"/>
        <color rgb="FF000000"/>
        <rFont val="Calibri"/>
      </rPr>
      <t xml:space="preserve">
</t>
    </r>
    <r>
      <rPr>
        <sz val="11"/>
        <color rgb="FF000000"/>
        <rFont val="Calibri"/>
      </rPr>
      <t>drwx------    2 root     system          256 Jan 30 12:54 /root</t>
    </r>
    <r>
      <rPr>
        <sz val="11"/>
        <color rgb="FF000000"/>
        <rFont val="Calibri"/>
      </rPr>
      <t xml:space="preserve">
</t>
    </r>
    <r>
      <rPr>
        <sz val="11"/>
        <color rgb="FF000000"/>
        <rFont val="Calibri"/>
      </rPr>
      <t>drwxrwxr-x    4 bin      bin             256 Mar 23 2017  /usr/sys</t>
    </r>
    <r>
      <rPr>
        <sz val="11"/>
        <color rgb="FF000000"/>
        <rFont val="Calibri"/>
      </rPr>
      <t xml:space="preserve">
</t>
    </r>
    <r>
      <rPr>
        <sz val="11"/>
        <color rgb="FF000000"/>
        <rFont val="Calibri"/>
      </rPr>
      <t>drwxrwxr-x   15 root     adm            4096 Jan 24 12:26 /var/adm</t>
    </r>
    <r>
      <rPr>
        <sz val="11"/>
        <color rgb="FF000000"/>
        <rFont val="Calibri"/>
      </rPr>
      <t xml:space="preserve">
</t>
    </r>
    <r>
      <rPr>
        <sz val="11"/>
        <color rgb="FF000000"/>
        <rFont val="Calibri"/>
      </rPr>
      <t>drwxr-xr-x    6 root     system         4096 Jan 24 07:34 /var/adm/invscout</t>
    </r>
    <r>
      <rPr>
        <sz val="11"/>
        <color rgb="FF000000"/>
        <rFont val="Calibri"/>
      </rPr>
      <t xml:space="preserve">
</t>
    </r>
    <r>
      <rPr>
        <sz val="11"/>
        <color rgb="FF000000"/>
        <rFont val="Calibri"/>
      </rPr>
      <t>drwxr-xr-x    8 esaadmin system          256 Jan 24 09:02 /var/esa</t>
    </r>
    <r>
      <rPr>
        <sz val="11"/>
        <color rgb="FF000000"/>
        <rFont val="Calibri"/>
      </rPr>
      <t xml:space="preserve">
</t>
    </r>
    <r>
      <rPr>
        <sz val="11"/>
        <color rgb="FF000000"/>
        <rFont val="Calibri"/>
      </rPr>
      <t>If any user's home directory is not owned by the assigned user, this is a finding.</t>
    </r>
  </si>
  <si>
    <t>V-215277</t>
  </si>
  <si>
    <r>
      <rPr>
        <sz val="11"/>
        <rFont val="Calibri"/>
      </rPr>
      <t>All AIX interactive users home directories must be group-owned by the home directory owner primary group.</t>
    </r>
  </si>
  <si>
    <r>
      <rPr>
        <sz val="11"/>
        <color rgb="FF000000"/>
        <rFont val="Calibri"/>
      </rPr>
      <t xml:space="preserve">Change the group owner for users home directories to the primary group of the assigned user: </t>
    </r>
    <r>
      <rPr>
        <sz val="11"/>
        <color rgb="FF000000"/>
        <rFont val="Calibri"/>
      </rPr>
      <t xml:space="preserve">
</t>
    </r>
    <r>
      <rPr>
        <sz val="11"/>
        <color rgb="FF000000"/>
        <rFont val="Calibri"/>
      </rPr>
      <t xml:space="preserve"># chgrp &lt;groupname&gt; &lt;directoryname&gt; </t>
    </r>
    <r>
      <rPr>
        <sz val="11"/>
        <color rgb="FF000000"/>
        <rFont val="Calibri"/>
      </rPr>
      <t xml:space="preserve">
</t>
    </r>
    <r>
      <rPr>
        <sz val="11"/>
        <color rgb="FF000000"/>
        <rFont val="Calibri"/>
      </rPr>
      <t xml:space="preserve">(Replace examples with appropriate group and home directory.) </t>
    </r>
    <r>
      <rPr>
        <sz val="11"/>
        <color rgb="FF000000"/>
        <rFont val="Calibri"/>
      </rPr>
      <t xml:space="preserve">
</t>
    </r>
    <r>
      <rPr>
        <sz val="11"/>
        <color rgb="FF000000"/>
        <rFont val="Calibri"/>
      </rPr>
      <t>Document all changes.</t>
    </r>
  </si>
  <si>
    <r>
      <rPr>
        <sz val="11"/>
        <color rgb="FF000000"/>
        <rFont val="Calibri"/>
      </rPr>
      <t>If the Group Identifier (GID) of the home directory is not the same as the GID of the user, this would allow unauthorized access to files.</t>
    </r>
  </si>
  <si>
    <r>
      <rPr>
        <sz val="11"/>
        <color rgb="FF000000"/>
        <rFont val="Calibri"/>
      </rPr>
      <t xml:space="preserve">Check the group ownership for each user in the "/etc/passwd" file using command: </t>
    </r>
    <r>
      <rPr>
        <sz val="11"/>
        <color rgb="FF000000"/>
        <rFont val="Calibri"/>
      </rPr>
      <t xml:space="preserve">
</t>
    </r>
    <r>
      <rPr>
        <sz val="11"/>
        <color rgb="FF000000"/>
        <rFont val="Calibri"/>
      </rPr>
      <t># cut -d: -f6 /etc/passwd | xargs ls -lLd</t>
    </r>
    <r>
      <rPr>
        <sz val="11"/>
        <color rgb="FF000000"/>
        <rFont val="Calibri"/>
      </rPr>
      <t xml:space="preserve">
</t>
    </r>
    <r>
      <rPr>
        <sz val="11"/>
        <color rgb="FF000000"/>
        <rFont val="Calibri"/>
      </rPr>
      <t>drwxr-xr-x   21 root     system         4096 Jan 29 09:58 /</t>
    </r>
    <r>
      <rPr>
        <sz val="11"/>
        <color rgb="FF000000"/>
        <rFont val="Calibri"/>
      </rPr>
      <t xml:space="preserve">
</t>
    </r>
    <r>
      <rPr>
        <sz val="11"/>
        <color rgb="FF000000"/>
        <rFont val="Calibri"/>
      </rPr>
      <t>drwxr-xr-x    4 bin      bin           45056 Jan 24 12:31 /bin</t>
    </r>
    <r>
      <rPr>
        <sz val="11"/>
        <color rgb="FF000000"/>
        <rFont val="Calibri"/>
      </rPr>
      <t xml:space="preserve">
</t>
    </r>
    <r>
      <rPr>
        <sz val="11"/>
        <color rgb="FF000000"/>
        <rFont val="Calibri"/>
      </rPr>
      <t>drwxr-xr-x    2 doejohn  staff           256 Jan 25 13:18 /home/doejohn</t>
    </r>
    <r>
      <rPr>
        <sz val="11"/>
        <color rgb="FF000000"/>
        <rFont val="Calibri"/>
      </rPr>
      <t xml:space="preserve">
</t>
    </r>
    <r>
      <rPr>
        <sz val="11"/>
        <color rgb="FF000000"/>
        <rFont val="Calibri"/>
      </rPr>
      <t>drwxr-xr-x    2 sshd     system          256 Aug 11 2017  /home/srvproxy</t>
    </r>
    <r>
      <rPr>
        <sz val="11"/>
        <color rgb="FF000000"/>
        <rFont val="Calibri"/>
      </rPr>
      <t xml:space="preserve">
</t>
    </r>
    <r>
      <rPr>
        <sz val="11"/>
        <color rgb="FF000000"/>
        <rFont val="Calibri"/>
      </rPr>
      <t>drwx------    2 root     system          256 Jan 30 12:54 /root</t>
    </r>
    <r>
      <rPr>
        <sz val="11"/>
        <color rgb="FF000000"/>
        <rFont val="Calibri"/>
      </rPr>
      <t xml:space="preserve">
</t>
    </r>
    <r>
      <rPr>
        <sz val="11"/>
        <color rgb="FF000000"/>
        <rFont val="Calibri"/>
      </rPr>
      <t>drwxrwxr-x    4 bin      bin             256 Mar 23 2017  /usr/sys</t>
    </r>
    <r>
      <rPr>
        <sz val="11"/>
        <color rgb="FF000000"/>
        <rFont val="Calibri"/>
      </rPr>
      <t xml:space="preserve">
</t>
    </r>
    <r>
      <rPr>
        <sz val="11"/>
        <color rgb="FF000000"/>
        <rFont val="Calibri"/>
      </rPr>
      <t>drwxrwxr-x   15 root     adm            4096 Jan 24 12:26 /var/adm</t>
    </r>
    <r>
      <rPr>
        <sz val="11"/>
        <color rgb="FF000000"/>
        <rFont val="Calibri"/>
      </rPr>
      <t xml:space="preserve">
</t>
    </r>
    <r>
      <rPr>
        <sz val="11"/>
        <color rgb="FF000000"/>
        <rFont val="Calibri"/>
      </rPr>
      <t>drwxr-xr-x    6 root     system         4096 Jan 24 07:34 /var/adm/invscout</t>
    </r>
    <r>
      <rPr>
        <sz val="11"/>
        <color rgb="FF000000"/>
        <rFont val="Calibri"/>
      </rPr>
      <t xml:space="preserve">
</t>
    </r>
    <r>
      <rPr>
        <sz val="11"/>
        <color rgb="FF000000"/>
        <rFont val="Calibri"/>
      </rPr>
      <t>drwxr-xr-x    8 esaadmin system          256 Jan 24 09:02 /var/esa</t>
    </r>
    <r>
      <rPr>
        <sz val="11"/>
        <color rgb="FF000000"/>
        <rFont val="Calibri"/>
      </rPr>
      <t xml:space="preserve">
</t>
    </r>
    <r>
      <rPr>
        <sz val="11"/>
        <color rgb="FF000000"/>
        <rFont val="Calibri"/>
      </rPr>
      <t xml:space="preserve">If any user's home directory is not group-owned by the assigned user's primary group, this is a finding. </t>
    </r>
    <r>
      <rPr>
        <sz val="11"/>
        <color rgb="FF000000"/>
        <rFont val="Calibri"/>
      </rPr>
      <t xml:space="preserve">
</t>
    </r>
    <r>
      <rPr>
        <sz val="11"/>
        <color rgb="FF000000"/>
        <rFont val="Calibri"/>
      </rPr>
      <t>Home directories for application accounts requiring different group ownership must be documented using site-defined procedures.</t>
    </r>
  </si>
  <si>
    <t>V-215278</t>
  </si>
  <si>
    <r>
      <rPr>
        <sz val="11"/>
        <rFont val="Calibri"/>
      </rPr>
      <t>All files and directories contained in users home directories on AIX must be group-owned by a group in which the home directory owner is a member.</t>
    </r>
  </si>
  <si>
    <r>
      <rPr>
        <sz val="11"/>
        <color rgb="FF000000"/>
        <rFont val="Calibri"/>
      </rPr>
      <t xml:space="preserve">Change the group of a file not group-owned by a group where the home directory's owner is a member using command: </t>
    </r>
    <r>
      <rPr>
        <sz val="11"/>
        <color rgb="FF000000"/>
        <rFont val="Calibri"/>
      </rPr>
      <t xml:space="preserve">
</t>
    </r>
    <r>
      <rPr>
        <sz val="11"/>
        <color rgb="FF000000"/>
        <rFont val="Calibri"/>
      </rPr>
      <t># chgrp [user's primary group] [file with bad group ownership]</t>
    </r>
  </si>
  <si>
    <r>
      <rPr>
        <sz val="11"/>
        <color rgb="FF000000"/>
        <rFont val="Calibri"/>
      </rPr>
      <t xml:space="preserve">Check the contents of user home directories for files group-owned by a group of which the home directory's owner is not a member. </t>
    </r>
    <r>
      <rPr>
        <sz val="11"/>
        <color rgb="FF000000"/>
        <rFont val="Calibri"/>
      </rPr>
      <t xml:space="preserve">
</t>
    </r>
    <r>
      <rPr>
        <sz val="11"/>
        <color rgb="FF000000"/>
        <rFont val="Calibri"/>
      </rPr>
      <t xml:space="preserve">List the user accounts: </t>
    </r>
    <r>
      <rPr>
        <sz val="11"/>
        <color rgb="FF000000"/>
        <rFont val="Calibri"/>
      </rPr>
      <t xml:space="preserve">
</t>
    </r>
    <r>
      <rPr>
        <sz val="11"/>
        <color rgb="FF000000"/>
        <rFont val="Calibri"/>
      </rPr>
      <t xml:space="preserve"># cut -d : -f 1 /etc/passwd </t>
    </r>
    <r>
      <rPr>
        <sz val="11"/>
        <color rgb="FF000000"/>
        <rFont val="Calibri"/>
      </rPr>
      <t xml:space="preserve">
</t>
    </r>
    <r>
      <rPr>
        <sz val="11"/>
        <color rgb="FF000000"/>
        <rFont val="Calibri"/>
      </rPr>
      <t>root</t>
    </r>
    <r>
      <rPr>
        <sz val="11"/>
        <color rgb="FF000000"/>
        <rFont val="Calibri"/>
      </rPr>
      <t xml:space="preserve">
</t>
    </r>
    <r>
      <rPr>
        <sz val="11"/>
        <color rgb="FF000000"/>
        <rFont val="Calibri"/>
      </rPr>
      <t>daemon</t>
    </r>
    <r>
      <rPr>
        <sz val="11"/>
        <color rgb="FF000000"/>
        <rFont val="Calibri"/>
      </rPr>
      <t xml:space="preserve">
</t>
    </r>
    <r>
      <rPr>
        <sz val="11"/>
        <color rgb="FF000000"/>
        <rFont val="Calibri"/>
      </rPr>
      <t>bin</t>
    </r>
    <r>
      <rPr>
        <sz val="11"/>
        <color rgb="FF000000"/>
        <rFont val="Calibri"/>
      </rPr>
      <t xml:space="preserve">
</t>
    </r>
    <r>
      <rPr>
        <sz val="11"/>
        <color rgb="FF000000"/>
        <rFont val="Calibri"/>
      </rPr>
      <t>sys</t>
    </r>
    <r>
      <rPr>
        <sz val="11"/>
        <color rgb="FF000000"/>
        <rFont val="Calibri"/>
      </rPr>
      <t xml:space="preserve">
</t>
    </r>
    <r>
      <rPr>
        <sz val="11"/>
        <color rgb="FF000000"/>
        <rFont val="Calibri"/>
      </rPr>
      <t>adm</t>
    </r>
    <r>
      <rPr>
        <sz val="11"/>
        <color rgb="FF000000"/>
        <rFont val="Calibri"/>
      </rPr>
      <t xml:space="preserve">
</t>
    </r>
    <r>
      <rPr>
        <sz val="11"/>
        <color rgb="FF000000"/>
        <rFont val="Calibri"/>
      </rPr>
      <t>uucp</t>
    </r>
    <r>
      <rPr>
        <sz val="11"/>
        <color rgb="FF000000"/>
        <rFont val="Calibri"/>
      </rPr>
      <t xml:space="preserve">
</t>
    </r>
    <r>
      <rPr>
        <sz val="11"/>
        <color rgb="FF000000"/>
        <rFont val="Calibri"/>
      </rPr>
      <t>nobody</t>
    </r>
    <r>
      <rPr>
        <sz val="11"/>
        <color rgb="FF000000"/>
        <rFont val="Calibri"/>
      </rPr>
      <t xml:space="preserve">
</t>
    </r>
    <r>
      <rPr>
        <sz val="11"/>
        <color rgb="FF000000"/>
        <rFont val="Calibri"/>
      </rPr>
      <t>invscout</t>
    </r>
    <r>
      <rPr>
        <sz val="11"/>
        <color rgb="FF000000"/>
        <rFont val="Calibri"/>
      </rPr>
      <t xml:space="preserve">
</t>
    </r>
    <r>
      <rPr>
        <sz val="11"/>
        <color rgb="FF000000"/>
        <rFont val="Calibri"/>
      </rPr>
      <t>snapp</t>
    </r>
    <r>
      <rPr>
        <sz val="11"/>
        <color rgb="FF000000"/>
        <rFont val="Calibri"/>
      </rPr>
      <t xml:space="preserve">
</t>
    </r>
    <r>
      <rPr>
        <sz val="11"/>
        <color rgb="FF000000"/>
        <rFont val="Calibri"/>
      </rPr>
      <t>ipsec</t>
    </r>
    <r>
      <rPr>
        <sz val="11"/>
        <color rgb="FF000000"/>
        <rFont val="Calibri"/>
      </rPr>
      <t xml:space="preserve">
</t>
    </r>
    <r>
      <rPr>
        <sz val="11"/>
        <color rgb="FF000000"/>
        <rFont val="Calibri"/>
      </rPr>
      <t>srvproxy</t>
    </r>
    <r>
      <rPr>
        <sz val="11"/>
        <color rgb="FF000000"/>
        <rFont val="Calibri"/>
      </rPr>
      <t xml:space="preserve">
</t>
    </r>
    <r>
      <rPr>
        <sz val="11"/>
        <color rgb="FF000000"/>
        <rFont val="Calibri"/>
      </rPr>
      <t>esaadmin</t>
    </r>
    <r>
      <rPr>
        <sz val="11"/>
        <color rgb="FF000000"/>
        <rFont val="Calibri"/>
      </rPr>
      <t xml:space="preserve">
</t>
    </r>
    <r>
      <rPr>
        <sz val="11"/>
        <color rgb="FF000000"/>
        <rFont val="Calibri"/>
      </rPr>
      <t>sshd</t>
    </r>
    <r>
      <rPr>
        <sz val="11"/>
        <color rgb="FF000000"/>
        <rFont val="Calibri"/>
      </rPr>
      <t xml:space="preserve">
</t>
    </r>
    <r>
      <rPr>
        <sz val="11"/>
        <color rgb="FF000000"/>
        <rFont val="Calibri"/>
      </rPr>
      <t>doejohn</t>
    </r>
    <r>
      <rPr>
        <sz val="11"/>
        <color rgb="FF000000"/>
        <rFont val="Calibri"/>
      </rPr>
      <t xml:space="preserve">
</t>
    </r>
    <r>
      <rPr>
        <sz val="11"/>
        <color rgb="FF000000"/>
        <rFont val="Calibri"/>
      </rPr>
      <t>dirtjoe</t>
    </r>
    <r>
      <rPr>
        <sz val="11"/>
        <color rgb="FF000000"/>
        <rFont val="Calibri"/>
      </rPr>
      <t xml:space="preserve">
</t>
    </r>
    <r>
      <rPr>
        <sz val="11"/>
        <color rgb="FF000000"/>
        <rFont val="Calibri"/>
      </rPr>
      <t xml:space="preserve">For each user account, get a list of group names for files in the user's home directory: </t>
    </r>
    <r>
      <rPr>
        <sz val="11"/>
        <color rgb="FF000000"/>
        <rFont val="Calibri"/>
      </rPr>
      <t xml:space="preserve">
</t>
    </r>
    <r>
      <rPr>
        <sz val="11"/>
        <color rgb="FF000000"/>
        <rFont val="Calibri"/>
      </rPr>
      <t># find &lt; users home directory &gt; -exec ls -lLd {} \;</t>
    </r>
    <r>
      <rPr>
        <sz val="11"/>
        <color rgb="FF000000"/>
        <rFont val="Calibri"/>
      </rPr>
      <t xml:space="preserve">
</t>
    </r>
    <r>
      <rPr>
        <sz val="11"/>
        <color rgb="FF000000"/>
        <rFont val="Calibri"/>
      </rPr>
      <t>Obtain the list of group names associated with the user's account:</t>
    </r>
    <r>
      <rPr>
        <sz val="11"/>
        <color rgb="FF000000"/>
        <rFont val="Calibri"/>
      </rPr>
      <t xml:space="preserve">
</t>
    </r>
    <r>
      <rPr>
        <sz val="11"/>
        <color rgb="FF000000"/>
        <rFont val="Calibri"/>
      </rPr>
      <t xml:space="preserve"># lsuser -a groups &lt; user name &gt; </t>
    </r>
    <r>
      <rPr>
        <sz val="11"/>
        <color rgb="FF000000"/>
        <rFont val="Calibri"/>
      </rPr>
      <t xml:space="preserve">
</t>
    </r>
    <r>
      <rPr>
        <sz val="11"/>
        <color rgb="FF000000"/>
        <rFont val="Calibri"/>
      </rPr>
      <t>doejohn groups=staff</t>
    </r>
    <r>
      <rPr>
        <sz val="11"/>
        <color rgb="FF000000"/>
        <rFont val="Calibri"/>
      </rPr>
      <t xml:space="preserve">
</t>
    </r>
    <r>
      <rPr>
        <sz val="11"/>
        <color rgb="FF000000"/>
        <rFont val="Calibri"/>
      </rPr>
      <t>Check the group name lists:</t>
    </r>
    <r>
      <rPr>
        <sz val="11"/>
        <color rgb="FF000000"/>
        <rFont val="Calibri"/>
      </rPr>
      <t xml:space="preserve">
</t>
    </r>
    <r>
      <rPr>
        <sz val="11"/>
        <color rgb="FF000000"/>
        <rFont val="Calibri"/>
      </rPr>
      <t># cat /etc/group</t>
    </r>
    <r>
      <rPr>
        <sz val="11"/>
        <color rgb="FF000000"/>
        <rFont val="Calibri"/>
      </rPr>
      <t xml:space="preserve">
</t>
    </r>
    <r>
      <rPr>
        <sz val="11"/>
        <color rgb="FF000000"/>
        <rFont val="Calibri"/>
      </rPr>
      <t>system:!:0:root,srvproxy,esaadmin</t>
    </r>
    <r>
      <rPr>
        <sz val="11"/>
        <color rgb="FF000000"/>
        <rFont val="Calibri"/>
      </rPr>
      <t xml:space="preserve">
</t>
    </r>
    <r>
      <rPr>
        <sz val="11"/>
        <color rgb="FF000000"/>
        <rFont val="Calibri"/>
      </rPr>
      <t>staff:!:1:ipsec,srvproxy,esaadmin,sshd,doejohn</t>
    </r>
    <r>
      <rPr>
        <sz val="11"/>
        <color rgb="FF000000"/>
        <rFont val="Calibri"/>
      </rPr>
      <t xml:space="preserve">
</t>
    </r>
    <r>
      <rPr>
        <sz val="11"/>
        <color rgb="FF000000"/>
        <rFont val="Calibri"/>
      </rPr>
      <t>bin:!:2:root,bin</t>
    </r>
    <r>
      <rPr>
        <sz val="11"/>
        <color rgb="FF000000"/>
        <rFont val="Calibri"/>
      </rPr>
      <t xml:space="preserve">
</t>
    </r>
    <r>
      <rPr>
        <sz val="11"/>
        <color rgb="FF000000"/>
        <rFont val="Calibri"/>
      </rPr>
      <t>sys:!:3:root,bin,sys</t>
    </r>
    <r>
      <rPr>
        <sz val="11"/>
        <color rgb="FF000000"/>
        <rFont val="Calibri"/>
      </rPr>
      <t xml:space="preserve">
</t>
    </r>
    <r>
      <rPr>
        <sz val="11"/>
        <color rgb="FF000000"/>
        <rFont val="Calibri"/>
      </rPr>
      <t>adm:!:4:bin,adm</t>
    </r>
    <r>
      <rPr>
        <sz val="11"/>
        <color rgb="FF000000"/>
        <rFont val="Calibri"/>
      </rPr>
      <t xml:space="preserve">
</t>
    </r>
    <r>
      <rPr>
        <sz val="11"/>
        <color rgb="FF000000"/>
        <rFont val="Calibri"/>
      </rPr>
      <t>mail:!:6:</t>
    </r>
    <r>
      <rPr>
        <sz val="11"/>
        <color rgb="FF000000"/>
        <rFont val="Calibri"/>
      </rPr>
      <t xml:space="preserve">
</t>
    </r>
    <r>
      <rPr>
        <sz val="11"/>
        <color rgb="FF000000"/>
        <rFont val="Calibri"/>
      </rPr>
      <t>security:!:7:root</t>
    </r>
    <r>
      <rPr>
        <sz val="11"/>
        <color rgb="FF000000"/>
        <rFont val="Calibri"/>
      </rPr>
      <t xml:space="preserve">
</t>
    </r>
    <r>
      <rPr>
        <sz val="11"/>
        <color rgb="FF000000"/>
        <rFont val="Calibri"/>
      </rPr>
      <t>cron:!:8:root</t>
    </r>
    <r>
      <rPr>
        <sz val="11"/>
        <color rgb="FF000000"/>
        <rFont val="Calibri"/>
      </rPr>
      <t xml:space="preserve">
</t>
    </r>
    <r>
      <rPr>
        <sz val="11"/>
        <color rgb="FF000000"/>
        <rFont val="Calibri"/>
      </rPr>
      <t>audit:!:10:root</t>
    </r>
    <r>
      <rPr>
        <sz val="11"/>
        <color rgb="FF000000"/>
        <rFont val="Calibri"/>
      </rPr>
      <t xml:space="preserve">
</t>
    </r>
    <r>
      <rPr>
        <sz val="11"/>
        <color rgb="FF000000"/>
        <rFont val="Calibri"/>
      </rPr>
      <t>ecs:!:28:</t>
    </r>
    <r>
      <rPr>
        <sz val="11"/>
        <color rgb="FF000000"/>
        <rFont val="Calibri"/>
      </rPr>
      <t xml:space="preserve">
</t>
    </r>
    <r>
      <rPr>
        <sz val="11"/>
        <color rgb="FF000000"/>
        <rFont val="Calibri"/>
      </rPr>
      <t>nobody:!:4294967294:nobody,lpd</t>
    </r>
    <r>
      <rPr>
        <sz val="11"/>
        <color rgb="FF000000"/>
        <rFont val="Calibri"/>
      </rPr>
      <t xml:space="preserve">
</t>
    </r>
    <r>
      <rPr>
        <sz val="11"/>
        <color rgb="FF000000"/>
        <rFont val="Calibri"/>
      </rPr>
      <t>usr:!:100:dirtjoe</t>
    </r>
    <r>
      <rPr>
        <sz val="11"/>
        <color rgb="FF000000"/>
        <rFont val="Calibri"/>
      </rPr>
      <t xml:space="preserve">
</t>
    </r>
    <r>
      <rPr>
        <sz val="11"/>
        <color rgb="FF000000"/>
        <rFont val="Calibri"/>
      </rPr>
      <t>perf:!:20:</t>
    </r>
    <r>
      <rPr>
        <sz val="11"/>
        <color rgb="FF000000"/>
        <rFont val="Calibri"/>
      </rPr>
      <t xml:space="preserve">
</t>
    </r>
    <r>
      <rPr>
        <sz val="11"/>
        <color rgb="FF000000"/>
        <rFont val="Calibri"/>
      </rPr>
      <t>shutdown:!:21:</t>
    </r>
    <r>
      <rPr>
        <sz val="11"/>
        <color rgb="FF000000"/>
        <rFont val="Calibri"/>
      </rPr>
      <t xml:space="preserve">
</t>
    </r>
    <r>
      <rPr>
        <sz val="11"/>
        <color rgb="FF000000"/>
        <rFont val="Calibri"/>
      </rPr>
      <t>invscout:!:12:invscout</t>
    </r>
    <r>
      <rPr>
        <sz val="11"/>
        <color rgb="FF000000"/>
        <rFont val="Calibri"/>
      </rPr>
      <t xml:space="preserve">
</t>
    </r>
    <r>
      <rPr>
        <sz val="11"/>
        <color rgb="FF000000"/>
        <rFont val="Calibri"/>
      </rPr>
      <t>snapp:!:13:snapp</t>
    </r>
    <r>
      <rPr>
        <sz val="11"/>
        <color rgb="FF000000"/>
        <rFont val="Calibri"/>
      </rPr>
      <t xml:space="preserve">
</t>
    </r>
    <r>
      <rPr>
        <sz val="11"/>
        <color rgb="FF000000"/>
        <rFont val="Calibri"/>
      </rPr>
      <t>ipsec:!:200:</t>
    </r>
    <r>
      <rPr>
        <sz val="11"/>
        <color rgb="FF000000"/>
        <rFont val="Calibri"/>
      </rPr>
      <t xml:space="preserve">
</t>
    </r>
    <r>
      <rPr>
        <sz val="11"/>
        <color rgb="FF000000"/>
        <rFont val="Calibri"/>
      </rPr>
      <t>sshd:!:201:sshd</t>
    </r>
    <r>
      <rPr>
        <sz val="11"/>
        <color rgb="FF000000"/>
        <rFont val="Calibri"/>
      </rPr>
      <t xml:space="preserve">
</t>
    </r>
    <r>
      <rPr>
        <sz val="11"/>
        <color rgb="FF000000"/>
        <rFont val="Calibri"/>
      </rPr>
      <t>If there are group names in the file list not present in the user list, this is a finding.</t>
    </r>
  </si>
  <si>
    <t>V-215279</t>
  </si>
  <si>
    <r>
      <rPr>
        <sz val="11"/>
        <rFont val="Calibri"/>
      </rPr>
      <t>AIX library files must have mode 0755 or less permissive.</t>
    </r>
  </si>
  <si>
    <r>
      <rPr>
        <sz val="11"/>
        <color rgb="FF000000"/>
        <rFont val="Calibri"/>
      </rPr>
      <t xml:space="preserve">Change the mode of library files to "0755" or less permissive by running the following command: </t>
    </r>
    <r>
      <rPr>
        <sz val="11"/>
        <color rgb="FF000000"/>
        <rFont val="Calibri"/>
      </rPr>
      <t xml:space="preserve">
</t>
    </r>
    <r>
      <rPr>
        <sz val="11"/>
        <color rgb="FF000000"/>
        <rFont val="Calibri"/>
      </rPr>
      <t xml:space="preserve"># chmod 0755 &lt;path&gt;/&lt;library-file&gt; </t>
    </r>
    <r>
      <rPr>
        <sz val="11"/>
        <color rgb="FF000000"/>
        <rFont val="Calibri"/>
      </rPr>
      <t xml:space="preserve">
</t>
    </r>
    <r>
      <rPr>
        <sz val="11"/>
        <color rgb="FF000000"/>
        <rFont val="Calibri"/>
      </rPr>
      <t>NOTE: Library files should have an extension of .a or .so (a=archive, so=shared object) extension, possibly followed by a version.</t>
    </r>
  </si>
  <si>
    <r>
      <rPr>
        <sz val="11"/>
        <color rgb="FF000000"/>
        <rFont val="Calibri"/>
      </rPr>
      <t>Unauthorized access could destroy the integrity of the library files.</t>
    </r>
  </si>
  <si>
    <r>
      <rPr>
        <sz val="11"/>
        <color rgb="FF000000"/>
        <rFont val="Calibri"/>
      </rPr>
      <t>Check the mode of library files by running the following command:</t>
    </r>
    <r>
      <rPr>
        <sz val="11"/>
        <color rgb="FF000000"/>
        <rFont val="Calibri"/>
      </rPr>
      <t xml:space="preserve">
</t>
    </r>
    <r>
      <rPr>
        <sz val="11"/>
        <color rgb="FF000000"/>
        <rFont val="Calibri"/>
      </rPr>
      <t xml:space="preserve"># ls -lLR /usr/lib /lib </t>
    </r>
    <r>
      <rPr>
        <sz val="11"/>
        <color rgb="FF000000"/>
        <rFont val="Calibri"/>
      </rPr>
      <t xml:space="preserve">
</t>
    </r>
    <r>
      <rPr>
        <sz val="11"/>
        <color rgb="FF000000"/>
        <rFont val="Calibri"/>
      </rPr>
      <t>If any of the library files have a mode more permissive than "0755", this is a finding.</t>
    </r>
  </si>
  <si>
    <t>V-215280</t>
  </si>
  <si>
    <r>
      <rPr>
        <sz val="11"/>
        <rFont val="Calibri"/>
      </rPr>
      <t>Samba packages must be removed from AIX.</t>
    </r>
  </si>
  <si>
    <r>
      <rPr>
        <sz val="11"/>
        <color rgb="FF000000"/>
        <rFont val="Calibri"/>
      </rPr>
      <t>Run the following command to un-install the samba packages:</t>
    </r>
    <r>
      <rPr>
        <sz val="11"/>
        <color rgb="FF000000"/>
        <rFont val="Calibri"/>
      </rPr>
      <t xml:space="preserve">
</t>
    </r>
    <r>
      <rPr>
        <sz val="11"/>
        <color rgb="FF000000"/>
        <rFont val="Calibri"/>
      </rPr>
      <t># installp -ug samba*</t>
    </r>
  </si>
  <si>
    <r>
      <rPr>
        <sz val="11"/>
        <color rgb="FF000000"/>
        <rFont val="Calibri"/>
      </rPr>
      <t>If the smbpasswd file has a mode more permissive than 0600, the smbpasswd file may be maliciously accessed or modified, potentially resulting in the compromise of Samba accounts.</t>
    </r>
  </si>
  <si>
    <r>
      <rPr>
        <sz val="11"/>
        <color rgb="FF000000"/>
        <rFont val="Calibri"/>
      </rPr>
      <t>Run the following command to check if samba packages are installed on AIX:</t>
    </r>
    <r>
      <rPr>
        <sz val="11"/>
        <color rgb="FF000000"/>
        <rFont val="Calibri"/>
      </rPr>
      <t xml:space="preserve">
</t>
    </r>
    <r>
      <rPr>
        <sz val="11"/>
        <color rgb="FF000000"/>
        <rFont val="Calibri"/>
      </rPr>
      <t># lslpp -l samba*</t>
    </r>
    <r>
      <rPr>
        <sz val="11"/>
        <color rgb="FF000000"/>
        <rFont val="Calibri"/>
      </rPr>
      <t xml:space="preserve">
</t>
    </r>
    <r>
      <rPr>
        <sz val="11"/>
        <color rgb="FF000000"/>
        <rFont val="Calibri"/>
      </rPr>
      <t>If the above command shows that samba packages are installed, this is a finding.</t>
    </r>
  </si>
  <si>
    <t>V-215281</t>
  </si>
  <si>
    <r>
      <rPr>
        <sz val="11"/>
        <rFont val="Calibri"/>
      </rPr>
      <t>AIX time synchronization configuration file must have mode 0640 or less permissive.</t>
    </r>
  </si>
  <si>
    <r>
      <rPr>
        <sz val="11"/>
        <color rgb="FF000000"/>
        <rFont val="Calibri"/>
      </rPr>
      <t xml:space="preserve">Change the mode of the "ntp.conf" file to "0640" or less permissive: </t>
    </r>
    <r>
      <rPr>
        <sz val="11"/>
        <color rgb="FF000000"/>
        <rFont val="Calibri"/>
      </rPr>
      <t xml:space="preserve">
</t>
    </r>
    <r>
      <rPr>
        <sz val="11"/>
        <color rgb="FF000000"/>
        <rFont val="Calibri"/>
      </rPr>
      <t># chmod 0640 /etc/ntp.conf</t>
    </r>
  </si>
  <si>
    <r>
      <rPr>
        <sz val="11"/>
        <color rgb="FF000000"/>
        <rFont val="Calibri"/>
      </rPr>
      <t>A synchronized system clock is critical for the enforcement of time-based policies and the correlation of logs and audit records with other systems. If an illicit time source is used for synchronization, the integrity of system logs and the security of the system could be compromised. File permissions more permissive than 0640 for time synchronization configuration file may allow     access and change the config file by system intruders or malicious users, could result in the failure of time synchronization.</t>
    </r>
  </si>
  <si>
    <r>
      <rPr>
        <sz val="11"/>
        <color rgb="FF000000"/>
        <rFont val="Calibri"/>
      </rPr>
      <t xml:space="preserve">Determine the mode of the ntp.conf file: </t>
    </r>
    <r>
      <rPr>
        <sz val="11"/>
        <color rgb="FF000000"/>
        <rFont val="Calibri"/>
      </rPr>
      <t xml:space="preserve">
</t>
    </r>
    <r>
      <rPr>
        <sz val="11"/>
        <color rgb="FF000000"/>
        <rFont val="Calibri"/>
      </rPr>
      <t xml:space="preserve"># ls -l /etc/ntp.conf </t>
    </r>
    <r>
      <rPr>
        <sz val="11"/>
        <color rgb="FF000000"/>
        <rFont val="Calibri"/>
      </rPr>
      <t xml:space="preserve">
</t>
    </r>
    <r>
      <rPr>
        <sz val="11"/>
        <color rgb="FF000000"/>
        <rFont val="Calibri"/>
      </rPr>
      <t>The above command should yield the following output:</t>
    </r>
    <r>
      <rPr>
        <sz val="11"/>
        <color rgb="FF000000"/>
        <rFont val="Calibri"/>
      </rPr>
      <t xml:space="preserve">
</t>
    </r>
    <r>
      <rPr>
        <sz val="11"/>
        <color rgb="FF000000"/>
        <rFont val="Calibri"/>
      </rPr>
      <t>-rw-r-----    1 root     system          993 Aug 25 18:26 /etc/ntp.conf</t>
    </r>
    <r>
      <rPr>
        <sz val="11"/>
        <color rgb="FF000000"/>
        <rFont val="Calibri"/>
      </rPr>
      <t xml:space="preserve">
</t>
    </r>
    <r>
      <rPr>
        <sz val="11"/>
        <color rgb="FF000000"/>
        <rFont val="Calibri"/>
      </rPr>
      <t>If the mode is more permissive than "0640", this is a finding.</t>
    </r>
  </si>
  <si>
    <t>V-215282</t>
  </si>
  <si>
    <r>
      <rPr>
        <sz val="11"/>
        <rFont val="Calibri"/>
      </rPr>
      <t>The AIX /etc/group file must have mode 0644 or less permissive.</t>
    </r>
  </si>
  <si>
    <r>
      <rPr>
        <sz val="11"/>
        <color rgb="FF000000"/>
        <rFont val="Calibri"/>
      </rPr>
      <t xml:space="preserve">Change the mode of the "/etc/group" file to "0644": </t>
    </r>
    <r>
      <rPr>
        <sz val="11"/>
        <color rgb="FF000000"/>
        <rFont val="Calibri"/>
      </rPr>
      <t xml:space="preserve">
</t>
    </r>
    <r>
      <rPr>
        <sz val="11"/>
        <color rgb="FF000000"/>
        <rFont val="Calibri"/>
      </rPr>
      <t># chmod 0644 /etc/group</t>
    </r>
  </si>
  <si>
    <r>
      <rPr>
        <sz val="11"/>
        <color rgb="FF000000"/>
        <rFont val="Calibri"/>
      </rPr>
      <t xml:space="preserve">Verify the "/etc/group" file has the mode "0644" using command: </t>
    </r>
    <r>
      <rPr>
        <sz val="11"/>
        <color rgb="FF000000"/>
        <rFont val="Calibri"/>
      </rPr>
      <t xml:space="preserve">
</t>
    </r>
    <r>
      <rPr>
        <sz val="11"/>
        <color rgb="FF000000"/>
        <rFont val="Calibri"/>
      </rPr>
      <t xml:space="preserve"># ls -l /etc/group </t>
    </r>
    <r>
      <rPr>
        <sz val="11"/>
        <color rgb="FF000000"/>
        <rFont val="Calibri"/>
      </rPr>
      <t xml:space="preserve">
</t>
    </r>
    <r>
      <rPr>
        <sz val="11"/>
        <color rgb="FF000000"/>
        <rFont val="Calibri"/>
      </rPr>
      <t>The above command should yield the following output:</t>
    </r>
    <r>
      <rPr>
        <sz val="11"/>
        <color rgb="FF000000"/>
        <rFont val="Calibri"/>
      </rPr>
      <t xml:space="preserve">
</t>
    </r>
    <r>
      <rPr>
        <sz val="11"/>
        <color rgb="FF000000"/>
        <rFont val="Calibri"/>
      </rPr>
      <t>-rw-r--r--    1 root     security        387 Sep 06 11:40 /etc/group</t>
    </r>
    <r>
      <rPr>
        <sz val="11"/>
        <color rgb="FF000000"/>
        <rFont val="Calibri"/>
      </rPr>
      <t xml:space="preserve">
</t>
    </r>
    <r>
      <rPr>
        <sz val="11"/>
        <color rgb="FF000000"/>
        <rFont val="Calibri"/>
      </rPr>
      <t>If the file does not have mode "0644" or less permissive, this is a finding.</t>
    </r>
  </si>
  <si>
    <t>V-215283</t>
  </si>
  <si>
    <r>
      <rPr>
        <sz val="11"/>
        <rFont val="Calibri"/>
      </rPr>
      <t>AIX must encrypt user data at rest using AIX Encrypted File System (EFS) if it is required.</t>
    </r>
  </si>
  <si>
    <r>
      <rPr>
        <sz val="11"/>
        <color rgb="FF000000"/>
        <rFont val="Calibri"/>
      </rPr>
      <t>Install "clic.rte" filesets from AIX DVD Volume 1 using the following commands (assuming that the DVD device is /dev/cd0):</t>
    </r>
    <r>
      <rPr>
        <sz val="11"/>
        <color rgb="FF000000"/>
        <rFont val="Calibri"/>
      </rPr>
      <t xml:space="preserve">
</t>
    </r>
    <r>
      <rPr>
        <sz val="11"/>
        <color rgb="FF000000"/>
        <rFont val="Calibri"/>
      </rPr>
      <t># installp -aXYgd /dev/cd0 -e /tmp/install.log clic.rte.lib</t>
    </r>
    <r>
      <rPr>
        <sz val="11"/>
        <color rgb="FF000000"/>
        <rFont val="Calibri"/>
      </rPr>
      <t xml:space="preserve">
</t>
    </r>
    <r>
      <rPr>
        <sz val="11"/>
        <color rgb="FF000000"/>
        <rFont val="Calibri"/>
      </rPr>
      <t># installp -aXYgd /dev/cd0 -e /tmp/install.log clic.rte.kernext</t>
    </r>
    <r>
      <rPr>
        <sz val="11"/>
        <color rgb="FF000000"/>
        <rFont val="Calibri"/>
      </rPr>
      <t xml:space="preserve">
</t>
    </r>
    <r>
      <rPr>
        <sz val="11"/>
        <color rgb="FF000000"/>
        <rFont val="Calibri"/>
      </rPr>
      <t>Run the follow command to initialize and enable EFS on the system:</t>
    </r>
    <r>
      <rPr>
        <sz val="11"/>
        <color rgb="FF000000"/>
        <rFont val="Calibri"/>
      </rPr>
      <t xml:space="preserve">
</t>
    </r>
    <r>
      <rPr>
        <sz val="11"/>
        <color rgb="FF000000"/>
        <rFont val="Calibri"/>
      </rPr>
      <t># efsenable -a</t>
    </r>
    <r>
      <rPr>
        <sz val="11"/>
        <color rgb="FF000000"/>
        <rFont val="Calibri"/>
      </rPr>
      <t xml:space="preserve">
</t>
    </r>
    <r>
      <rPr>
        <sz val="11"/>
        <color rgb="FF000000"/>
        <rFont val="Calibri"/>
      </rPr>
      <t>To create a new EFS-enabled JFS2 file system and mount the file system, using the following commands:</t>
    </r>
    <r>
      <rPr>
        <sz val="11"/>
        <color rgb="FF000000"/>
        <rFont val="Calibri"/>
      </rPr>
      <t xml:space="preserve">
</t>
    </r>
    <r>
      <rPr>
        <sz val="11"/>
        <color rgb="FF000000"/>
        <rFont val="Calibri"/>
      </rPr>
      <t># crfs -v jfs2 -g rootvg -m /fs2 -a size=100M -a efs=yes</t>
    </r>
    <r>
      <rPr>
        <sz val="11"/>
        <color rgb="FF000000"/>
        <rFont val="Calibri"/>
      </rPr>
      <t xml:space="preserve">
</t>
    </r>
    <r>
      <rPr>
        <sz val="11"/>
        <color rgb="FF000000"/>
        <rFont val="Calibri"/>
      </rPr>
      <t># mount /fs2</t>
    </r>
    <r>
      <rPr>
        <sz val="11"/>
        <color rgb="FF000000"/>
        <rFont val="Calibri"/>
      </rPr>
      <t xml:space="preserve">
</t>
    </r>
    <r>
      <rPr>
        <sz val="11"/>
        <color rgb="FF000000"/>
        <rFont val="Calibri"/>
      </rPr>
      <t>To enable EFS on a JFS2 file system (like, /fs3), run the following command:</t>
    </r>
    <r>
      <rPr>
        <sz val="11"/>
        <color rgb="FF000000"/>
        <rFont val="Calibri"/>
      </rPr>
      <t xml:space="preserve">
</t>
    </r>
    <r>
      <rPr>
        <sz val="11"/>
        <color rgb="FF000000"/>
        <rFont val="Calibri"/>
      </rPr>
      <t>chfs -a efs=yes /fs3</t>
    </r>
  </si>
  <si>
    <r>
      <rPr>
        <sz val="11"/>
        <color rgb="FF000000"/>
        <rFont val="Calibri"/>
      </rPr>
      <t xml:space="preserve">The AIX Encrypted File System (EFS) is a J2 filesystem-level encryption through individual key stores. This allows for file encryption in order to protect confidential data from attackers with physical access to the computer. User authentication and access control lists can protect files from unauthorized access (even from root user) while the operating system is running. </t>
    </r>
    <r>
      <rPr>
        <sz val="11"/>
        <color rgb="FF000000"/>
        <rFont val="Calibri"/>
      </rPr>
      <t xml:space="preserve">
</t>
    </r>
    <r>
      <rPr>
        <sz val="11"/>
        <color rgb="FF000000"/>
        <rFont val="Calibri"/>
      </rPr>
      <t>Operating systems handling data requiring "data at rest" protections must employ cryptographic mechanisms to prevent unauthorized disclosure and modification of the information at rest.</t>
    </r>
    <r>
      <rPr>
        <sz val="11"/>
        <color rgb="FF000000"/>
        <rFont val="Calibri"/>
      </rPr>
      <t xml:space="preserve">
</t>
    </r>
    <r>
      <rPr>
        <sz val="11"/>
        <color rgb="FF000000"/>
        <rFont val="Calibri"/>
      </rPr>
      <t>Selection of a cryptographic mechanism is based on the need to protect the integrity of organizational information. The strength of the mechanism is commensurate with the security category and/or classification of the information. Organizations have the flexibility to either encrypt all information on storage devices (i.e., full disk encryption) or encrypt specific data structures (e.g., files, records, or fields).</t>
    </r>
    <r>
      <rPr>
        <sz val="11"/>
        <color rgb="FF000000"/>
        <rFont val="Calibri"/>
      </rPr>
      <t xml:space="preserve">
</t>
    </r>
    <r>
      <rPr>
        <sz val="11"/>
        <color rgb="FF000000"/>
        <rFont val="Calibri"/>
      </rPr>
      <t>Satisfies: SRG-OS-000480-GPOS-00227, SRG-OS-000405-GPOS-00184, SRG-OS-000404-GPOS-00183</t>
    </r>
  </si>
  <si>
    <r>
      <rPr>
        <sz val="11"/>
        <color rgb="FF000000"/>
        <rFont val="Calibri"/>
      </rPr>
      <t>If the organization does not require to encrypt the data at rest, this is Not Applicable.</t>
    </r>
    <r>
      <rPr>
        <sz val="11"/>
        <color rgb="FF000000"/>
        <rFont val="Calibri"/>
      </rPr>
      <t xml:space="preserve">
</t>
    </r>
    <r>
      <rPr>
        <sz val="11"/>
        <color rgb="FF000000"/>
        <rFont val="Calibri"/>
      </rPr>
      <t>Check if "clic.rte" fileset is installed:</t>
    </r>
    <r>
      <rPr>
        <sz val="11"/>
        <color rgb="FF000000"/>
        <rFont val="Calibri"/>
      </rPr>
      <t xml:space="preserve">
</t>
    </r>
    <r>
      <rPr>
        <sz val="11"/>
        <color rgb="FF000000"/>
        <rFont val="Calibri"/>
      </rPr>
      <t># lslpp -l |grep clic</t>
    </r>
    <r>
      <rPr>
        <sz val="11"/>
        <color rgb="FF000000"/>
        <rFont val="Calibri"/>
      </rPr>
      <t xml:space="preserve">
</t>
    </r>
    <r>
      <rPr>
        <sz val="11"/>
        <color rgb="FF000000"/>
        <rFont val="Calibri"/>
      </rPr>
      <t>The above command should yield the following output:</t>
    </r>
    <r>
      <rPr>
        <sz val="11"/>
        <color rgb="FF000000"/>
        <rFont val="Calibri"/>
      </rPr>
      <t xml:space="preserve">
</t>
    </r>
    <r>
      <rPr>
        <sz val="11"/>
        <color rgb="FF000000"/>
        <rFont val="Calibri"/>
      </rPr>
      <t xml:space="preserve">  clic.rte.kernext          4.10.0.1  COMMITTED  CryptoLite for C Kernel</t>
    </r>
    <r>
      <rPr>
        <sz val="11"/>
        <color rgb="FF000000"/>
        <rFont val="Calibri"/>
      </rPr>
      <t xml:space="preserve">
</t>
    </r>
    <r>
      <rPr>
        <sz val="11"/>
        <color rgb="FF000000"/>
        <rFont val="Calibri"/>
      </rPr>
      <t xml:space="preserve">  clic.rte.lib                    4.10.0.1  COMMITTED  CryptoLite for C Library</t>
    </r>
    <r>
      <rPr>
        <sz val="11"/>
        <color rgb="FF000000"/>
        <rFont val="Calibri"/>
      </rPr>
      <t xml:space="preserve">
</t>
    </r>
    <r>
      <rPr>
        <sz val="11"/>
        <color rgb="FF000000"/>
        <rFont val="Calibri"/>
      </rPr>
      <t xml:space="preserve">  clic.rte.kernext          4.10.0.1  COMMITTED  CryptoLite for C Kernel</t>
    </r>
    <r>
      <rPr>
        <sz val="11"/>
        <color rgb="FF000000"/>
        <rFont val="Calibri"/>
      </rPr>
      <t xml:space="preserve">
</t>
    </r>
    <r>
      <rPr>
        <sz val="11"/>
        <color rgb="FF000000"/>
        <rFont val="Calibri"/>
      </rPr>
      <t>If the "clic.rte.lib", or the "clic.rte.kernext", fileset is not installed, this is a finding.</t>
    </r>
    <r>
      <rPr>
        <sz val="11"/>
        <color rgb="FF000000"/>
        <rFont val="Calibri"/>
      </rPr>
      <t xml:space="preserve">
</t>
    </r>
    <r>
      <rPr>
        <sz val="11"/>
        <color rgb="FF000000"/>
        <rFont val="Calibri"/>
      </rPr>
      <t>To check if a JFS2 file system (mounted as /fs2_mnt) is EFS-enabled, use the following command:</t>
    </r>
    <r>
      <rPr>
        <sz val="11"/>
        <color rgb="FF000000"/>
        <rFont val="Calibri"/>
      </rPr>
      <t xml:space="preserve">
</t>
    </r>
    <r>
      <rPr>
        <sz val="11"/>
        <color rgb="FF000000"/>
        <rFont val="Calibri"/>
      </rPr>
      <t># lsfs -q /fs2_mnt</t>
    </r>
    <r>
      <rPr>
        <sz val="11"/>
        <color rgb="FF000000"/>
        <rFont val="Calibri"/>
      </rPr>
      <t xml:space="preserve">
</t>
    </r>
    <r>
      <rPr>
        <sz val="11"/>
        <color rgb="FF000000"/>
        <rFont val="Calibri"/>
      </rPr>
      <t>Name            Nodename   Mount Pt               VFS   Size    Options    Auto Accounting</t>
    </r>
    <r>
      <rPr>
        <sz val="11"/>
        <color rgb="FF000000"/>
        <rFont val="Calibri"/>
      </rPr>
      <t xml:space="preserve">
</t>
    </r>
    <r>
      <rPr>
        <sz val="11"/>
        <color rgb="FF000000"/>
        <rFont val="Calibri"/>
      </rPr>
      <t xml:space="preserve">/dev/fslv00     --         /fs2_mnt                   jfs2  262144  --         no   no </t>
    </r>
    <r>
      <rPr>
        <sz val="11"/>
        <color rgb="FF000000"/>
        <rFont val="Calibri"/>
      </rPr>
      <t xml:space="preserve">
</t>
    </r>
    <r>
      <rPr>
        <sz val="11"/>
        <color rgb="FF000000"/>
        <rFont val="Calibri"/>
      </rPr>
      <t xml:space="preserve">  (lv size: 262144, fs size: 262144, block size: 4096, sparse files: yes, inline log: no, inline log size: 0, EAformat: v2, Quota: no, DMAPI: no, VIX: yes, EFS: no, ISNAPSHOT: no, MAXEXT: 0, MountGuard: no)</t>
    </r>
    <r>
      <rPr>
        <sz val="11"/>
        <color rgb="FF000000"/>
        <rFont val="Calibri"/>
      </rPr>
      <t xml:space="preserve">
</t>
    </r>
    <r>
      <rPr>
        <sz val="11"/>
        <color rgb="FF000000"/>
        <rFont val="Calibri"/>
      </rPr>
      <t>If the above command shows "EFS: no", this is a finding.</t>
    </r>
  </si>
  <si>
    <t>V-215284</t>
  </si>
  <si>
    <r>
      <rPr>
        <sz val="11"/>
        <rFont val="Calibri"/>
      </rPr>
      <t>AIX must protect the confidentiality and integrity of transmitted information during preparation for transmission and maintain the confidentiality and integrity of information during reception and disable all non-encryption network access methods.</t>
    </r>
  </si>
  <si>
    <r>
      <rPr>
        <sz val="11"/>
        <color rgb="FF000000"/>
        <rFont val="Calibri"/>
      </rPr>
      <t xml:space="preserve">If the SSH server package is not installed, install "openssh.base.server" package and config the SSH daemon. </t>
    </r>
    <r>
      <rPr>
        <sz val="11"/>
        <color rgb="FF000000"/>
        <rFont val="Calibri"/>
      </rPr>
      <t xml:space="preserve">
</t>
    </r>
    <r>
      <rPr>
        <sz val="11"/>
        <color rgb="FF000000"/>
        <rFont val="Calibri"/>
      </rPr>
      <t>If the ssh demon is not "active", run the following command to start it:</t>
    </r>
    <r>
      <rPr>
        <sz val="11"/>
        <color rgb="FF000000"/>
        <rFont val="Calibri"/>
      </rPr>
      <t xml:space="preserve">
</t>
    </r>
    <r>
      <rPr>
        <sz val="11"/>
        <color rgb="FF000000"/>
        <rFont val="Calibri"/>
      </rPr>
      <t># startsrc -s sshd</t>
    </r>
  </si>
  <si>
    <r>
      <rPr>
        <sz val="11"/>
        <color rgb="FF000000"/>
        <rFont val="Calibri"/>
      </rPr>
      <t xml:space="preserve">Without protection of the transmitted or received information, confidentiality and integrity may be compromised because unprotected communications can be intercepted and either read or altered. </t>
    </r>
    <r>
      <rPr>
        <sz val="11"/>
        <color rgb="FF000000"/>
        <rFont val="Calibri"/>
      </rPr>
      <t xml:space="preserve">
</t>
    </r>
    <r>
      <rPr>
        <sz val="11"/>
        <color rgb="FF000000"/>
        <rFont val="Calibri"/>
      </rPr>
      <t xml:space="preserve">Use of this requirement will be limited to situations where the data owner has a strict requirement for ensuring data integrity and confidentiality is maintained at every step of the data transfer and handling process. This requirement applies to both internal and external networks and all types of information system components from which information can be transmitted (e.g., servers, mobile devices, notebook computers, printers, copiers, scanners, and facsimile machines). Communication paths outside the physical protection of a controlled boundary are exposed to the possibility of interception and modification. </t>
    </r>
    <r>
      <rPr>
        <sz val="11"/>
        <color rgb="FF000000"/>
        <rFont val="Calibri"/>
      </rPr>
      <t xml:space="preserve">
</t>
    </r>
    <r>
      <rPr>
        <sz val="11"/>
        <color rgb="FF000000"/>
        <rFont val="Calibri"/>
      </rPr>
      <t>Protecting the confidentiality and integrity of organizational information can be accomplished by physical means (e.g., employing physical distribution systems) or by logical means (e.g., employing cryptographic techniques). If physical means of protection are employed, then logical means (cryptography) do not have to be employed, and vice versa.</t>
    </r>
    <r>
      <rPr>
        <sz val="11"/>
        <color rgb="FF000000"/>
        <rFont val="Calibri"/>
      </rPr>
      <t xml:space="preserve">
</t>
    </r>
    <r>
      <rPr>
        <sz val="11"/>
        <color rgb="FF000000"/>
        <rFont val="Calibri"/>
      </rPr>
      <t>Satisfies: SRG-OS-000423-GPOS-00187, SRG-OS-000424-GPOS-00188, SRG-OS-000425-GPOS-00189, SRG-OS-000426-GPOS-00190, SRG-OS-000393-GPOS-00173, SRG-OS-000394-GPOS-00174</t>
    </r>
  </si>
  <si>
    <r>
      <rPr>
        <sz val="11"/>
        <color rgb="FF000000"/>
        <rFont val="Calibri"/>
      </rPr>
      <t>Run the following command to check if SSH server package is installed: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lslpp -l | grep -i ssh </t>
    </r>
    <r>
      <rPr>
        <sz val="11"/>
        <color rgb="FF000000"/>
        <rFont val="Calibri"/>
      </rPr>
      <t xml:space="preserve">
</t>
    </r>
    <r>
      <rPr>
        <sz val="11"/>
        <color rgb="FF000000"/>
        <rFont val="Calibri"/>
      </rPr>
      <t>openssh.base.client     6.0.0.6201  COMMITTED  Open Secure Shell Commands</t>
    </r>
    <r>
      <rPr>
        <sz val="11"/>
        <color rgb="FF000000"/>
        <rFont val="Calibri"/>
      </rPr>
      <t xml:space="preserve">
</t>
    </r>
    <r>
      <rPr>
        <sz val="11"/>
        <color rgb="FF000000"/>
        <rFont val="Calibri"/>
      </rPr>
      <t>openssh.base.server     6.0.0.6201  COMMITTED  Open Secure Shell Server</t>
    </r>
    <r>
      <rPr>
        <sz val="11"/>
        <color rgb="FF000000"/>
        <rFont val="Calibri"/>
      </rPr>
      <t xml:space="preserve">
</t>
    </r>
    <r>
      <rPr>
        <sz val="11"/>
        <color rgb="FF000000"/>
        <rFont val="Calibri"/>
      </rPr>
      <t>openssh.man.en_US       6.0.0.6201  COMMITTED  Open Secure Shell</t>
    </r>
    <r>
      <rPr>
        <sz val="11"/>
        <color rgb="FF000000"/>
        <rFont val="Calibri"/>
      </rPr>
      <t xml:space="preserve">
</t>
    </r>
    <r>
      <rPr>
        <sz val="11"/>
        <color rgb="FF000000"/>
        <rFont val="Calibri"/>
      </rPr>
      <t>If package "openssh.base.server" is not installed, this is a finding.</t>
    </r>
    <r>
      <rPr>
        <sz val="11"/>
        <color rgb="FF000000"/>
        <rFont val="Calibri"/>
      </rPr>
      <t xml:space="preserve">
</t>
    </r>
    <r>
      <rPr>
        <sz val="11"/>
        <color rgb="FF000000"/>
        <rFont val="Calibri"/>
      </rPr>
      <t>Run the following command to check if the SSH daemon is running:</t>
    </r>
    <r>
      <rPr>
        <sz val="11"/>
        <color rgb="FF000000"/>
        <rFont val="Calibri"/>
      </rPr>
      <t xml:space="preserve">
</t>
    </r>
    <r>
      <rPr>
        <sz val="11"/>
        <color rgb="FF000000"/>
        <rFont val="Calibri"/>
      </rPr>
      <t># lssrc -s sshd | grep active</t>
    </r>
    <r>
      <rPr>
        <sz val="11"/>
        <color rgb="FF000000"/>
        <rFont val="Calibri"/>
      </rPr>
      <t xml:space="preserve">
</t>
    </r>
    <r>
      <rPr>
        <sz val="11"/>
        <color rgb="FF000000"/>
        <rFont val="Calibri"/>
      </rPr>
      <t>sshd             ssh              3670408      active</t>
    </r>
    <r>
      <rPr>
        <sz val="11"/>
        <color rgb="FF000000"/>
        <rFont val="Calibri"/>
      </rPr>
      <t xml:space="preserve">
</t>
    </r>
    <r>
      <rPr>
        <sz val="11"/>
        <color rgb="FF000000"/>
        <rFont val="Calibri"/>
      </rPr>
      <t>If "sshd" is "inoperative", this is a finding.</t>
    </r>
  </si>
  <si>
    <t>V-215285</t>
  </si>
  <si>
    <r>
      <rPr>
        <sz val="11"/>
        <rFont val="Calibri"/>
      </rPr>
      <t>AIX must monitor and record successful remote logins.</t>
    </r>
  </si>
  <si>
    <r>
      <rPr>
        <sz val="11"/>
        <color rgb="FF000000"/>
        <rFont val="Calibri"/>
      </rPr>
      <t>Remove the symlink of "/var/adm/wtmp" file by using the following command:</t>
    </r>
    <r>
      <rPr>
        <sz val="11"/>
        <color rgb="FF000000"/>
        <rFont val="Calibri"/>
      </rPr>
      <t xml:space="preserve">
</t>
    </r>
    <r>
      <rPr>
        <sz val="11"/>
        <color rgb="FF000000"/>
        <rFont val="Calibri"/>
      </rPr>
      <t># rm /var/adm/wtmp</t>
    </r>
    <r>
      <rPr>
        <sz val="11"/>
        <color rgb="FF000000"/>
        <rFont val="Calibri"/>
      </rPr>
      <t xml:space="preserve">
</t>
    </r>
    <r>
      <rPr>
        <sz val="11"/>
        <color rgb="FF000000"/>
        <rFont val="Calibri"/>
      </rPr>
      <t>The "/var/adm/wtmp" file will be created when the system logs event for successful or failed login.</t>
    </r>
  </si>
  <si>
    <r>
      <rPr>
        <sz val="11"/>
        <color rgb="FF000000"/>
        <rFont val="Calibri"/>
      </rPr>
      <t>Remote access services, such as those providing remote access to network devices and information systems, which lack automated monitoring capabilities, increase risk and make remote user access management difficult at best.</t>
    </r>
    <r>
      <rPr>
        <sz val="11"/>
        <color rgb="FF000000"/>
        <rFont val="Calibri"/>
      </rPr>
      <t xml:space="preserve">
</t>
    </r>
    <r>
      <rPr>
        <sz val="11"/>
        <color rgb="FF000000"/>
        <rFont val="Calibri"/>
      </rPr>
      <t>Remote access is access to DoD nonpublic information systems by an authorized user (or an information system) communicating through an external, non-organization-controlled network. Remote access methods include, for example, dial-up, broadband, and wireless.</t>
    </r>
    <r>
      <rPr>
        <sz val="11"/>
        <color rgb="FF000000"/>
        <rFont val="Calibri"/>
      </rPr>
      <t xml:space="preserve">
</t>
    </r>
    <r>
      <rPr>
        <sz val="11"/>
        <color rgb="FF000000"/>
        <rFont val="Calibri"/>
      </rPr>
      <t>Automated monitoring of remote access sessions allows organizations to detect cyber attacks and also ensure ongoing compliance with remote access policies by auditing connection activities of remote access capabilities, such as Remote Desktop Protocol (RDP), on a variety of information system components (e.g., servers, workstations, notebook computers, smartphones, and tablets).</t>
    </r>
  </si>
  <si>
    <r>
      <rPr>
        <sz val="11"/>
        <color rgb="FF000000"/>
        <rFont val="Calibri"/>
      </rPr>
      <t>Check if the file "/var/adm/wtmp" is a symlink by using the following command:</t>
    </r>
    <r>
      <rPr>
        <sz val="11"/>
        <color rgb="FF000000"/>
        <rFont val="Calibri"/>
      </rPr>
      <t xml:space="preserve">
</t>
    </r>
    <r>
      <rPr>
        <sz val="11"/>
        <color rgb="FF000000"/>
        <rFont val="Calibri"/>
      </rPr>
      <t xml:space="preserve"># ls -al /var/adm/wtmp </t>
    </r>
    <r>
      <rPr>
        <sz val="11"/>
        <color rgb="FF000000"/>
        <rFont val="Calibri"/>
      </rPr>
      <t xml:space="preserve">
</t>
    </r>
    <r>
      <rPr>
        <sz val="11"/>
        <color rgb="FF000000"/>
        <rFont val="Calibri"/>
      </rPr>
      <t xml:space="preserve">The above command should yield the following output: </t>
    </r>
    <r>
      <rPr>
        <sz val="11"/>
        <color rgb="FF000000"/>
        <rFont val="Calibri"/>
      </rPr>
      <t xml:space="preserve">
</t>
    </r>
    <r>
      <rPr>
        <sz val="11"/>
        <color rgb="FF000000"/>
        <rFont val="Calibri"/>
      </rPr>
      <t>-rw-rw-r--    1 adm      adm           45360 Sep 05 15:00 /var/adm/wtmp</t>
    </r>
    <r>
      <rPr>
        <sz val="11"/>
        <color rgb="FF000000"/>
        <rFont val="Calibri"/>
      </rPr>
      <t xml:space="preserve">
</t>
    </r>
    <r>
      <rPr>
        <sz val="11"/>
        <color rgb="FF000000"/>
        <rFont val="Calibri"/>
      </rPr>
      <t>If the file "/var/adm/wtmp" is a symlink, this is a finding.</t>
    </r>
  </si>
  <si>
    <t>V-215286</t>
  </si>
  <si>
    <r>
      <rPr>
        <sz val="11"/>
        <rFont val="Calibri"/>
      </rPr>
      <t>AIX must monitor and record unsuccessful remote logins.</t>
    </r>
  </si>
  <si>
    <r>
      <rPr>
        <sz val="11"/>
        <color rgb="FF000000"/>
        <rFont val="Calibri"/>
      </rPr>
      <t>Remove the symlink of "/etc/security/failedlogin" file by using the following command:</t>
    </r>
    <r>
      <rPr>
        <sz val="11"/>
        <color rgb="FF000000"/>
        <rFont val="Calibri"/>
      </rPr>
      <t xml:space="preserve">
</t>
    </r>
    <r>
      <rPr>
        <sz val="11"/>
        <color rgb="FF000000"/>
        <rFont val="Calibri"/>
      </rPr>
      <t># rm /etc/security/failedlogin</t>
    </r>
    <r>
      <rPr>
        <sz val="11"/>
        <color rgb="FF000000"/>
        <rFont val="Calibri"/>
      </rPr>
      <t xml:space="preserve">
</t>
    </r>
    <r>
      <rPr>
        <sz val="11"/>
        <color rgb="FF000000"/>
        <rFont val="Calibri"/>
      </rPr>
      <t>The "/etc/security/failedlogin" file will be created when system logs event for a failed login.</t>
    </r>
  </si>
  <si>
    <r>
      <rPr>
        <sz val="11"/>
        <color rgb="FF000000"/>
        <rFont val="Calibri"/>
      </rPr>
      <t>Remote access services, such as those providing remote access to network devices and information systems, which lack automated monitoring capabilities, increase risk and make remote user access management difficult at best.</t>
    </r>
    <r>
      <rPr>
        <sz val="11"/>
        <color rgb="FF000000"/>
        <rFont val="Calibri"/>
      </rPr>
      <t xml:space="preserve">
</t>
    </r>
    <r>
      <rPr>
        <sz val="11"/>
        <color rgb="FF000000"/>
        <rFont val="Calibri"/>
      </rPr>
      <t>Remote access is access to DoD nonpublic information systems by an authorized user (or an information system) communicating through an external, non-organization-controlled network. Remote access methods include, for example, dial-up, broadband, and wireless.</t>
    </r>
    <r>
      <rPr>
        <sz val="11"/>
        <color rgb="FF000000"/>
        <rFont val="Calibri"/>
      </rPr>
      <t xml:space="preserve">
</t>
    </r>
    <r>
      <rPr>
        <sz val="11"/>
        <color rgb="FF000000"/>
        <rFont val="Calibri"/>
      </rPr>
      <t>Automated monitoring of remote access sessions allows organizations to detect cyberattacks and also ensure ongoing compliance with remote access policies by auditing connection activities of remote access capabilities, such as Remote Desktop Protocol (RDP), on a variety of information system components (e.g., servers, workstations, notebook computers, smartphones, and tablets).</t>
    </r>
  </si>
  <si>
    <r>
      <rPr>
        <sz val="11"/>
        <color rgb="FF000000"/>
        <rFont val="Calibri"/>
      </rPr>
      <t>Check if the file "/etc/security/failedlogin" is a symlink by using the following command:</t>
    </r>
    <r>
      <rPr>
        <sz val="11"/>
        <color rgb="FF000000"/>
        <rFont val="Calibri"/>
      </rPr>
      <t xml:space="preserve">
</t>
    </r>
    <r>
      <rPr>
        <sz val="11"/>
        <color rgb="FF000000"/>
        <rFont val="Calibri"/>
      </rPr>
      <t># ls -al /etc/security/failedlogin</t>
    </r>
    <r>
      <rPr>
        <sz val="11"/>
        <color rgb="FF000000"/>
        <rFont val="Calibri"/>
      </rPr>
      <t xml:space="preserve">
</t>
    </r>
    <r>
      <rPr>
        <sz val="11"/>
        <color rgb="FF000000"/>
        <rFont val="Calibri"/>
      </rPr>
      <t xml:space="preserve">The above command should yield the following output: </t>
    </r>
    <r>
      <rPr>
        <sz val="11"/>
        <color rgb="FF000000"/>
        <rFont val="Calibri"/>
      </rPr>
      <t xml:space="preserve">
</t>
    </r>
    <r>
      <rPr>
        <sz val="11"/>
        <color rgb="FF000000"/>
        <rFont val="Calibri"/>
      </rPr>
      <t>-rw-------    1 root     system          648 Sep 05 14:59 /etc/security/failedlogin</t>
    </r>
    <r>
      <rPr>
        <sz val="11"/>
        <color rgb="FF000000"/>
        <rFont val="Calibri"/>
      </rPr>
      <t xml:space="preserve">
</t>
    </r>
    <r>
      <rPr>
        <sz val="11"/>
        <color rgb="FF000000"/>
        <rFont val="Calibri"/>
      </rPr>
      <t>If the file "/etc/security/failedlogin" is a symlink, this is a finding.</t>
    </r>
  </si>
  <si>
    <t>V-215287</t>
  </si>
  <si>
    <r>
      <rPr>
        <sz val="11"/>
        <rFont val="Calibri"/>
      </rPr>
      <t>On AIX, the SSH server must not permit root logins using remote access programs.</t>
    </r>
  </si>
  <si>
    <r>
      <rPr>
        <sz val="11"/>
        <color rgb="FF000000"/>
        <rFont val="Calibri"/>
      </rPr>
      <t xml:space="preserve">Edit the "/etc/ssh/sshd_config" file to have the following line and save the change: </t>
    </r>
    <r>
      <rPr>
        <sz val="11"/>
        <color rgb="FF000000"/>
        <rFont val="Calibri"/>
      </rPr>
      <t xml:space="preserve">
</t>
    </r>
    <r>
      <rPr>
        <sz val="11"/>
        <color rgb="FF000000"/>
        <rFont val="Calibri"/>
      </rPr>
      <t>PermitRootLogin no</t>
    </r>
    <r>
      <rPr>
        <sz val="11"/>
        <color rgb="FF000000"/>
        <rFont val="Calibri"/>
      </rPr>
      <t xml:space="preserve">
</t>
    </r>
    <r>
      <rPr>
        <sz val="11"/>
        <color rgb="FF000000"/>
        <rFont val="Calibri"/>
      </rPr>
      <t>Restart SSH daemon:</t>
    </r>
    <r>
      <rPr>
        <sz val="11"/>
        <color rgb="FF000000"/>
        <rFont val="Calibri"/>
      </rPr>
      <t xml:space="preserve">
</t>
    </r>
    <r>
      <rPr>
        <sz val="11"/>
        <color rgb="FF000000"/>
        <rFont val="Calibri"/>
      </rPr>
      <t># stopsrc -s sshd</t>
    </r>
    <r>
      <rPr>
        <sz val="11"/>
        <color rgb="FF000000"/>
        <rFont val="Calibri"/>
      </rPr>
      <t xml:space="preserve">
</t>
    </r>
    <r>
      <rPr>
        <sz val="11"/>
        <color rgb="FF000000"/>
        <rFont val="Calibri"/>
      </rPr>
      <t># startsrc -s sshd</t>
    </r>
  </si>
  <si>
    <r>
      <rPr>
        <sz val="11"/>
        <color rgb="FF000000"/>
        <rFont val="Calibri"/>
      </rPr>
      <t>Permitting direct root login reduces auditable information about who ran privileged commands on the system and also allows direct attack attempts on root's password.</t>
    </r>
  </si>
  <si>
    <r>
      <rPr>
        <sz val="11"/>
        <color rgb="FF000000"/>
        <rFont val="Calibri"/>
      </rPr>
      <t>Determine if the SSH daemon is configured to disable root logins:</t>
    </r>
    <r>
      <rPr>
        <sz val="11"/>
        <color rgb="FF000000"/>
        <rFont val="Calibri"/>
      </rPr>
      <t xml:space="preserve">
</t>
    </r>
    <r>
      <rPr>
        <sz val="11"/>
        <color rgb="FF000000"/>
        <rFont val="Calibri"/>
      </rPr>
      <t># grep -iE "PermitRootLogin[[:blank:]]*no" /etc/ssh/sshd_config | grep -v \#</t>
    </r>
    <r>
      <rPr>
        <sz val="11"/>
        <color rgb="FF000000"/>
        <rFont val="Calibri"/>
      </rPr>
      <t xml:space="preserve">
</t>
    </r>
    <r>
      <rPr>
        <sz val="11"/>
        <color rgb="FF000000"/>
        <rFont val="Calibri"/>
      </rPr>
      <t>If the above command displays a line, the root login is disabled.</t>
    </r>
    <r>
      <rPr>
        <sz val="11"/>
        <color rgb="FF000000"/>
        <rFont val="Calibri"/>
      </rPr>
      <t xml:space="preserve">
</t>
    </r>
    <r>
      <rPr>
        <sz val="11"/>
        <color rgb="FF000000"/>
        <rFont val="Calibri"/>
      </rPr>
      <t>If the root login is not disabled, this is a finding.</t>
    </r>
  </si>
  <si>
    <t>V-215288</t>
  </si>
  <si>
    <r>
      <rPr>
        <sz val="11"/>
        <rFont val="Calibri"/>
      </rPr>
      <t>All AIX shells referenced in passwd file must be listed in /etc/shells file, except any shells specified for the purpose of preventing logins.</t>
    </r>
  </si>
  <si>
    <r>
      <rPr>
        <sz val="11"/>
        <color rgb="FF000000"/>
        <rFont val="Calibri"/>
      </rPr>
      <t xml:space="preserve">Use the "chsh" utility or edit the "/etc/passwd" file and correct the error by changing the default shell of the account in error to an acceptable shell name contained in the "/etc/shells file". </t>
    </r>
    <r>
      <rPr>
        <sz val="11"/>
        <color rgb="FF000000"/>
        <rFont val="Calibri"/>
      </rPr>
      <t xml:space="preserve">
</t>
    </r>
    <r>
      <rPr>
        <sz val="11"/>
        <color rgb="FF000000"/>
        <rFont val="Calibri"/>
      </rPr>
      <t>Alternatively, use the SMIT to change the "/etc/passwd" shell entry.</t>
    </r>
  </si>
  <si>
    <r>
      <rPr>
        <sz val="11"/>
        <color rgb="FF000000"/>
        <rFont val="Calibri"/>
      </rPr>
      <t>The /etc/shells file lists approved default shells. It helps provide layered defense to the security approach by ensuring users cannot change their default shell to an unauthorized unsecure shell.</t>
    </r>
  </si>
  <si>
    <r>
      <rPr>
        <sz val="11"/>
        <color rgb="FF000000"/>
        <rFont val="Calibri"/>
      </rPr>
      <t xml:space="preserve">Confirm the login shells referenced in the "/etc/passwd" file are listed in the "/etc/security/login.cfg" file's "shells =variable" in the usw stanza by running commands: </t>
    </r>
    <r>
      <rPr>
        <sz val="11"/>
        <color rgb="FF000000"/>
        <rFont val="Calibri"/>
      </rPr>
      <t xml:space="preserve">
</t>
    </r>
    <r>
      <rPr>
        <sz val="11"/>
        <color rgb="FF000000"/>
        <rFont val="Calibri"/>
      </rPr>
      <t>#  more /etc/security/login.cfg | grep shells | grep -v '*'</t>
    </r>
    <r>
      <rPr>
        <sz val="11"/>
        <color rgb="FF000000"/>
        <rFont val="Calibri"/>
      </rPr>
      <t xml:space="preserve">
</t>
    </r>
    <r>
      <rPr>
        <sz val="11"/>
        <color rgb="FF000000"/>
        <rFont val="Calibri"/>
      </rPr>
      <t xml:space="preserve">        shells = /bin/sh,/bin/bsh,/bin/csh,/bin/ksh,/bin/tsh,/bin/ksh93,/usr/bin/sh,/usr/bin/bsh,/usr/bin/csh,/usr/bin/ksh,/usr/bin/tsh </t>
    </r>
    <r>
      <rPr>
        <sz val="11"/>
        <color rgb="FF000000"/>
        <rFont val="Calibri"/>
      </rPr>
      <t xml:space="preserve">
</t>
    </r>
    <r>
      <rPr>
        <sz val="11"/>
        <color rgb="FF000000"/>
        <rFont val="Calibri"/>
      </rPr>
      <t xml:space="preserve"># more /etc/shells </t>
    </r>
    <r>
      <rPr>
        <sz val="11"/>
        <color rgb="FF000000"/>
        <rFont val="Calibri"/>
      </rPr>
      <t xml:space="preserve">
</t>
    </r>
    <r>
      <rPr>
        <sz val="11"/>
        <color rgb="FF000000"/>
        <rFont val="Calibri"/>
      </rPr>
      <t>/bin/csh</t>
    </r>
    <r>
      <rPr>
        <sz val="11"/>
        <color rgb="FF000000"/>
        <rFont val="Calibri"/>
      </rPr>
      <t xml:space="preserve">
</t>
    </r>
    <r>
      <rPr>
        <sz val="11"/>
        <color rgb="FF000000"/>
        <rFont val="Calibri"/>
      </rPr>
      <t>/bin/ksh</t>
    </r>
    <r>
      <rPr>
        <sz val="11"/>
        <color rgb="FF000000"/>
        <rFont val="Calibri"/>
      </rPr>
      <t xml:space="preserve">
</t>
    </r>
    <r>
      <rPr>
        <sz val="11"/>
        <color rgb="FF000000"/>
        <rFont val="Calibri"/>
      </rPr>
      <t>/bin/psh</t>
    </r>
    <r>
      <rPr>
        <sz val="11"/>
        <color rgb="FF000000"/>
        <rFont val="Calibri"/>
      </rPr>
      <t xml:space="preserve">
</t>
    </r>
    <r>
      <rPr>
        <sz val="11"/>
        <color rgb="FF000000"/>
        <rFont val="Calibri"/>
      </rPr>
      <t>/bin/tsh</t>
    </r>
    <r>
      <rPr>
        <sz val="11"/>
        <color rgb="FF000000"/>
        <rFont val="Calibri"/>
      </rPr>
      <t xml:space="preserve">
</t>
    </r>
    <r>
      <rPr>
        <sz val="11"/>
        <color rgb="FF000000"/>
        <rFont val="Calibri"/>
      </rPr>
      <t>/bin/bsh</t>
    </r>
    <r>
      <rPr>
        <sz val="11"/>
        <color rgb="FF000000"/>
        <rFont val="Calibri"/>
      </rPr>
      <t xml:space="preserve">
</t>
    </r>
    <r>
      <rPr>
        <sz val="11"/>
        <color rgb="FF000000"/>
        <rFont val="Calibri"/>
      </rPr>
      <t>/usr/bin/csh</t>
    </r>
    <r>
      <rPr>
        <sz val="11"/>
        <color rgb="FF000000"/>
        <rFont val="Calibri"/>
      </rPr>
      <t xml:space="preserve">
</t>
    </r>
    <r>
      <rPr>
        <sz val="11"/>
        <color rgb="FF000000"/>
        <rFont val="Calibri"/>
      </rPr>
      <t>/usr/bin/ksh</t>
    </r>
    <r>
      <rPr>
        <sz val="11"/>
        <color rgb="FF000000"/>
        <rFont val="Calibri"/>
      </rPr>
      <t xml:space="preserve">
</t>
    </r>
    <r>
      <rPr>
        <sz val="11"/>
        <color rgb="FF000000"/>
        <rFont val="Calibri"/>
      </rPr>
      <t>/usr/bin/psh</t>
    </r>
    <r>
      <rPr>
        <sz val="11"/>
        <color rgb="FF000000"/>
        <rFont val="Calibri"/>
      </rPr>
      <t xml:space="preserve">
</t>
    </r>
    <r>
      <rPr>
        <sz val="11"/>
        <color rgb="FF000000"/>
        <rFont val="Calibri"/>
      </rPr>
      <t>/usr/bin/tsh</t>
    </r>
    <r>
      <rPr>
        <sz val="11"/>
        <color rgb="FF000000"/>
        <rFont val="Calibri"/>
      </rPr>
      <t xml:space="preserve">
</t>
    </r>
    <r>
      <rPr>
        <sz val="11"/>
        <color rgb="FF000000"/>
        <rFont val="Calibri"/>
      </rPr>
      <t>/usr/bin/bsh</t>
    </r>
    <r>
      <rPr>
        <sz val="11"/>
        <color rgb="FF000000"/>
        <rFont val="Calibri"/>
      </rPr>
      <t xml:space="preserve">
</t>
    </r>
    <r>
      <rPr>
        <sz val="11"/>
        <color rgb="FF000000"/>
        <rFont val="Calibri"/>
      </rPr>
      <t xml:space="preserve">The "/usr/bin/false", "/bin/false", "/dev/null", "/sbin/nologin" (and equivalents), and "sdshell" will be considered valid shells for use in the "/etc/passwd" file, but will not be listed in the shells stanza. </t>
    </r>
    <r>
      <rPr>
        <sz val="11"/>
        <color rgb="FF000000"/>
        <rFont val="Calibri"/>
      </rPr>
      <t xml:space="preserve">
</t>
    </r>
    <r>
      <rPr>
        <sz val="11"/>
        <color rgb="FF000000"/>
        <rFont val="Calibri"/>
      </rPr>
      <t>If a shell referenced in "/etc/passwd" is not listed in the shells stanza, excluding the above mentioned shells, this is a finding.</t>
    </r>
  </si>
  <si>
    <t>V-215289</t>
  </si>
  <si>
    <r>
      <rPr>
        <sz val="11"/>
        <rFont val="Calibri"/>
      </rPr>
      <t>The AIX SSH server must use SSH Protocol 2.</t>
    </r>
  </si>
  <si>
    <r>
      <rPr>
        <sz val="11"/>
        <color rgb="FF000000"/>
        <rFont val="Calibri"/>
      </rPr>
      <t>Add or edit the following line in the "/etc/ssh/sshd_config" file to support "Protocol 2" only:</t>
    </r>
    <r>
      <rPr>
        <sz val="11"/>
        <color rgb="FF000000"/>
        <rFont val="Calibri"/>
      </rPr>
      <t xml:space="preserve">
</t>
    </r>
    <r>
      <rPr>
        <sz val="11"/>
        <color rgb="FF000000"/>
        <rFont val="Calibri"/>
      </rPr>
      <t>Protocol 2</t>
    </r>
    <r>
      <rPr>
        <sz val="11"/>
        <color rgb="FF000000"/>
        <rFont val="Calibri"/>
      </rPr>
      <t xml:space="preserve">
</t>
    </r>
    <r>
      <rPr>
        <sz val="11"/>
        <color rgb="FF000000"/>
        <rFont val="Calibri"/>
      </rPr>
      <t>Save the change to /etc/ssh/sshd_config</t>
    </r>
    <r>
      <rPr>
        <sz val="11"/>
        <color rgb="FF000000"/>
        <rFont val="Calibri"/>
      </rPr>
      <t xml:space="preserve">
</t>
    </r>
    <r>
      <rPr>
        <sz val="11"/>
        <color rgb="FF000000"/>
        <rFont val="Calibri"/>
      </rPr>
      <t>Restart ssh daemon:</t>
    </r>
    <r>
      <rPr>
        <sz val="11"/>
        <color rgb="FF000000"/>
        <rFont val="Calibri"/>
      </rPr>
      <t xml:space="preserve">
</t>
    </r>
    <r>
      <rPr>
        <sz val="11"/>
        <color rgb="FF000000"/>
        <rFont val="Calibri"/>
      </rPr>
      <t># stopsrc -s sshd</t>
    </r>
    <r>
      <rPr>
        <sz val="11"/>
        <color rgb="FF000000"/>
        <rFont val="Calibri"/>
      </rPr>
      <t xml:space="preserve">
</t>
    </r>
    <r>
      <rPr>
        <sz val="11"/>
        <color rgb="FF000000"/>
        <rFont val="Calibri"/>
      </rPr>
      <t># startsrc -s sshd</t>
    </r>
  </si>
  <si>
    <r>
      <rPr>
        <sz val="11"/>
        <color rgb="FF000000"/>
        <rFont val="Calibri"/>
      </rPr>
      <t>Without confidentiality protection mechanisms, unauthorized individuals may gain access to sensitive information via a remote access session.</t>
    </r>
    <r>
      <rPr>
        <sz val="11"/>
        <color rgb="FF000000"/>
        <rFont val="Calibri"/>
      </rPr>
      <t xml:space="preserve">
</t>
    </r>
    <r>
      <rPr>
        <sz val="11"/>
        <color rgb="FF000000"/>
        <rFont val="Calibri"/>
      </rPr>
      <t>Remote access is access to DoD nonpublic information systems by an authorized user (or an information system) communicating through an external, non-organization-controlled network. Remote access methods include, for example, dial-up, broadband, and wireless.</t>
    </r>
    <r>
      <rPr>
        <sz val="11"/>
        <color rgb="FF000000"/>
        <rFont val="Calibri"/>
      </rPr>
      <t xml:space="preserve">
</t>
    </r>
    <r>
      <rPr>
        <sz val="11"/>
        <color rgb="FF000000"/>
        <rFont val="Calibri"/>
      </rPr>
      <t>Encryption provides a means to secure the remote connection to prevent unauthorized access to the data traversing the remote access connection (e.g., RDP), thereby providing a degree of confidentiality. The encryption strength of a mechanism is selected based on the security categorization of the information.</t>
    </r>
  </si>
  <si>
    <r>
      <rPr>
        <sz val="11"/>
        <color rgb="FF000000"/>
        <rFont val="Calibri"/>
      </rPr>
      <t>From the command prompt, run the following command:</t>
    </r>
    <r>
      <rPr>
        <sz val="11"/>
        <color rgb="FF000000"/>
        <rFont val="Calibri"/>
      </rPr>
      <t xml:space="preserve">
</t>
    </r>
    <r>
      <rPr>
        <sz val="11"/>
        <color rgb="FF000000"/>
        <rFont val="Calibri"/>
      </rPr>
      <t># grep ^Protocol /etc/ssh/sshd_config</t>
    </r>
    <r>
      <rPr>
        <sz val="11"/>
        <color rgb="FF000000"/>
        <rFont val="Calibri"/>
      </rPr>
      <t xml:space="preserve">
</t>
    </r>
    <r>
      <rPr>
        <sz val="11"/>
        <color rgb="FF000000"/>
        <rFont val="Calibri"/>
      </rPr>
      <t>The above command should yield the following output:</t>
    </r>
    <r>
      <rPr>
        <sz val="11"/>
        <color rgb="FF000000"/>
        <rFont val="Calibri"/>
      </rPr>
      <t xml:space="preserve">
</t>
    </r>
    <r>
      <rPr>
        <sz val="11"/>
        <color rgb="FF000000"/>
        <rFont val="Calibri"/>
      </rPr>
      <t>Protocol 2</t>
    </r>
    <r>
      <rPr>
        <sz val="11"/>
        <color rgb="FF000000"/>
        <rFont val="Calibri"/>
      </rPr>
      <t xml:space="preserve">
</t>
    </r>
    <r>
      <rPr>
        <sz val="11"/>
        <color rgb="FF000000"/>
        <rFont val="Calibri"/>
      </rPr>
      <t>If the above command does not show the ssh server supporting "Protocol 2" only, this is a finding.</t>
    </r>
  </si>
  <si>
    <t>V-215290</t>
  </si>
  <si>
    <r>
      <rPr>
        <sz val="11"/>
        <rFont val="Calibri"/>
      </rPr>
      <t>AIX must config the SSH idle timeout interval.</t>
    </r>
  </si>
  <si>
    <r>
      <rPr>
        <sz val="11"/>
        <color rgb="FF000000"/>
        <rFont val="Calibri"/>
      </rPr>
      <t>Add or update the following lines in "/etc/ssh/sshd_config":</t>
    </r>
    <r>
      <rPr>
        <sz val="11"/>
        <color rgb="FF000000"/>
        <rFont val="Calibri"/>
      </rPr>
      <t xml:space="preserve">
</t>
    </r>
    <r>
      <rPr>
        <sz val="11"/>
        <color rgb="FF000000"/>
        <rFont val="Calibri"/>
      </rPr>
      <t xml:space="preserve">ClientAliveInterval 600 </t>
    </r>
    <r>
      <rPr>
        <sz val="11"/>
        <color rgb="FF000000"/>
        <rFont val="Calibri"/>
      </rPr>
      <t xml:space="preserve">
</t>
    </r>
    <r>
      <rPr>
        <sz val="11"/>
        <color rgb="FF000000"/>
        <rFont val="Calibri"/>
      </rPr>
      <t>ClientAliveCountMax 0</t>
    </r>
    <r>
      <rPr>
        <sz val="11"/>
        <color rgb="FF000000"/>
        <rFont val="Calibri"/>
      </rPr>
      <t xml:space="preserve">
</t>
    </r>
    <r>
      <rPr>
        <sz val="11"/>
        <color rgb="FF000000"/>
        <rFont val="Calibri"/>
      </rPr>
      <t>Restart sshd:</t>
    </r>
    <r>
      <rPr>
        <sz val="11"/>
        <color rgb="FF000000"/>
        <rFont val="Calibri"/>
      </rPr>
      <t xml:space="preserve">
</t>
    </r>
    <r>
      <rPr>
        <sz val="11"/>
        <color rgb="FF000000"/>
        <rFont val="Calibri"/>
      </rPr>
      <t># stopsrc -s sshd</t>
    </r>
    <r>
      <rPr>
        <sz val="11"/>
        <color rgb="FF000000"/>
        <rFont val="Calibri"/>
      </rPr>
      <t xml:space="preserve">
</t>
    </r>
    <r>
      <rPr>
        <sz val="11"/>
        <color rgb="FF000000"/>
        <rFont val="Calibri"/>
      </rPr>
      <t># startsrc -s sshd</t>
    </r>
  </si>
  <si>
    <r>
      <rPr>
        <sz val="11"/>
        <color rgb="FF000000"/>
        <rFont val="Calibri"/>
      </rPr>
      <t>Automatic session termination addresses the termination of user-initiated logical sessions in contrast to the termination of network connections that are associated with communications sessions (i.e., network disconnect). A logical session (for local, network, and remote access) is initiated whenever a user (or process acting on behalf of a user) accesses an organizational information system. Such user sessions can be terminated (and thus terminate user access) without terminating network sessions.</t>
    </r>
    <r>
      <rPr>
        <sz val="11"/>
        <color rgb="FF000000"/>
        <rFont val="Calibri"/>
      </rPr>
      <t xml:space="preserve">
</t>
    </r>
    <r>
      <rPr>
        <sz val="11"/>
        <color rgb="FF000000"/>
        <rFont val="Calibri"/>
      </rPr>
      <t>Session termination terminates all processes associated with a user's logical session except those processes that are specifically created by the user (i.e., session owner) to continue after the session is terminated.</t>
    </r>
    <r>
      <rPr>
        <sz val="11"/>
        <color rgb="FF000000"/>
        <rFont val="Calibri"/>
      </rPr>
      <t xml:space="preserve">
</t>
    </r>
    <r>
      <rPr>
        <sz val="11"/>
        <color rgb="FF000000"/>
        <rFont val="Calibri"/>
      </rPr>
      <t>Conditions or trigger events requiring automatic session termination can include, for example, organization-defined periods of user inactivity, targeted responses to certain types of incidents, and time-of-day restrictions on information system use.</t>
    </r>
    <r>
      <rPr>
        <sz val="11"/>
        <color rgb="FF000000"/>
        <rFont val="Calibri"/>
      </rPr>
      <t xml:space="preserve">
</t>
    </r>
    <r>
      <rPr>
        <sz val="11"/>
        <color rgb="FF000000"/>
        <rFont val="Calibri"/>
      </rPr>
      <t>This capability is typically reserved for specific operating system functionality where the system owner, data owner, or organization requires additional assurance.</t>
    </r>
    <r>
      <rPr>
        <sz val="11"/>
        <color rgb="FF000000"/>
        <rFont val="Calibri"/>
      </rPr>
      <t xml:space="preserve">
</t>
    </r>
    <r>
      <rPr>
        <sz val="11"/>
        <color rgb="FF000000"/>
        <rFont val="Calibri"/>
      </rPr>
      <t>Satisfies: SRG-OS-000163-GPOS-00072</t>
    </r>
  </si>
  <si>
    <r>
      <rPr>
        <sz val="11"/>
        <color rgb="FF000000"/>
        <rFont val="Calibri"/>
      </rPr>
      <t>Run the following command to check if "ClientAliveInterval" and "ClientAliveCountMax" are set for SSH server:</t>
    </r>
    <r>
      <rPr>
        <sz val="11"/>
        <color rgb="FF000000"/>
        <rFont val="Calibri"/>
      </rPr>
      <t xml:space="preserve">
</t>
    </r>
    <r>
      <rPr>
        <sz val="11"/>
        <color rgb="FF000000"/>
        <rFont val="Calibri"/>
      </rPr>
      <t># grep -E "^ClientAliveInterval|^ClientAliveCountMax" /etc/ssh/sshd_config</t>
    </r>
    <r>
      <rPr>
        <sz val="11"/>
        <color rgb="FF000000"/>
        <rFont val="Calibri"/>
      </rPr>
      <t xml:space="preserve">
</t>
    </r>
    <r>
      <rPr>
        <sz val="11"/>
        <color rgb="FF000000"/>
        <rFont val="Calibri"/>
      </rPr>
      <t>ClientAliveInterval 600</t>
    </r>
    <r>
      <rPr>
        <sz val="11"/>
        <color rgb="FF000000"/>
        <rFont val="Calibri"/>
      </rPr>
      <t xml:space="preserve">
</t>
    </r>
    <r>
      <rPr>
        <sz val="11"/>
        <color rgb="FF000000"/>
        <rFont val="Calibri"/>
      </rPr>
      <t>ClientAliveCountMax 0</t>
    </r>
    <r>
      <rPr>
        <sz val="11"/>
        <color rgb="FF000000"/>
        <rFont val="Calibri"/>
      </rPr>
      <t xml:space="preserve">
</t>
    </r>
    <r>
      <rPr>
        <sz val="11"/>
        <color rgb="FF000000"/>
        <rFont val="Calibri"/>
      </rPr>
      <t>If "ClientAliveCountMax" is not set or its value is not "0", this is a finding.</t>
    </r>
    <r>
      <rPr>
        <sz val="11"/>
        <color rgb="FF000000"/>
        <rFont val="Calibri"/>
      </rPr>
      <t xml:space="preserve">
</t>
    </r>
    <r>
      <rPr>
        <sz val="11"/>
        <color rgb="FF000000"/>
        <rFont val="Calibri"/>
      </rPr>
      <t>If "ClientAliveInterval" is not set, or its value is not "600" (10-minutes) or less, this is a finding.</t>
    </r>
  </si>
  <si>
    <t>V-215291</t>
  </si>
  <si>
    <r>
      <rPr>
        <sz val="11"/>
        <rFont val="Calibri"/>
      </rPr>
      <t>AIX must disable Kerberos Authentication in ssh config file to enforce access restrictions.</t>
    </r>
  </si>
  <si>
    <r>
      <rPr>
        <sz val="11"/>
        <color rgb="FF000000"/>
        <rFont val="Calibri"/>
      </rPr>
      <t>Edit the "/etc/ssh/sshd_config" file and add or change the "KerberosAuthentication" value of the setting to "no".</t>
    </r>
    <r>
      <rPr>
        <sz val="11"/>
        <color rgb="FF000000"/>
        <rFont val="Calibri"/>
      </rPr>
      <t xml:space="preserve">
</t>
    </r>
    <r>
      <rPr>
        <sz val="11"/>
        <color rgb="FF000000"/>
        <rFont val="Calibri"/>
      </rPr>
      <t>Refresh sshd:</t>
    </r>
    <r>
      <rPr>
        <sz val="11"/>
        <color rgb="FF000000"/>
        <rFont val="Calibri"/>
      </rPr>
      <t xml:space="preserve">
</t>
    </r>
    <r>
      <rPr>
        <sz val="11"/>
        <color rgb="FF000000"/>
        <rFont val="Calibri"/>
      </rPr>
      <t># stopsrc -s sshd</t>
    </r>
    <r>
      <rPr>
        <sz val="11"/>
        <color rgb="FF000000"/>
        <rFont val="Calibri"/>
      </rPr>
      <t xml:space="preserve">
</t>
    </r>
    <r>
      <rPr>
        <sz val="11"/>
        <color rgb="FF000000"/>
        <rFont val="Calibri"/>
      </rPr>
      <t># startsrc -s sshd</t>
    </r>
  </si>
  <si>
    <r>
      <rPr>
        <sz val="11"/>
        <color rgb="FF000000"/>
        <rFont val="Calibri"/>
      </rPr>
      <t>Without auditing the enforcement of access restrictions against changes to the application configuration, it will be difficult to identify attempted attacks and an audit trail will not be available for forensic investigation for after-the-fact actions.</t>
    </r>
    <r>
      <rPr>
        <sz val="11"/>
        <color rgb="FF000000"/>
        <rFont val="Calibri"/>
      </rPr>
      <t xml:space="preserve">
</t>
    </r>
    <r>
      <rPr>
        <sz val="11"/>
        <color rgb="FF000000"/>
        <rFont val="Calibri"/>
      </rPr>
      <t>Enforcement actions are the methods or mechanisms used to prevent unauthorized changes to configuration settings. Enforcement action methods may be as simple as denying access to a file based on the application of file permissions (access restriction). Audit items may consist of lists of actions blocked by access restrictions or changes identified after the fact.</t>
    </r>
  </si>
  <si>
    <r>
      <rPr>
        <sz val="11"/>
        <color rgb="FF000000"/>
        <rFont val="Calibri"/>
      </rPr>
      <t xml:space="preserve">Check the SSH daemon configuration for the Kerberos authentication setting: </t>
    </r>
    <r>
      <rPr>
        <sz val="11"/>
        <color rgb="FF000000"/>
        <rFont val="Calibri"/>
      </rPr>
      <t xml:space="preserve">
</t>
    </r>
    <r>
      <rPr>
        <sz val="11"/>
        <color rgb="FF000000"/>
        <rFont val="Calibri"/>
      </rPr>
      <t xml:space="preserve"># grep -i KerberosAuthentication /etc/ssh/sshd_config | grep -v '^#' </t>
    </r>
    <r>
      <rPr>
        <sz val="11"/>
        <color rgb="FF000000"/>
        <rFont val="Calibri"/>
      </rPr>
      <t xml:space="preserve">
</t>
    </r>
    <r>
      <rPr>
        <sz val="11"/>
        <color rgb="FF000000"/>
        <rFont val="Calibri"/>
      </rPr>
      <t>If the setting is present and set to "yes", this is a finding.</t>
    </r>
  </si>
  <si>
    <t>V-215292</t>
  </si>
  <si>
    <r>
      <rPr>
        <sz val="11"/>
        <rFont val="Calibri"/>
      </rPr>
      <t>If GSSAPI authentication is not required on AIX, the SSH daemon must disable GSSAPI authentication.</t>
    </r>
  </si>
  <si>
    <r>
      <rPr>
        <sz val="11"/>
        <color rgb="FF000000"/>
        <rFont val="Calibri"/>
      </rPr>
      <t>Edit "/etc/ssh/sshd_config" and remove the "GSSAPIAuthentication" setting or change the value to "no".</t>
    </r>
    <r>
      <rPr>
        <sz val="11"/>
        <color rgb="FF000000"/>
        <rFont val="Calibri"/>
      </rPr>
      <t xml:space="preserve">
</t>
    </r>
    <r>
      <rPr>
        <sz val="11"/>
        <color rgb="FF000000"/>
        <rFont val="Calibri"/>
      </rPr>
      <t>Refresh sshd:</t>
    </r>
    <r>
      <rPr>
        <sz val="11"/>
        <color rgb="FF000000"/>
        <rFont val="Calibri"/>
      </rPr>
      <t xml:space="preserve">
</t>
    </r>
    <r>
      <rPr>
        <sz val="11"/>
        <color rgb="FF000000"/>
        <rFont val="Calibri"/>
      </rPr>
      <t># stopsrc -s sshd</t>
    </r>
    <r>
      <rPr>
        <sz val="11"/>
        <color rgb="FF000000"/>
        <rFont val="Calibri"/>
      </rPr>
      <t xml:space="preserve">
</t>
    </r>
    <r>
      <rPr>
        <sz val="11"/>
        <color rgb="FF000000"/>
        <rFont val="Calibri"/>
      </rPr>
      <t># startsrc -s sshd</t>
    </r>
  </si>
  <si>
    <r>
      <rPr>
        <sz val="11"/>
        <color rgb="FF000000"/>
        <rFont val="Calibri"/>
      </rPr>
      <t>GSSAPI authentication is used to provide additional authentication mechanisms to applications. Allowing GSSAPI authentication through SSH exposes the system's GSSAPI to remote hosts, increasing the attack surface of the system. GSSAPI authentication must be disabled unless needed.</t>
    </r>
  </si>
  <si>
    <r>
      <rPr>
        <sz val="11"/>
        <color rgb="FF000000"/>
        <rFont val="Calibri"/>
      </rPr>
      <t xml:space="preserve">Ask the SA if GSSAPI authentication is used for SSH authentication to the system. If so, this is not applicable. </t>
    </r>
    <r>
      <rPr>
        <sz val="11"/>
        <color rgb="FF000000"/>
        <rFont val="Calibri"/>
      </rPr>
      <t xml:space="preserve">
</t>
    </r>
    <r>
      <rPr>
        <sz val="11"/>
        <color rgb="FF000000"/>
        <rFont val="Calibri"/>
      </rPr>
      <t xml:space="preserve">Check the SSH daemon configuration for the GSSAPI authentication setting: </t>
    </r>
    <r>
      <rPr>
        <sz val="11"/>
        <color rgb="FF000000"/>
        <rFont val="Calibri"/>
      </rPr>
      <t xml:space="preserve">
</t>
    </r>
    <r>
      <rPr>
        <sz val="11"/>
        <color rgb="FF000000"/>
        <rFont val="Calibri"/>
      </rPr>
      <t xml:space="preserve"># grep -i GSSAPIAuthentication /etc/ssh/sshd_config | grep -v '^#' </t>
    </r>
    <r>
      <rPr>
        <sz val="11"/>
        <color rgb="FF000000"/>
        <rFont val="Calibri"/>
      </rPr>
      <t xml:space="preserve">
</t>
    </r>
    <r>
      <rPr>
        <sz val="11"/>
        <color rgb="FF000000"/>
        <rFont val="Calibri"/>
      </rPr>
      <t>GSSAPIAuthentication no</t>
    </r>
    <r>
      <rPr>
        <sz val="11"/>
        <color rgb="FF000000"/>
        <rFont val="Calibri"/>
      </rPr>
      <t xml:space="preserve">
</t>
    </r>
    <r>
      <rPr>
        <sz val="11"/>
        <color rgb="FF000000"/>
        <rFont val="Calibri"/>
      </rPr>
      <t>If the setting is not set to "no", this is a finding.</t>
    </r>
  </si>
  <si>
    <t>V-215293</t>
  </si>
  <si>
    <r>
      <rPr>
        <sz val="11"/>
        <rFont val="Calibri"/>
      </rPr>
      <t>AIX must setup SSH daemon to disable revoked public keys.</t>
    </r>
  </si>
  <si>
    <r>
      <rPr>
        <sz val="11"/>
        <color rgb="FF000000"/>
        <rFont val="Calibri"/>
      </rPr>
      <t>Obtain the file that contains all the public keys that need to be revoked from ISSO/SA and save the file in /etc/ssh/ directory.</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Edit the "/etc/ssh/sshd_config" file to allow "RevokedKeys" to point to the revoked key file obtained above.</t>
    </r>
    <r>
      <rPr>
        <sz val="11"/>
        <color rgb="FF000000"/>
        <rFont val="Calibri"/>
      </rPr>
      <t xml:space="preserve">
</t>
    </r>
    <r>
      <rPr>
        <sz val="11"/>
        <color rgb="FF000000"/>
        <rFont val="Calibri"/>
      </rPr>
      <t>Restart the SSH daemon:</t>
    </r>
    <r>
      <rPr>
        <sz val="11"/>
        <color rgb="FF000000"/>
        <rFont val="Calibri"/>
      </rPr>
      <t xml:space="preserve">
</t>
    </r>
    <r>
      <rPr>
        <sz val="11"/>
        <color rgb="FF000000"/>
        <rFont val="Calibri"/>
      </rPr>
      <t># stopsrc -s sshd</t>
    </r>
    <r>
      <rPr>
        <sz val="11"/>
        <color rgb="FF000000"/>
        <rFont val="Calibri"/>
      </rPr>
      <t xml:space="preserve">
</t>
    </r>
    <r>
      <rPr>
        <sz val="11"/>
        <color rgb="FF000000"/>
        <rFont val="Calibri"/>
      </rPr>
      <t># startsrc -s sshd</t>
    </r>
  </si>
  <si>
    <r>
      <rPr>
        <sz val="11"/>
        <color rgb="FF000000"/>
        <rFont val="Calibri"/>
      </rPr>
      <t>Without configuring a local cache of revocation data, there is the potential to allow access to users who are no longer authorized (users with revoked certificates).</t>
    </r>
  </si>
  <si>
    <r>
      <rPr>
        <sz val="11"/>
        <color rgb="FF000000"/>
        <rFont val="Calibri"/>
      </rPr>
      <t>If public keys are not used for SSH authentication, this is Not Applicable.</t>
    </r>
    <r>
      <rPr>
        <sz val="11"/>
        <color rgb="FF000000"/>
        <rFont val="Calibri"/>
      </rPr>
      <t xml:space="preserve">
</t>
    </r>
    <r>
      <rPr>
        <sz val="11"/>
        <color rgb="FF000000"/>
        <rFont val="Calibri"/>
      </rPr>
      <t>Run the following command:</t>
    </r>
    <r>
      <rPr>
        <sz val="11"/>
        <color rgb="FF000000"/>
        <rFont val="Calibri"/>
      </rPr>
      <t xml:space="preserve">
</t>
    </r>
    <r>
      <rPr>
        <sz val="11"/>
        <color rgb="FF000000"/>
        <rFont val="Calibri"/>
      </rPr>
      <t># grep "^RevokedKeys" /etc/ssh/sshd_config</t>
    </r>
    <r>
      <rPr>
        <sz val="11"/>
        <color rgb="FF000000"/>
        <rFont val="Calibri"/>
      </rPr>
      <t xml:space="preserve">
</t>
    </r>
    <r>
      <rPr>
        <sz val="11"/>
        <color rgb="FF000000"/>
        <rFont val="Calibri"/>
      </rPr>
      <t>RevokedKeys     /etc/ssh/RevokedKeys.txt</t>
    </r>
    <r>
      <rPr>
        <sz val="11"/>
        <color rgb="FF000000"/>
        <rFont val="Calibri"/>
      </rPr>
      <t xml:space="preserve">
</t>
    </r>
    <r>
      <rPr>
        <sz val="11"/>
        <color rgb="FF000000"/>
        <rFont val="Calibri"/>
      </rPr>
      <t>If the command does not find the "RevokedKeys" setting, or the value for "RevokedKeys" is set to "none", this is a finding.</t>
    </r>
  </si>
  <si>
    <t>V-215294</t>
  </si>
  <si>
    <r>
      <rPr>
        <sz val="11"/>
        <rFont val="Calibri"/>
      </rPr>
      <t>AIX SSH daemon must be configured to only use Message Authentication Codes (MACs) employing FIPS 140-2 approved cryptographic hash algorithms.</t>
    </r>
  </si>
  <si>
    <r>
      <rPr>
        <sz val="11"/>
        <color rgb="FF000000"/>
        <rFont val="Calibri"/>
      </rPr>
      <t>Edit the "/etc/ssh/sshd_config" file and add/edit the following line to contain FIPS 140-2 approved ciphers:</t>
    </r>
    <r>
      <rPr>
        <sz val="11"/>
        <color rgb="FF000000"/>
        <rFont val="Calibri"/>
      </rPr>
      <t xml:space="preserve">
</t>
    </r>
    <r>
      <rPr>
        <sz val="11"/>
        <color rgb="FF000000"/>
        <rFont val="Calibri"/>
      </rPr>
      <t>MACs hmac-sha1,hmac-sha1-96,hmac-sha2-256,hmac-sha2-256-96,hmac-sha2-512,hmac-sha2-512-96</t>
    </r>
    <r>
      <rPr>
        <sz val="11"/>
        <color rgb="FF000000"/>
        <rFont val="Calibri"/>
      </rPr>
      <t xml:space="preserve">
</t>
    </r>
    <r>
      <rPr>
        <sz val="11"/>
        <color rgb="FF000000"/>
        <rFont val="Calibri"/>
      </rPr>
      <t>Restart SSH daemon:</t>
    </r>
    <r>
      <rPr>
        <sz val="11"/>
        <color rgb="FF000000"/>
        <rFont val="Calibri"/>
      </rPr>
      <t xml:space="preserve">
</t>
    </r>
    <r>
      <rPr>
        <sz val="11"/>
        <color rgb="FF000000"/>
        <rFont val="Calibri"/>
      </rPr>
      <t># stopsrc -s sshd</t>
    </r>
    <r>
      <rPr>
        <sz val="11"/>
        <color rgb="FF000000"/>
        <rFont val="Calibri"/>
      </rPr>
      <t xml:space="preserve">
</t>
    </r>
    <r>
      <rPr>
        <sz val="11"/>
        <color rgb="FF000000"/>
        <rFont val="Calibri"/>
      </rPr>
      <t># startsrc -s sshd</t>
    </r>
    <r>
      <rPr>
        <sz val="11"/>
        <color rgb="FF000000"/>
        <rFont val="Calibri"/>
      </rPr>
      <t xml:space="preserve">
</t>
    </r>
    <r>
      <rPr>
        <sz val="11"/>
        <color rgb="FF000000"/>
        <rFont val="Calibri"/>
      </rPr>
      <t>Note: If the "MACs" configuration contains any ciphers that are not FIPS 140-2 approved, they should be removed from the configuration file.</t>
    </r>
  </si>
  <si>
    <r>
      <rPr>
        <sz val="11"/>
        <color rgb="FF000000"/>
        <rFont val="Calibri"/>
      </rPr>
      <t>DoD information systems are required to use FIPS 140-2 approved cryptographic hash functions.</t>
    </r>
  </si>
  <si>
    <r>
      <rPr>
        <sz val="11"/>
        <color rgb="FF000000"/>
        <rFont val="Calibri"/>
      </rPr>
      <t xml:space="preserve">Check the SSH daemon configuration for allowed MACs by running the following command: </t>
    </r>
    <r>
      <rPr>
        <sz val="11"/>
        <color rgb="FF000000"/>
        <rFont val="Calibri"/>
      </rPr>
      <t xml:space="preserve">
</t>
    </r>
    <r>
      <rPr>
        <sz val="11"/>
        <color rgb="FF000000"/>
        <rFont val="Calibri"/>
      </rPr>
      <t xml:space="preserve"># grep -i macs /etc/ssh/sshd_config | grep -v '^#' </t>
    </r>
    <r>
      <rPr>
        <sz val="11"/>
        <color rgb="FF000000"/>
        <rFont val="Calibri"/>
      </rPr>
      <t xml:space="preserve">
</t>
    </r>
    <r>
      <rPr>
        <sz val="11"/>
        <color rgb="FF000000"/>
        <rFont val="Calibri"/>
      </rPr>
      <t>MACs hmac-sha1,hmac-sha1-96,hmac-sha2-256,hmac-sha2-256-96,hmac-sha2-512,hmac-sha2-512-96</t>
    </r>
    <r>
      <rPr>
        <sz val="11"/>
        <color rgb="FF000000"/>
        <rFont val="Calibri"/>
      </rPr>
      <t xml:space="preserve">
</t>
    </r>
    <r>
      <rPr>
        <sz val="11"/>
        <color rgb="FF000000"/>
        <rFont val="Calibri"/>
      </rPr>
      <t>If no lines are returned, or the returned MAC list contains any MAC that is not FIPS 140-2 approved, this is a finding.</t>
    </r>
  </si>
  <si>
    <t>V-215295</t>
  </si>
  <si>
    <r>
      <rPr>
        <sz val="11"/>
        <rFont val="Calibri"/>
      </rPr>
      <t>The AIX SSH daemon must be configured for IP filtering.</t>
    </r>
  </si>
  <si>
    <r>
      <rPr>
        <sz val="11"/>
        <color rgb="FF000000"/>
        <rFont val="Calibri"/>
      </rPr>
      <t xml:space="preserve">Add appropriate IP restrictions for SSH to the "/etc/hosts.deny" and/or "/etc/hosts.allow" files. </t>
    </r>
    <r>
      <rPr>
        <sz val="11"/>
        <color rgb="FF000000"/>
        <rFont val="Calibri"/>
      </rPr>
      <t xml:space="preserve">
</t>
    </r>
    <r>
      <rPr>
        <sz val="11"/>
        <color rgb="FF000000"/>
        <rFont val="Calibri"/>
      </rPr>
      <t>TCP Wrappers can be installed from the AIX Expansion Pack by installing fileset "netsec.options.tcpwrappers" using the following command (assume AIX Expansion Pack is mounted on /dev/cd0):</t>
    </r>
    <r>
      <rPr>
        <sz val="11"/>
        <color rgb="FF000000"/>
        <rFont val="Calibri"/>
      </rPr>
      <t xml:space="preserve">
</t>
    </r>
    <r>
      <rPr>
        <sz val="11"/>
        <color rgb="FF000000"/>
        <rFont val="Calibri"/>
      </rPr>
      <t># installp -aXYgd /dev/cd0 -e /tmp/install.log netsec.options.tcpwrappers</t>
    </r>
  </si>
  <si>
    <r>
      <rPr>
        <sz val="11"/>
        <color rgb="FF000000"/>
        <rFont val="Calibri"/>
      </rPr>
      <t>The SSH daemon must be configured for IP filtering to provide a layered defense against connection attempts from unauthorized addresses.</t>
    </r>
  </si>
  <si>
    <r>
      <rPr>
        <sz val="11"/>
        <color rgb="FF000000"/>
        <rFont val="Calibri"/>
      </rPr>
      <t>Note: If the installed version of OpenSSH is 6.7 or above, this requirement is not applicable.</t>
    </r>
    <r>
      <rPr>
        <sz val="11"/>
        <color rgb="FF000000"/>
        <rFont val="Calibri"/>
      </rPr>
      <t xml:space="preserve">
</t>
    </r>
    <r>
      <rPr>
        <sz val="11"/>
        <color rgb="FF000000"/>
        <rFont val="Calibri"/>
      </rPr>
      <t xml:space="preserve">Check the TCP wrappers configuration files to determine if SSHD is configured to use TCP wrappers using commands: </t>
    </r>
    <r>
      <rPr>
        <sz val="11"/>
        <color rgb="FF000000"/>
        <rFont val="Calibri"/>
      </rPr>
      <t xml:space="preserve">
</t>
    </r>
    <r>
      <rPr>
        <sz val="11"/>
        <color rgb="FF000000"/>
        <rFont val="Calibri"/>
      </rPr>
      <t xml:space="preserve"># grep sshd /etc/hosts.deny </t>
    </r>
    <r>
      <rPr>
        <sz val="11"/>
        <color rgb="FF000000"/>
        <rFont val="Calibri"/>
      </rPr>
      <t xml:space="preserve">
</t>
    </r>
    <r>
      <rPr>
        <sz val="11"/>
        <color rgb="FF000000"/>
        <rFont val="Calibri"/>
      </rPr>
      <t>sshd : ALL</t>
    </r>
    <r>
      <rPr>
        <sz val="11"/>
        <color rgb="FF000000"/>
        <rFont val="Calibri"/>
      </rPr>
      <t xml:space="preserve">
</t>
    </r>
    <r>
      <rPr>
        <sz val="11"/>
        <color rgb="FF000000"/>
        <rFont val="Calibri"/>
      </rPr>
      <t xml:space="preserve"># grep sshd /etc/hosts.allow </t>
    </r>
    <r>
      <rPr>
        <sz val="11"/>
        <color rgb="FF000000"/>
        <rFont val="Calibri"/>
      </rPr>
      <t xml:space="preserve">
</t>
    </r>
    <r>
      <rPr>
        <sz val="11"/>
        <color rgb="FF000000"/>
        <rFont val="Calibri"/>
      </rPr>
      <t>sshd : 10.10.20.*</t>
    </r>
    <r>
      <rPr>
        <sz val="11"/>
        <color rgb="FF000000"/>
        <rFont val="Calibri"/>
      </rPr>
      <t xml:space="preserve">
</t>
    </r>
    <r>
      <rPr>
        <sz val="11"/>
        <color rgb="FF000000"/>
        <rFont val="Calibri"/>
      </rPr>
      <t>If no entries are returned, the TCP wrappers are not configured for SSHD, this is a finding.</t>
    </r>
  </si>
  <si>
    <t>V-215296</t>
  </si>
  <si>
    <r>
      <rPr>
        <sz val="11"/>
        <rFont val="Calibri"/>
      </rPr>
      <t>The AIX SSH daemon must not allow compression.</t>
    </r>
  </si>
  <si>
    <r>
      <rPr>
        <sz val="11"/>
        <color rgb="FF000000"/>
        <rFont val="Calibri"/>
      </rPr>
      <t>Edit the "/etc/ssh/sshd_config" file and add (or modify) the following line:</t>
    </r>
    <r>
      <rPr>
        <sz val="11"/>
        <color rgb="FF000000"/>
        <rFont val="Calibri"/>
      </rPr>
      <t xml:space="preserve">
</t>
    </r>
    <r>
      <rPr>
        <sz val="11"/>
        <color rgb="FF000000"/>
        <rFont val="Calibri"/>
      </rPr>
      <t>Compression no</t>
    </r>
    <r>
      <rPr>
        <sz val="11"/>
        <color rgb="FF000000"/>
        <rFont val="Calibri"/>
      </rPr>
      <t xml:space="preserve">
</t>
    </r>
    <r>
      <rPr>
        <sz val="11"/>
        <color rgb="FF000000"/>
        <rFont val="Calibri"/>
      </rPr>
      <t>Restart the SSH daemon:</t>
    </r>
    <r>
      <rPr>
        <sz val="11"/>
        <color rgb="FF000000"/>
        <rFont val="Calibri"/>
      </rPr>
      <t xml:space="preserve">
</t>
    </r>
    <r>
      <rPr>
        <sz val="11"/>
        <color rgb="FF000000"/>
        <rFont val="Calibri"/>
      </rPr>
      <t># stopsrc -s sshd</t>
    </r>
    <r>
      <rPr>
        <sz val="11"/>
        <color rgb="FF000000"/>
        <rFont val="Calibri"/>
      </rPr>
      <t xml:space="preserve">
</t>
    </r>
    <r>
      <rPr>
        <sz val="11"/>
        <color rgb="FF000000"/>
        <rFont val="Calibri"/>
      </rPr>
      <t># startsrc -s sshd</t>
    </r>
  </si>
  <si>
    <r>
      <rPr>
        <sz val="11"/>
        <color rgb="FF000000"/>
        <rFont val="Calibri"/>
      </rPr>
      <t>If compression is allowed in an SSH connection prior to authentication, vulnerabilities in the compression software could result in compromise of the system from an unauthenticated connection, potentially with root privileges.</t>
    </r>
  </si>
  <si>
    <r>
      <rPr>
        <sz val="11"/>
        <color rgb="FF000000"/>
        <rFont val="Calibri"/>
      </rPr>
      <t>Note:  If the installed version of OpenSSH is 7.4 or above, this requirement is not applicable.</t>
    </r>
    <r>
      <rPr>
        <sz val="11"/>
        <color rgb="FF000000"/>
        <rFont val="Calibri"/>
      </rPr>
      <t xml:space="preserve">
</t>
    </r>
    <r>
      <rPr>
        <sz val="11"/>
        <color rgb="FF000000"/>
        <rFont val="Calibri"/>
      </rPr>
      <t xml:space="preserve">Check the SSH daemon configuration for the Compression setting by running: </t>
    </r>
    <r>
      <rPr>
        <sz val="11"/>
        <color rgb="FF000000"/>
        <rFont val="Calibri"/>
      </rPr>
      <t xml:space="preserve">
</t>
    </r>
    <r>
      <rPr>
        <sz val="11"/>
        <color rgb="FF000000"/>
        <rFont val="Calibri"/>
      </rPr>
      <t xml:space="preserve"># grep -i Compression /etc/ssh/sshd_config | grep -v '^#' </t>
    </r>
    <r>
      <rPr>
        <sz val="11"/>
        <color rgb="FF000000"/>
        <rFont val="Calibri"/>
      </rPr>
      <t xml:space="preserve">
</t>
    </r>
    <r>
      <rPr>
        <sz val="11"/>
        <color rgb="FF000000"/>
        <rFont val="Calibri"/>
      </rPr>
      <t>Compression no</t>
    </r>
    <r>
      <rPr>
        <sz val="11"/>
        <color rgb="FF000000"/>
        <rFont val="Calibri"/>
      </rPr>
      <t xml:space="preserve">
</t>
    </r>
    <r>
      <rPr>
        <sz val="11"/>
        <color rgb="FF000000"/>
        <rFont val="Calibri"/>
      </rPr>
      <t>If the setting is not present, or it is not set to "no", this is a finding.</t>
    </r>
  </si>
  <si>
    <t>V-215297</t>
  </si>
  <si>
    <r>
      <rPr>
        <sz val="11"/>
        <rFont val="Calibri"/>
      </rPr>
      <t>AIX must turn on SSH daemon privilege separation.</t>
    </r>
  </si>
  <si>
    <r>
      <rPr>
        <sz val="11"/>
        <color rgb="FF000000"/>
        <rFont val="Calibri"/>
      </rPr>
      <t>Edit the "/etc/sshd/sshd_config" file and add the following line:</t>
    </r>
    <r>
      <rPr>
        <sz val="11"/>
        <color rgb="FF000000"/>
        <rFont val="Calibri"/>
      </rPr>
      <t xml:space="preserve">
</t>
    </r>
    <r>
      <rPr>
        <sz val="11"/>
        <color rgb="FF000000"/>
        <rFont val="Calibri"/>
      </rPr>
      <t>UsePrivilegeSeparation yes</t>
    </r>
    <r>
      <rPr>
        <sz val="11"/>
        <color rgb="FF000000"/>
        <rFont val="Calibri"/>
      </rPr>
      <t xml:space="preserve">
</t>
    </r>
    <r>
      <rPr>
        <sz val="11"/>
        <color rgb="FF000000"/>
        <rFont val="Calibri"/>
      </rPr>
      <t>Restart the SSH daemon:</t>
    </r>
    <r>
      <rPr>
        <sz val="11"/>
        <color rgb="FF000000"/>
        <rFont val="Calibri"/>
      </rPr>
      <t xml:space="preserve">
</t>
    </r>
    <r>
      <rPr>
        <sz val="11"/>
        <color rgb="FF000000"/>
        <rFont val="Calibri"/>
      </rPr>
      <t># stopsrc -s sshd</t>
    </r>
    <r>
      <rPr>
        <sz val="11"/>
        <color rgb="FF000000"/>
        <rFont val="Calibri"/>
      </rPr>
      <t xml:space="preserve">
</t>
    </r>
    <r>
      <rPr>
        <sz val="11"/>
        <color rgb="FF000000"/>
        <rFont val="Calibri"/>
      </rPr>
      <t># startsrc -s sshd</t>
    </r>
  </si>
  <si>
    <r>
      <rPr>
        <sz val="11"/>
        <color rgb="FF000000"/>
        <rFont val="Calibri"/>
      </rPr>
      <t>SSH daemon privilege separation causes the SSH process to drop root privileges when not needed, which would decrease the impact of software vulnerabilities in the unprivileged section.</t>
    </r>
  </si>
  <si>
    <r>
      <rPr>
        <sz val="11"/>
        <color rgb="FF000000"/>
        <rFont val="Calibri"/>
      </rPr>
      <t xml:space="preserve">Check the SSH daemon configuration for the "UsePrivilegeSeparation" setting using command: </t>
    </r>
    <r>
      <rPr>
        <sz val="11"/>
        <color rgb="FF000000"/>
        <rFont val="Calibri"/>
      </rPr>
      <t xml:space="preserve">
</t>
    </r>
    <r>
      <rPr>
        <sz val="11"/>
        <color rgb="FF000000"/>
        <rFont val="Calibri"/>
      </rPr>
      <t xml:space="preserve"># grep -i UsePrivilegeSeparation  /etc/ssh/sshd_config | grep -v '^#' </t>
    </r>
    <r>
      <rPr>
        <sz val="11"/>
        <color rgb="FF000000"/>
        <rFont val="Calibri"/>
      </rPr>
      <t xml:space="preserve">
</t>
    </r>
    <r>
      <rPr>
        <sz val="11"/>
        <color rgb="FF000000"/>
        <rFont val="Calibri"/>
      </rPr>
      <t>UsePrivilegeSeparation yes</t>
    </r>
    <r>
      <rPr>
        <sz val="11"/>
        <color rgb="FF000000"/>
        <rFont val="Calibri"/>
      </rPr>
      <t xml:space="preserve">
</t>
    </r>
    <r>
      <rPr>
        <sz val="11"/>
        <color rgb="FF000000"/>
        <rFont val="Calibri"/>
      </rPr>
      <t>If the setting is not present or the setting is "no", this is a finding.</t>
    </r>
  </si>
  <si>
    <t>V-215298</t>
  </si>
  <si>
    <r>
      <rPr>
        <sz val="11"/>
        <rFont val="Calibri"/>
      </rPr>
      <t>AIX must turn on SSH daemon reverse name checking.</t>
    </r>
  </si>
  <si>
    <r>
      <rPr>
        <sz val="11"/>
        <color rgb="FF000000"/>
        <rFont val="Calibri"/>
      </rPr>
      <t>Edit the "/etc/sshd/sshd_config" file and add the following line:</t>
    </r>
    <r>
      <rPr>
        <sz val="11"/>
        <color rgb="FF000000"/>
        <rFont val="Calibri"/>
      </rPr>
      <t xml:space="preserve">
</t>
    </r>
    <r>
      <rPr>
        <sz val="11"/>
        <color rgb="FF000000"/>
        <rFont val="Calibri"/>
      </rPr>
      <t>VerifyReverseMapping yes</t>
    </r>
    <r>
      <rPr>
        <sz val="11"/>
        <color rgb="FF000000"/>
        <rFont val="Calibri"/>
      </rPr>
      <t xml:space="preserve">
</t>
    </r>
    <r>
      <rPr>
        <sz val="11"/>
        <color rgb="FF000000"/>
        <rFont val="Calibri"/>
      </rPr>
      <t>Restart the SSH daemon:</t>
    </r>
    <r>
      <rPr>
        <sz val="11"/>
        <color rgb="FF000000"/>
        <rFont val="Calibri"/>
      </rPr>
      <t xml:space="preserve">
</t>
    </r>
    <r>
      <rPr>
        <sz val="11"/>
        <color rgb="FF000000"/>
        <rFont val="Calibri"/>
      </rPr>
      <t># stopsrc -s sshd</t>
    </r>
    <r>
      <rPr>
        <sz val="11"/>
        <color rgb="FF000000"/>
        <rFont val="Calibri"/>
      </rPr>
      <t xml:space="preserve">
</t>
    </r>
    <r>
      <rPr>
        <sz val="11"/>
        <color rgb="FF000000"/>
        <rFont val="Calibri"/>
      </rPr>
      <t># startsrc -s sshd</t>
    </r>
  </si>
  <si>
    <r>
      <rPr>
        <sz val="11"/>
        <color rgb="FF000000"/>
        <rFont val="Calibri"/>
      </rPr>
      <t>If reverse name checking is off, SSH may allow a remote attacker to circumvent security policies and attempt to or actually login from IP addresses that are not permitted to access resources.</t>
    </r>
  </si>
  <si>
    <r>
      <rPr>
        <sz val="11"/>
        <color rgb="FF000000"/>
        <rFont val="Calibri"/>
      </rPr>
      <t xml:space="preserve">Check the SSH daemon configuration for the "VerifyReverseMapping" setting using command: </t>
    </r>
    <r>
      <rPr>
        <sz val="11"/>
        <color rgb="FF000000"/>
        <rFont val="Calibri"/>
      </rPr>
      <t xml:space="preserve">
</t>
    </r>
    <r>
      <rPr>
        <sz val="11"/>
        <color rgb="FF000000"/>
        <rFont val="Calibri"/>
      </rPr>
      <t xml:space="preserve"># grep -i VerifyReverseMapping  /etc/ssh/sshd_config | grep -v '^#' </t>
    </r>
    <r>
      <rPr>
        <sz val="11"/>
        <color rgb="FF000000"/>
        <rFont val="Calibri"/>
      </rPr>
      <t xml:space="preserve">
</t>
    </r>
    <r>
      <rPr>
        <sz val="11"/>
        <color rgb="FF000000"/>
        <rFont val="Calibri"/>
      </rPr>
      <t>VerifyReverseMapping yes</t>
    </r>
    <r>
      <rPr>
        <sz val="11"/>
        <color rgb="FF000000"/>
        <rFont val="Calibri"/>
      </rPr>
      <t xml:space="preserve">
</t>
    </r>
    <r>
      <rPr>
        <sz val="11"/>
        <color rgb="FF000000"/>
        <rFont val="Calibri"/>
      </rPr>
      <t>If the setting is not present or the setting is "no", this is a finding.</t>
    </r>
  </si>
  <si>
    <t>V-215299</t>
  </si>
  <si>
    <r>
      <rPr>
        <sz val="11"/>
        <rFont val="Calibri"/>
      </rPr>
      <t>AIX SSH daemon must perform strict mode checking of home directory configuration files.</t>
    </r>
  </si>
  <si>
    <r>
      <rPr>
        <sz val="11"/>
        <color rgb="FF000000"/>
        <rFont val="Calibri"/>
      </rPr>
      <t>Edit the "/etc/sshd/sshd_config" file and add or change the "StrictModes"  setting to "yes".</t>
    </r>
    <r>
      <rPr>
        <sz val="11"/>
        <color rgb="FF000000"/>
        <rFont val="Calibri"/>
      </rPr>
      <t xml:space="preserve">
</t>
    </r>
    <r>
      <rPr>
        <sz val="11"/>
        <color rgb="FF000000"/>
        <rFont val="Calibri"/>
      </rPr>
      <t>Restart the SSH daemon:</t>
    </r>
    <r>
      <rPr>
        <sz val="11"/>
        <color rgb="FF000000"/>
        <rFont val="Calibri"/>
      </rPr>
      <t xml:space="preserve">
</t>
    </r>
    <r>
      <rPr>
        <sz val="11"/>
        <color rgb="FF000000"/>
        <rFont val="Calibri"/>
      </rPr>
      <t># stopsrc -s sshd</t>
    </r>
    <r>
      <rPr>
        <sz val="11"/>
        <color rgb="FF000000"/>
        <rFont val="Calibri"/>
      </rPr>
      <t xml:space="preserve">
</t>
    </r>
    <r>
      <rPr>
        <sz val="11"/>
        <color rgb="FF000000"/>
        <rFont val="Calibri"/>
      </rPr>
      <t># startsrc -s sshd</t>
    </r>
  </si>
  <si>
    <r>
      <rPr>
        <sz val="11"/>
        <color rgb="FF000000"/>
        <rFont val="Calibri"/>
      </rPr>
      <t>If other users have access to modify user-specific SSH configuration files, they may be able to log into the system as another user.</t>
    </r>
  </si>
  <si>
    <r>
      <rPr>
        <sz val="11"/>
        <color rgb="FF000000"/>
        <rFont val="Calibri"/>
      </rPr>
      <t xml:space="preserve">Check the SSH daemon configuration for the "StrictModes" setting using command: </t>
    </r>
    <r>
      <rPr>
        <sz val="11"/>
        <color rgb="FF000000"/>
        <rFont val="Calibri"/>
      </rPr>
      <t xml:space="preserve">
</t>
    </r>
    <r>
      <rPr>
        <sz val="11"/>
        <color rgb="FF000000"/>
        <rFont val="Calibri"/>
      </rPr>
      <t xml:space="preserve"># grep -i StrictModes /etc/ssh/sshd_config | grep -v '^#' </t>
    </r>
    <r>
      <rPr>
        <sz val="11"/>
        <color rgb="FF000000"/>
        <rFont val="Calibri"/>
      </rPr>
      <t xml:space="preserve">
</t>
    </r>
    <r>
      <rPr>
        <sz val="11"/>
        <color rgb="FF000000"/>
        <rFont val="Calibri"/>
      </rPr>
      <t>StrictModes yes</t>
    </r>
    <r>
      <rPr>
        <sz val="11"/>
        <color rgb="FF000000"/>
        <rFont val="Calibri"/>
      </rPr>
      <t xml:space="preserve">
</t>
    </r>
    <r>
      <rPr>
        <sz val="11"/>
        <color rgb="FF000000"/>
        <rFont val="Calibri"/>
      </rPr>
      <t>If the setting is missing or is set to "no", this is a finding.</t>
    </r>
  </si>
  <si>
    <t>V-215300</t>
  </si>
  <si>
    <r>
      <rPr>
        <sz val="11"/>
        <rFont val="Calibri"/>
      </rPr>
      <t>AIX must turn off X11 forwarding for the SSH daemon.</t>
    </r>
  </si>
  <si>
    <r>
      <rPr>
        <sz val="11"/>
        <color rgb="FF000000"/>
        <rFont val="Calibri"/>
      </rPr>
      <t>Edit the "/etc/sshd/sshd_config" file to add the following line and save the change:</t>
    </r>
    <r>
      <rPr>
        <sz val="11"/>
        <color rgb="FF000000"/>
        <rFont val="Calibri"/>
      </rPr>
      <t xml:space="preserve">
</t>
    </r>
    <r>
      <rPr>
        <sz val="11"/>
        <color rgb="FF000000"/>
        <rFont val="Calibri"/>
      </rPr>
      <t>X11Forwarding no</t>
    </r>
    <r>
      <rPr>
        <sz val="11"/>
        <color rgb="FF000000"/>
        <rFont val="Calibri"/>
      </rPr>
      <t xml:space="preserve">
</t>
    </r>
    <r>
      <rPr>
        <sz val="11"/>
        <color rgb="FF000000"/>
        <rFont val="Calibri"/>
      </rPr>
      <t>Restart the SSH daemon:</t>
    </r>
    <r>
      <rPr>
        <sz val="11"/>
        <color rgb="FF000000"/>
        <rFont val="Calibri"/>
      </rPr>
      <t xml:space="preserve">
</t>
    </r>
    <r>
      <rPr>
        <sz val="11"/>
        <color rgb="FF000000"/>
        <rFont val="Calibri"/>
      </rPr>
      <t># stopsrc -s sshd</t>
    </r>
    <r>
      <rPr>
        <sz val="11"/>
        <color rgb="FF000000"/>
        <rFont val="Calibri"/>
      </rPr>
      <t xml:space="preserve">
</t>
    </r>
    <r>
      <rPr>
        <sz val="11"/>
        <color rgb="FF000000"/>
        <rFont val="Calibri"/>
      </rPr>
      <t># startsrc -s sshd</t>
    </r>
  </si>
  <si>
    <r>
      <rPr>
        <sz val="11"/>
        <color rgb="FF000000"/>
        <rFont val="Calibri"/>
      </rPr>
      <t>X11 forwarding over SSH allows for the secure remote execution of X11-based applications. This feature can increase the attack surface of an SSH connection and should not be enabled unless needed.</t>
    </r>
  </si>
  <si>
    <r>
      <rPr>
        <sz val="11"/>
        <color rgb="FF000000"/>
        <rFont val="Calibri"/>
      </rPr>
      <t>If X11 forwarding has been authorized for use, this is Not Applicable.</t>
    </r>
    <r>
      <rPr>
        <sz val="11"/>
        <color rgb="FF000000"/>
        <rFont val="Calibri"/>
      </rPr>
      <t xml:space="preserve">
</t>
    </r>
    <r>
      <rPr>
        <sz val="11"/>
        <color rgb="FF000000"/>
        <rFont val="Calibri"/>
      </rPr>
      <t xml:space="preserve">Check the SSH daemon configuration for the "X11Forwarding" directive using command: </t>
    </r>
    <r>
      <rPr>
        <sz val="11"/>
        <color rgb="FF000000"/>
        <rFont val="Calibri"/>
      </rPr>
      <t xml:space="preserve">
</t>
    </r>
    <r>
      <rPr>
        <sz val="11"/>
        <color rgb="FF000000"/>
        <rFont val="Calibri"/>
      </rPr>
      <t xml:space="preserve"># grep -i X11Forwarding /etc/ssh/sshd_config | grep -v '^#' </t>
    </r>
    <r>
      <rPr>
        <sz val="11"/>
        <color rgb="FF000000"/>
        <rFont val="Calibri"/>
      </rPr>
      <t xml:space="preserve">
</t>
    </r>
    <r>
      <rPr>
        <sz val="11"/>
        <color rgb="FF000000"/>
        <rFont val="Calibri"/>
      </rPr>
      <t>X11Forwarding no</t>
    </r>
    <r>
      <rPr>
        <sz val="11"/>
        <color rgb="FF000000"/>
        <rFont val="Calibri"/>
      </rPr>
      <t xml:space="preserve">
</t>
    </r>
    <r>
      <rPr>
        <sz val="11"/>
        <color rgb="FF000000"/>
        <rFont val="Calibri"/>
      </rPr>
      <t>If the setting is not present or the setting is "yes", this is a finding.</t>
    </r>
  </si>
  <si>
    <t>V-215301</t>
  </si>
  <si>
    <r>
      <rPr>
        <sz val="11"/>
        <rFont val="Calibri"/>
      </rPr>
      <t>AIX must turn off TCP forwarding for the SSH daemon.</t>
    </r>
  </si>
  <si>
    <r>
      <rPr>
        <sz val="11"/>
        <color rgb="FF000000"/>
        <rFont val="Calibri"/>
      </rPr>
      <t>Edit the "/etc/sshd/sshd_config" file to add the following line and save the change:</t>
    </r>
    <r>
      <rPr>
        <sz val="11"/>
        <color rgb="FF000000"/>
        <rFont val="Calibri"/>
      </rPr>
      <t xml:space="preserve">
</t>
    </r>
    <r>
      <rPr>
        <sz val="11"/>
        <color rgb="FF000000"/>
        <rFont val="Calibri"/>
      </rPr>
      <t>AllowTcpForwarding no</t>
    </r>
    <r>
      <rPr>
        <sz val="11"/>
        <color rgb="FF000000"/>
        <rFont val="Calibri"/>
      </rPr>
      <t xml:space="preserve">
</t>
    </r>
    <r>
      <rPr>
        <sz val="11"/>
        <color rgb="FF000000"/>
        <rFont val="Calibri"/>
      </rPr>
      <t>Restart the SSH daemon:</t>
    </r>
    <r>
      <rPr>
        <sz val="11"/>
        <color rgb="FF000000"/>
        <rFont val="Calibri"/>
      </rPr>
      <t xml:space="preserve">
</t>
    </r>
    <r>
      <rPr>
        <sz val="11"/>
        <color rgb="FF000000"/>
        <rFont val="Calibri"/>
      </rPr>
      <t># stopsrc -s sshd</t>
    </r>
    <r>
      <rPr>
        <sz val="11"/>
        <color rgb="FF000000"/>
        <rFont val="Calibri"/>
      </rPr>
      <t xml:space="preserve">
</t>
    </r>
    <r>
      <rPr>
        <sz val="11"/>
        <color rgb="FF000000"/>
        <rFont val="Calibri"/>
      </rPr>
      <t># startsrc -s sshd</t>
    </r>
  </si>
  <si>
    <r>
      <rPr>
        <sz val="11"/>
        <color rgb="FF000000"/>
        <rFont val="Calibri"/>
      </rPr>
      <t>SSH TCP connection forwarding provides a mechanism to establish TCP connections proxied by the SSH server. This function can provide similar convenience to a Virtual Private Network (VPN) with the similar risk of providing a path to circumvent firewalls and network ACLs.</t>
    </r>
  </si>
  <si>
    <r>
      <rPr>
        <sz val="11"/>
        <color rgb="FF000000"/>
        <rFont val="Calibri"/>
      </rPr>
      <t>If TCP forwarding is approved for use by the ISSO, this is not applicable.</t>
    </r>
    <r>
      <rPr>
        <sz val="11"/>
        <color rgb="FF000000"/>
        <rFont val="Calibri"/>
      </rPr>
      <t xml:space="preserve">
</t>
    </r>
    <r>
      <rPr>
        <sz val="11"/>
        <color rgb="FF000000"/>
        <rFont val="Calibri"/>
      </rPr>
      <t xml:space="preserve">Check the SSH daemon configuration for the "AllowTcpForwarding" directive using command: </t>
    </r>
    <r>
      <rPr>
        <sz val="11"/>
        <color rgb="FF000000"/>
        <rFont val="Calibri"/>
      </rPr>
      <t xml:space="preserve">
</t>
    </r>
    <r>
      <rPr>
        <sz val="11"/>
        <color rgb="FF000000"/>
        <rFont val="Calibri"/>
      </rPr>
      <t xml:space="preserve"># grep -i AllowTcpForwarding /etc/ssh/sshd_config | grep -v '^#' </t>
    </r>
    <r>
      <rPr>
        <sz val="11"/>
        <color rgb="FF000000"/>
        <rFont val="Calibri"/>
      </rPr>
      <t xml:space="preserve">
</t>
    </r>
    <r>
      <rPr>
        <sz val="11"/>
        <color rgb="FF000000"/>
        <rFont val="Calibri"/>
      </rPr>
      <t>AllowTcpForwarding no</t>
    </r>
    <r>
      <rPr>
        <sz val="11"/>
        <color rgb="FF000000"/>
        <rFont val="Calibri"/>
      </rPr>
      <t xml:space="preserve">
</t>
    </r>
    <r>
      <rPr>
        <sz val="11"/>
        <color rgb="FF000000"/>
        <rFont val="Calibri"/>
      </rPr>
      <t>If the setting is not present or the setting is "yes", this is a finding.</t>
    </r>
  </si>
  <si>
    <t>V-215302</t>
  </si>
  <si>
    <r>
      <rPr>
        <sz val="11"/>
        <rFont val="Calibri"/>
      </rPr>
      <t>The AIX SSH daemon must be configured to disable empty passwords.</t>
    </r>
  </si>
  <si>
    <r>
      <rPr>
        <sz val="11"/>
        <color rgb="FF000000"/>
        <rFont val="Calibri"/>
      </rPr>
      <t>Edit "/etc/ssh/sshd_config" and add or edit the "PermitEmptyPasswords " line as:</t>
    </r>
    <r>
      <rPr>
        <sz val="11"/>
        <color rgb="FF000000"/>
        <rFont val="Calibri"/>
      </rPr>
      <t xml:space="preserve">
</t>
    </r>
    <r>
      <rPr>
        <sz val="11"/>
        <color rgb="FF000000"/>
        <rFont val="Calibri"/>
      </rPr>
      <t>PermitEmptyPasswords  no</t>
    </r>
    <r>
      <rPr>
        <sz val="11"/>
        <color rgb="FF000000"/>
        <rFont val="Calibri"/>
      </rPr>
      <t xml:space="preserve">
</t>
    </r>
    <r>
      <rPr>
        <sz val="11"/>
        <color rgb="FF000000"/>
        <rFont val="Calibri"/>
      </rPr>
      <t>Save the change and restart ssh daemon:</t>
    </r>
    <r>
      <rPr>
        <sz val="11"/>
        <color rgb="FF000000"/>
        <rFont val="Calibri"/>
      </rPr>
      <t xml:space="preserve">
</t>
    </r>
    <r>
      <rPr>
        <sz val="11"/>
        <color rgb="FF000000"/>
        <rFont val="Calibri"/>
      </rPr>
      <t># stopsrc -s sshd</t>
    </r>
    <r>
      <rPr>
        <sz val="11"/>
        <color rgb="FF000000"/>
        <rFont val="Calibri"/>
      </rPr>
      <t xml:space="preserve">
</t>
    </r>
    <r>
      <rPr>
        <sz val="11"/>
        <color rgb="FF000000"/>
        <rFont val="Calibri"/>
      </rPr>
      <t># startsrc -s sshd</t>
    </r>
  </si>
  <si>
    <r>
      <rPr>
        <sz val="11"/>
        <color rgb="FF000000"/>
        <rFont val="Calibri"/>
      </rPr>
      <t>When password authentication is allowed, PermitEmptyPasswords specifies whether the server allows login to accounts with empty password strings. If an account has an empty password, anyone could log in and run commands with the privileges of that account. Accounts with empty passwords should never be used in operational environments.</t>
    </r>
  </si>
  <si>
    <r>
      <rPr>
        <sz val="11"/>
        <color rgb="FF000000"/>
        <rFont val="Calibri"/>
      </rPr>
      <t xml:space="preserve">Check the SSH daemon configuration for allowed empty passwords using command: </t>
    </r>
    <r>
      <rPr>
        <sz val="11"/>
        <color rgb="FF000000"/>
        <rFont val="Calibri"/>
      </rPr>
      <t xml:space="preserve">
</t>
    </r>
    <r>
      <rPr>
        <sz val="11"/>
        <color rgb="FF000000"/>
        <rFont val="Calibri"/>
      </rPr>
      <t xml:space="preserve"># grep -i PermitEmptyPasswords /etc/ssh/sshd_config | grep -v '^#' </t>
    </r>
    <r>
      <rPr>
        <sz val="11"/>
        <color rgb="FF000000"/>
        <rFont val="Calibri"/>
      </rPr>
      <t xml:space="preserve">
</t>
    </r>
    <r>
      <rPr>
        <sz val="11"/>
        <color rgb="FF000000"/>
        <rFont val="Calibri"/>
      </rPr>
      <t>PermitEmptyPasswords no</t>
    </r>
    <r>
      <rPr>
        <sz val="11"/>
        <color rgb="FF000000"/>
        <rFont val="Calibri"/>
      </rPr>
      <t xml:space="preserve">
</t>
    </r>
    <r>
      <rPr>
        <sz val="11"/>
        <color rgb="FF000000"/>
        <rFont val="Calibri"/>
      </rPr>
      <t>If no lines are returned, or the returned "PermitEmptyPasswords" directive contains "yes", this is a finding.</t>
    </r>
  </si>
  <si>
    <t>V-215303</t>
  </si>
  <si>
    <r>
      <rPr>
        <sz val="11"/>
        <rFont val="Calibri"/>
      </rPr>
      <t>The AIX SSH daemon must be configured to disable user .rhosts files.</t>
    </r>
  </si>
  <si>
    <r>
      <rPr>
        <sz val="11"/>
        <color rgb="FF000000"/>
        <rFont val="Calibri"/>
      </rPr>
      <t>Edit "/etc/ssh/sshd_config" and add or update the "IgnoreRhosts " line as:</t>
    </r>
    <r>
      <rPr>
        <sz val="11"/>
        <color rgb="FF000000"/>
        <rFont val="Calibri"/>
      </rPr>
      <t xml:space="preserve">
</t>
    </r>
    <r>
      <rPr>
        <sz val="11"/>
        <color rgb="FF000000"/>
        <rFont val="Calibri"/>
      </rPr>
      <t>IgnoreRhosts  yes</t>
    </r>
    <r>
      <rPr>
        <sz val="11"/>
        <color rgb="FF000000"/>
        <rFont val="Calibri"/>
      </rPr>
      <t xml:space="preserve">
</t>
    </r>
    <r>
      <rPr>
        <sz val="11"/>
        <color rgb="FF000000"/>
        <rFont val="Calibri"/>
      </rPr>
      <t>Save the change and restart ssh daemon:</t>
    </r>
    <r>
      <rPr>
        <sz val="11"/>
        <color rgb="FF000000"/>
        <rFont val="Calibri"/>
      </rPr>
      <t xml:space="preserve">
</t>
    </r>
    <r>
      <rPr>
        <sz val="11"/>
        <color rgb="FF000000"/>
        <rFont val="Calibri"/>
      </rPr>
      <t># stopsrc -s sshd</t>
    </r>
    <r>
      <rPr>
        <sz val="11"/>
        <color rgb="FF000000"/>
        <rFont val="Calibri"/>
      </rPr>
      <t xml:space="preserve">
</t>
    </r>
    <r>
      <rPr>
        <sz val="11"/>
        <color rgb="FF000000"/>
        <rFont val="Calibri"/>
      </rPr>
      <t># startsrc -s sshd</t>
    </r>
  </si>
  <si>
    <r>
      <rPr>
        <sz val="11"/>
        <color rgb="FF000000"/>
        <rFont val="Calibri"/>
      </rPr>
      <t>Trust .rhost file means a compromise on one host can allow an attacker to move trivially to other hosts.</t>
    </r>
  </si>
  <si>
    <r>
      <rPr>
        <sz val="11"/>
        <color rgb="FF000000"/>
        <rFont val="Calibri"/>
      </rPr>
      <t xml:space="preserve">Check the SSH daemon configuration for allowed ".rhosts" using command: </t>
    </r>
    <r>
      <rPr>
        <sz val="11"/>
        <color rgb="FF000000"/>
        <rFont val="Calibri"/>
      </rPr>
      <t xml:space="preserve">
</t>
    </r>
    <r>
      <rPr>
        <sz val="11"/>
        <color rgb="FF000000"/>
        <rFont val="Calibri"/>
      </rPr>
      <t xml:space="preserve"># grep -i IgnoreRhosts /etc/ssh/sshd_config | grep -v '^#' </t>
    </r>
    <r>
      <rPr>
        <sz val="11"/>
        <color rgb="FF000000"/>
        <rFont val="Calibri"/>
      </rPr>
      <t xml:space="preserve">
</t>
    </r>
    <r>
      <rPr>
        <sz val="11"/>
        <color rgb="FF000000"/>
        <rFont val="Calibri"/>
      </rPr>
      <t>IgnoreRhosts yes</t>
    </r>
    <r>
      <rPr>
        <sz val="11"/>
        <color rgb="FF000000"/>
        <rFont val="Calibri"/>
      </rPr>
      <t xml:space="preserve">
</t>
    </r>
    <r>
      <rPr>
        <sz val="11"/>
        <color rgb="FF000000"/>
        <rFont val="Calibri"/>
      </rPr>
      <t>If no lines are returned, or the returned "IgnoreRhosts" directive is not set to "yes", this is a finding.</t>
    </r>
  </si>
  <si>
    <t>V-215304</t>
  </si>
  <si>
    <r>
      <rPr>
        <sz val="11"/>
        <rFont val="Calibri"/>
      </rPr>
      <t>The AIX SSH daemon must be configured to not use host-based authentication.</t>
    </r>
  </si>
  <si>
    <r>
      <rPr>
        <sz val="11"/>
        <color rgb="FF000000"/>
        <rFont val="Calibri"/>
      </rPr>
      <t>Edit "/etc/ssh/sshd_config" and add or update the "HostbasedAuthentication" line as:</t>
    </r>
    <r>
      <rPr>
        <sz val="11"/>
        <color rgb="FF000000"/>
        <rFont val="Calibri"/>
      </rPr>
      <t xml:space="preserve">
</t>
    </r>
    <r>
      <rPr>
        <sz val="11"/>
        <color rgb="FF000000"/>
        <rFont val="Calibri"/>
      </rPr>
      <t>HostbasedAuthentication  no</t>
    </r>
    <r>
      <rPr>
        <sz val="11"/>
        <color rgb="FF000000"/>
        <rFont val="Calibri"/>
      </rPr>
      <t xml:space="preserve">
</t>
    </r>
    <r>
      <rPr>
        <sz val="11"/>
        <color rgb="FF000000"/>
        <rFont val="Calibri"/>
      </rPr>
      <t>Save the change and restart ssh daemon:</t>
    </r>
    <r>
      <rPr>
        <sz val="11"/>
        <color rgb="FF000000"/>
        <rFont val="Calibri"/>
      </rPr>
      <t xml:space="preserve">
</t>
    </r>
    <r>
      <rPr>
        <sz val="11"/>
        <color rgb="FF000000"/>
        <rFont val="Calibri"/>
      </rPr>
      <t># stopsrc -s sshd</t>
    </r>
    <r>
      <rPr>
        <sz val="11"/>
        <color rgb="FF000000"/>
        <rFont val="Calibri"/>
      </rPr>
      <t xml:space="preserve">
</t>
    </r>
    <r>
      <rPr>
        <sz val="11"/>
        <color rgb="FF000000"/>
        <rFont val="Calibri"/>
      </rPr>
      <t># startsrc -s sshd</t>
    </r>
  </si>
  <si>
    <r>
      <rPr>
        <sz val="11"/>
        <color rgb="FF000000"/>
        <rFont val="Calibri"/>
      </rPr>
      <t>SSH trust relationships mean a compromise on one host can allow an attacker to move trivially to other hosts.</t>
    </r>
  </si>
  <si>
    <r>
      <rPr>
        <sz val="11"/>
        <color rgb="FF000000"/>
        <rFont val="Calibri"/>
      </rPr>
      <t xml:space="preserve">Check the SSH daemon configuration for allowed host-based authentication using command: </t>
    </r>
    <r>
      <rPr>
        <sz val="11"/>
        <color rgb="FF000000"/>
        <rFont val="Calibri"/>
      </rPr>
      <t xml:space="preserve">
</t>
    </r>
    <r>
      <rPr>
        <sz val="11"/>
        <color rgb="FF000000"/>
        <rFont val="Calibri"/>
      </rPr>
      <t># grep -i HostbasedAuthentication /etc/ssh/sshd_config | grep -v '^#'</t>
    </r>
    <r>
      <rPr>
        <sz val="11"/>
        <color rgb="FF000000"/>
        <rFont val="Calibri"/>
      </rPr>
      <t xml:space="preserve">
</t>
    </r>
    <r>
      <rPr>
        <sz val="11"/>
        <color rgb="FF000000"/>
        <rFont val="Calibri"/>
      </rPr>
      <t>HostbasedAuthentication no</t>
    </r>
    <r>
      <rPr>
        <sz val="11"/>
        <color rgb="FF000000"/>
        <rFont val="Calibri"/>
      </rPr>
      <t xml:space="preserve">
</t>
    </r>
    <r>
      <rPr>
        <sz val="11"/>
        <color rgb="FF000000"/>
        <rFont val="Calibri"/>
      </rPr>
      <t>If no lines are returned, or the returned "HostbasedAuthentication" directive contains "yes", this is a finding.</t>
    </r>
  </si>
  <si>
    <t>V-215305</t>
  </si>
  <si>
    <r>
      <rPr>
        <sz val="11"/>
        <rFont val="Calibri"/>
      </rPr>
      <t>The AIX SSH daemon must not allow RhostsRSAAuthentication.</t>
    </r>
  </si>
  <si>
    <r>
      <rPr>
        <sz val="11"/>
        <color rgb="FF000000"/>
        <rFont val="Calibri"/>
      </rPr>
      <t>Edit the "/etc/ssh/sshd_config file", add the following line, and save the change:</t>
    </r>
    <r>
      <rPr>
        <sz val="11"/>
        <color rgb="FF000000"/>
        <rFont val="Calibri"/>
      </rPr>
      <t xml:space="preserve">
</t>
    </r>
    <r>
      <rPr>
        <sz val="11"/>
        <color rgb="FF000000"/>
        <rFont val="Calibri"/>
      </rPr>
      <t>RhostsRSAAuthentication no</t>
    </r>
    <r>
      <rPr>
        <sz val="11"/>
        <color rgb="FF000000"/>
        <rFont val="Calibri"/>
      </rPr>
      <t xml:space="preserve">
</t>
    </r>
    <r>
      <rPr>
        <sz val="11"/>
        <color rgb="FF000000"/>
        <rFont val="Calibri"/>
      </rPr>
      <t>Restart the SSH daemon:</t>
    </r>
    <r>
      <rPr>
        <sz val="11"/>
        <color rgb="FF000000"/>
        <rFont val="Calibri"/>
      </rPr>
      <t xml:space="preserve">
</t>
    </r>
    <r>
      <rPr>
        <sz val="11"/>
        <color rgb="FF000000"/>
        <rFont val="Calibri"/>
      </rPr>
      <t># stopsrc -s sshd</t>
    </r>
    <r>
      <rPr>
        <sz val="11"/>
        <color rgb="FF000000"/>
        <rFont val="Calibri"/>
      </rPr>
      <t xml:space="preserve">
</t>
    </r>
    <r>
      <rPr>
        <sz val="11"/>
        <color rgb="FF000000"/>
        <rFont val="Calibri"/>
      </rPr>
      <t># startsrc -s sshd</t>
    </r>
  </si>
  <si>
    <r>
      <rPr>
        <sz val="11"/>
        <color rgb="FF000000"/>
        <rFont val="Calibri"/>
      </rPr>
      <t>If SSH permits rhosts RSA authentication, a user may be able to log in based on the keys of the host originating the request and not any user-specific authentication.</t>
    </r>
  </si>
  <si>
    <r>
      <rPr>
        <sz val="11"/>
        <color rgb="FF000000"/>
        <rFont val="Calibri"/>
      </rPr>
      <t xml:space="preserve">Check the SSH daemon configuration for the "RhostsRSAAuthentication" setting by running: </t>
    </r>
    <r>
      <rPr>
        <sz val="11"/>
        <color rgb="FF000000"/>
        <rFont val="Calibri"/>
      </rPr>
      <t xml:space="preserve">
</t>
    </r>
    <r>
      <rPr>
        <sz val="11"/>
        <color rgb="FF000000"/>
        <rFont val="Calibri"/>
      </rPr>
      <t xml:space="preserve"># grep -i RhostsRSAAuthentication /etc/ssh/sshd_config | grep -v '^#' </t>
    </r>
    <r>
      <rPr>
        <sz val="11"/>
        <color rgb="FF000000"/>
        <rFont val="Calibri"/>
      </rPr>
      <t xml:space="preserve">
</t>
    </r>
    <r>
      <rPr>
        <sz val="11"/>
        <color rgb="FF000000"/>
        <rFont val="Calibri"/>
      </rPr>
      <t>The above command should yield the following output:</t>
    </r>
    <r>
      <rPr>
        <sz val="11"/>
        <color rgb="FF000000"/>
        <rFont val="Calibri"/>
      </rPr>
      <t xml:space="preserve">
</t>
    </r>
    <r>
      <rPr>
        <sz val="11"/>
        <color rgb="FF000000"/>
        <rFont val="Calibri"/>
      </rPr>
      <t>RhostsRSAAuthentication no</t>
    </r>
    <r>
      <rPr>
        <sz val="11"/>
        <color rgb="FF000000"/>
        <rFont val="Calibri"/>
      </rPr>
      <t xml:space="preserve">
</t>
    </r>
    <r>
      <rPr>
        <sz val="11"/>
        <color rgb="FF000000"/>
        <rFont val="Calibri"/>
      </rPr>
      <t>If the setting is present and set to "yes", this is a finding.</t>
    </r>
  </si>
  <si>
    <t>V-215306</t>
  </si>
  <si>
    <r>
      <rPr>
        <sz val="11"/>
        <rFont val="Calibri"/>
      </rPr>
      <t>If AIX SSH daemon is required, the SSH daemon must only listen on the approved listening IP addresses.</t>
    </r>
  </si>
  <si>
    <r>
      <rPr>
        <sz val="11"/>
        <color rgb="FF000000"/>
        <rFont val="Calibri"/>
      </rPr>
      <t>Edit the SSH daemon config file and add/modify the "ListenAddress" network addresses:</t>
    </r>
    <r>
      <rPr>
        <sz val="11"/>
        <color rgb="FF000000"/>
        <rFont val="Calibri"/>
      </rPr>
      <t xml:space="preserve">
</t>
    </r>
    <r>
      <rPr>
        <sz val="11"/>
        <color rgb="FF000000"/>
        <rFont val="Calibri"/>
      </rPr>
      <t># vi /etc/ssh/sshd_config</t>
    </r>
    <r>
      <rPr>
        <sz val="11"/>
        <color rgb="FF000000"/>
        <rFont val="Calibri"/>
      </rPr>
      <t xml:space="preserve">
</t>
    </r>
    <r>
      <rPr>
        <sz val="11"/>
        <color rgb="FF000000"/>
        <rFont val="Calibri"/>
      </rPr>
      <t>Restart SSH daemon:</t>
    </r>
    <r>
      <rPr>
        <sz val="11"/>
        <color rgb="FF000000"/>
        <rFont val="Calibri"/>
      </rPr>
      <t xml:space="preserve">
</t>
    </r>
    <r>
      <rPr>
        <sz val="11"/>
        <color rgb="FF000000"/>
        <rFont val="Calibri"/>
      </rPr>
      <t># stopsrc -s sshd</t>
    </r>
    <r>
      <rPr>
        <sz val="11"/>
        <color rgb="FF000000"/>
        <rFont val="Calibri"/>
      </rPr>
      <t xml:space="preserve">
</t>
    </r>
    <r>
      <rPr>
        <sz val="11"/>
        <color rgb="FF000000"/>
        <rFont val="Calibri"/>
      </rPr>
      <t># startsrc -s sshd</t>
    </r>
  </si>
  <si>
    <r>
      <rPr>
        <sz val="11"/>
        <color rgb="FF000000"/>
        <rFont val="Calibri"/>
      </rPr>
      <t>The SSH daemon should only listen on the approved listening IP addresses. Otherwise the SSH service could be subject to unauthorized access.</t>
    </r>
  </si>
  <si>
    <r>
      <rPr>
        <sz val="11"/>
        <color rgb="FF000000"/>
        <rFont val="Calibri"/>
      </rPr>
      <t>From the command prompt, run the following command to check if "ListenAddress" is defined in SSH config file:</t>
    </r>
    <r>
      <rPr>
        <sz val="11"/>
        <color rgb="FF000000"/>
        <rFont val="Calibri"/>
      </rPr>
      <t xml:space="preserve">
</t>
    </r>
    <r>
      <rPr>
        <sz val="11"/>
        <color rgb="FF000000"/>
        <rFont val="Calibri"/>
      </rPr>
      <t># grep -i ListenAddress /etc/ssh/sshd_config | grep -v '^#'</t>
    </r>
    <r>
      <rPr>
        <sz val="11"/>
        <color rgb="FF000000"/>
        <rFont val="Calibri"/>
      </rPr>
      <t xml:space="preserve">
</t>
    </r>
    <r>
      <rPr>
        <sz val="11"/>
        <color rgb="FF000000"/>
        <rFont val="Calibri"/>
      </rPr>
      <t>ListenAddress  10.17.76.74</t>
    </r>
    <r>
      <rPr>
        <sz val="11"/>
        <color rgb="FF000000"/>
        <rFont val="Calibri"/>
      </rPr>
      <t xml:space="preserve">
</t>
    </r>
    <r>
      <rPr>
        <sz val="11"/>
        <color rgb="FF000000"/>
        <rFont val="Calibri"/>
      </rPr>
      <t>If no configuration is returned, or if a returned listen configuration contains addresses not permitted, this is a finding.</t>
    </r>
  </si>
  <si>
    <t>V-215308</t>
  </si>
  <si>
    <r>
      <rPr>
        <sz val="11"/>
        <rFont val="Calibri"/>
      </rPr>
      <t>AIX system must require authentication upon booting into single-user and maintenance modes.</t>
    </r>
  </si>
  <si>
    <r>
      <rPr>
        <sz val="11"/>
        <color rgb="FF000000"/>
        <rFont val="Calibri"/>
      </rPr>
      <t>Assign the "root" account a password using passwd command while logged on as "root":</t>
    </r>
    <r>
      <rPr>
        <sz val="11"/>
        <color rgb="FF000000"/>
        <rFont val="Calibri"/>
      </rPr>
      <t xml:space="preserve">
</t>
    </r>
    <r>
      <rPr>
        <sz val="11"/>
        <color rgb="FF000000"/>
        <rFont val="Calibri"/>
      </rPr>
      <t># passwd</t>
    </r>
  </si>
  <si>
    <r>
      <rPr>
        <sz val="11"/>
        <color rgb="FF000000"/>
        <rFont val="Calibri"/>
      </rPr>
      <t>This prevents attackers with physical access from trivially bypassing security on the machine and gaining root access. Such accesses are further prevented by configuring the bootloader password.</t>
    </r>
  </si>
  <si>
    <r>
      <rPr>
        <sz val="11"/>
        <color rgb="FF000000"/>
        <rFont val="Calibri"/>
      </rPr>
      <t>Verify that the "root" account has a password assigned:</t>
    </r>
    <r>
      <rPr>
        <sz val="11"/>
        <color rgb="FF000000"/>
        <rFont val="Calibri"/>
      </rPr>
      <t xml:space="preserve">
</t>
    </r>
    <r>
      <rPr>
        <sz val="11"/>
        <color rgb="FF000000"/>
        <rFont val="Calibri"/>
      </rPr>
      <t># cut -d: -f1,2 /etc/passwd | grep root</t>
    </r>
    <r>
      <rPr>
        <sz val="11"/>
        <color rgb="FF000000"/>
        <rFont val="Calibri"/>
      </rPr>
      <t xml:space="preserve">
</t>
    </r>
    <r>
      <rPr>
        <sz val="11"/>
        <color rgb="FF000000"/>
        <rFont val="Calibri"/>
      </rPr>
      <t>root:!</t>
    </r>
    <r>
      <rPr>
        <sz val="11"/>
        <color rgb="FF000000"/>
        <rFont val="Calibri"/>
      </rPr>
      <t xml:space="preserve">
</t>
    </r>
    <r>
      <rPr>
        <sz val="11"/>
        <color rgb="FF000000"/>
        <rFont val="Calibri"/>
      </rPr>
      <t>If the "root" account is not listed with an "!", this is a finding.</t>
    </r>
  </si>
  <si>
    <t>V-215309</t>
  </si>
  <si>
    <r>
      <rPr>
        <sz val="11"/>
        <rFont val="Calibri"/>
      </rPr>
      <t>If bash is used, AIX must display logout messages.</t>
    </r>
  </si>
  <si>
    <t>CAT III (Low)</t>
  </si>
  <si>
    <r>
      <rPr>
        <sz val="11"/>
        <color rgb="FF000000"/>
        <rFont val="Calibri"/>
      </rPr>
      <t>Create the ".bash_logout" file if it does not exist.</t>
    </r>
    <r>
      <rPr>
        <sz val="11"/>
        <color rgb="FF000000"/>
        <rFont val="Calibri"/>
      </rPr>
      <t xml:space="preserve">
</t>
    </r>
    <r>
      <rPr>
        <sz val="11"/>
        <color rgb="FF000000"/>
        <rFont val="Calibri"/>
      </rPr>
      <t>Add the following two lines to ".bash_logout" to display a logout message and sleep for "5" seconds:</t>
    </r>
    <r>
      <rPr>
        <sz val="11"/>
        <color rgb="FF000000"/>
        <rFont val="Calibri"/>
      </rPr>
      <t xml:space="preserve">
</t>
    </r>
    <r>
      <rPr>
        <sz val="11"/>
        <color rgb="FF000000"/>
        <rFont val="Calibri"/>
      </rPr>
      <t>echo "You are being disconnected."</t>
    </r>
    <r>
      <rPr>
        <sz val="11"/>
        <color rgb="FF000000"/>
        <rFont val="Calibri"/>
      </rPr>
      <t xml:space="preserve">
</t>
    </r>
    <r>
      <rPr>
        <sz val="11"/>
        <color rgb="FF000000"/>
        <rFont val="Calibri"/>
      </rPr>
      <t>sleep 5</t>
    </r>
  </si>
  <si>
    <r>
      <rPr>
        <sz val="11"/>
        <color rgb="FF000000"/>
        <rFont val="Calibri"/>
      </rPr>
      <t>If a user cannot explicitly end an operating system session, the session may remain open and be exploited by an attacker; this is referred to as a zombie session. Users need to be aware of whether or not the session has been terminated.</t>
    </r>
    <r>
      <rPr>
        <sz val="11"/>
        <color rgb="FF000000"/>
        <rFont val="Calibri"/>
      </rPr>
      <t xml:space="preserve">
</t>
    </r>
    <r>
      <rPr>
        <sz val="11"/>
        <color rgb="FF000000"/>
        <rFont val="Calibri"/>
      </rPr>
      <t>Information resources to which users gain access via authentication include, for example, local workstations and remote services. Logoff messages can be displayed after authenticated sessions have been terminated. However, for some types of interactive sessions, including, for example, remote login, information systems typically send logoff messages as final messages prior to terminating sessions.</t>
    </r>
  </si>
  <si>
    <r>
      <rPr>
        <sz val="11"/>
        <color rgb="FF000000"/>
        <rFont val="Calibri"/>
      </rPr>
      <t>Identify any users that are using the BASH shell:</t>
    </r>
    <r>
      <rPr>
        <sz val="11"/>
        <color rgb="FF000000"/>
        <rFont val="Calibri"/>
      </rPr>
      <t xml:space="preserve">
</t>
    </r>
    <r>
      <rPr>
        <sz val="11"/>
        <color rgb="FF000000"/>
        <rFont val="Calibri"/>
      </rPr>
      <t># cut -d: -f1,7 /etc/passwd | grep -i bash</t>
    </r>
    <r>
      <rPr>
        <sz val="11"/>
        <color rgb="FF000000"/>
        <rFont val="Calibri"/>
      </rPr>
      <t xml:space="preserve">
</t>
    </r>
    <r>
      <rPr>
        <sz val="11"/>
        <color rgb="FF000000"/>
        <rFont val="Calibri"/>
      </rPr>
      <t>doejohn:/bin/bash</t>
    </r>
    <r>
      <rPr>
        <sz val="11"/>
        <color rgb="FF000000"/>
        <rFont val="Calibri"/>
      </rPr>
      <t xml:space="preserve">
</t>
    </r>
    <r>
      <rPr>
        <sz val="11"/>
        <color rgb="FF000000"/>
        <rFont val="Calibri"/>
      </rPr>
      <t>If no users are assigned the BASH shell, this is Not Applicable</t>
    </r>
    <r>
      <rPr>
        <sz val="11"/>
        <color rgb="FF000000"/>
        <rFont val="Calibri"/>
      </rPr>
      <t xml:space="preserve">
</t>
    </r>
    <r>
      <rPr>
        <sz val="11"/>
        <color rgb="FF000000"/>
        <rFont val="Calibri"/>
      </rPr>
      <t>Verify that each BASH shell user has a ".bash_logout" file:</t>
    </r>
    <r>
      <rPr>
        <sz val="11"/>
        <color rgb="FF000000"/>
        <rFont val="Calibri"/>
      </rPr>
      <t xml:space="preserve">
</t>
    </r>
    <r>
      <rPr>
        <sz val="11"/>
        <color rgb="FF000000"/>
        <rFont val="Calibri"/>
      </rPr>
      <t># for home in `cut -d: -f6 /etc/passwd`; do ls -alL $home/.bash_logout; done</t>
    </r>
    <r>
      <rPr>
        <sz val="11"/>
        <color rgb="FF000000"/>
        <rFont val="Calibri"/>
      </rPr>
      <t xml:space="preserve">
</t>
    </r>
    <r>
      <rPr>
        <sz val="11"/>
        <color rgb="FF000000"/>
        <rFont val="Calibri"/>
      </rPr>
      <t>-rwxr-----    1 doejohn  staff           297 Jan 29 09:47 /home/doejohn/.bash_logout</t>
    </r>
    <r>
      <rPr>
        <sz val="11"/>
        <color rgb="FF000000"/>
        <rFont val="Calibri"/>
      </rPr>
      <t xml:space="preserve">
</t>
    </r>
    <r>
      <rPr>
        <sz val="11"/>
        <color rgb="FF000000"/>
        <rFont val="Calibri"/>
      </rPr>
      <t>If a user does not have their ".bash_logout" file, this is a finding.</t>
    </r>
    <r>
      <rPr>
        <sz val="11"/>
        <color rgb="FF000000"/>
        <rFont val="Calibri"/>
      </rPr>
      <t xml:space="preserve">
</t>
    </r>
    <r>
      <rPr>
        <sz val="11"/>
        <color rgb="FF000000"/>
        <rFont val="Calibri"/>
      </rPr>
      <t>Verify that each ".bash_logout" file identified above contains a logout message:</t>
    </r>
    <r>
      <rPr>
        <sz val="11"/>
        <color rgb="FF000000"/>
        <rFont val="Calibri"/>
      </rPr>
      <t xml:space="preserve">
</t>
    </r>
    <r>
      <rPr>
        <sz val="11"/>
        <color rgb="FF000000"/>
        <rFont val="Calibri"/>
      </rPr>
      <t># cat &lt;user_home_directory&gt;/.bash_logout</t>
    </r>
    <r>
      <rPr>
        <sz val="11"/>
        <color rgb="FF000000"/>
        <rFont val="Calibri"/>
      </rPr>
      <t xml:space="preserve">
</t>
    </r>
    <r>
      <rPr>
        <sz val="11"/>
        <color rgb="FF000000"/>
        <rFont val="Calibri"/>
      </rPr>
      <t>echo "You are being disconnected."</t>
    </r>
    <r>
      <rPr>
        <sz val="11"/>
        <color rgb="FF000000"/>
        <rFont val="Calibri"/>
      </rPr>
      <t xml:space="preserve">
</t>
    </r>
    <r>
      <rPr>
        <sz val="11"/>
        <color rgb="FF000000"/>
        <rFont val="Calibri"/>
      </rPr>
      <t xml:space="preserve">sleep 5 </t>
    </r>
    <r>
      <rPr>
        <sz val="11"/>
        <color rgb="FF000000"/>
        <rFont val="Calibri"/>
      </rPr>
      <t xml:space="preserve">
</t>
    </r>
    <r>
      <rPr>
        <sz val="11"/>
        <color rgb="FF000000"/>
        <rFont val="Calibri"/>
      </rPr>
      <t>If the ".bash_logout" file is not configured to display a logout message, this is a finding.</t>
    </r>
  </si>
  <si>
    <t>V-215310</t>
  </si>
  <si>
    <r>
      <rPr>
        <sz val="11"/>
        <rFont val="Calibri"/>
      </rPr>
      <t>If Bourne / ksh shell is used, AIX must display logout messages.</t>
    </r>
  </si>
  <si>
    <r>
      <rPr>
        <sz val="11"/>
        <color rgb="FF000000"/>
        <rFont val="Calibri"/>
      </rPr>
      <t>Create the ".logout" file if it does not exist.</t>
    </r>
    <r>
      <rPr>
        <sz val="11"/>
        <color rgb="FF000000"/>
        <rFont val="Calibri"/>
      </rPr>
      <t xml:space="preserve">
</t>
    </r>
    <r>
      <rPr>
        <sz val="11"/>
        <color rgb="FF000000"/>
        <rFont val="Calibri"/>
      </rPr>
      <t>Add the following two lines to ".logout" to display a logout message and sleep for "5" seconds:</t>
    </r>
    <r>
      <rPr>
        <sz val="11"/>
        <color rgb="FF000000"/>
        <rFont val="Calibri"/>
      </rPr>
      <t xml:space="preserve">
</t>
    </r>
    <r>
      <rPr>
        <sz val="11"/>
        <color rgb="FF000000"/>
        <rFont val="Calibri"/>
      </rPr>
      <t>echo "You are being disconnected."</t>
    </r>
    <r>
      <rPr>
        <sz val="11"/>
        <color rgb="FF000000"/>
        <rFont val="Calibri"/>
      </rPr>
      <t xml:space="preserve">
</t>
    </r>
    <r>
      <rPr>
        <sz val="11"/>
        <color rgb="FF000000"/>
        <rFont val="Calibri"/>
      </rPr>
      <t>sleep 5</t>
    </r>
    <r>
      <rPr>
        <sz val="11"/>
        <color rgb="FF000000"/>
        <rFont val="Calibri"/>
      </rPr>
      <t xml:space="preserve">
</t>
    </r>
    <r>
      <rPr>
        <sz val="11"/>
        <color rgb="FF000000"/>
        <rFont val="Calibri"/>
      </rPr>
      <t>Create, or modify, ".profile" to include the following line:</t>
    </r>
    <r>
      <rPr>
        <sz val="11"/>
        <color rgb="FF000000"/>
        <rFont val="Calibri"/>
      </rPr>
      <t xml:space="preserve">
</t>
    </r>
    <r>
      <rPr>
        <sz val="11"/>
        <color rgb="FF000000"/>
        <rFont val="Calibri"/>
      </rPr>
      <t>trap '$HOME/.logout' EXIT</t>
    </r>
  </si>
  <si>
    <r>
      <rPr>
        <sz val="11"/>
        <color rgb="FF000000"/>
        <rFont val="Calibri"/>
      </rPr>
      <t>Verify users have a ".logout" file in their home directory:</t>
    </r>
    <r>
      <rPr>
        <sz val="11"/>
        <color rgb="FF000000"/>
        <rFont val="Calibri"/>
      </rPr>
      <t xml:space="preserve">
</t>
    </r>
    <r>
      <rPr>
        <sz val="11"/>
        <color rgb="FF000000"/>
        <rFont val="Calibri"/>
      </rPr>
      <t># for home in `cut -d: -f6 /etc/passwd`; do ls -alL $home/.logout; done</t>
    </r>
    <r>
      <rPr>
        <sz val="11"/>
        <color rgb="FF000000"/>
        <rFont val="Calibri"/>
      </rPr>
      <t xml:space="preserve">
</t>
    </r>
    <r>
      <rPr>
        <sz val="11"/>
        <color rgb="FF000000"/>
        <rFont val="Calibri"/>
      </rPr>
      <t>-rwxr-----    1 root  system           297 Jan 29 09:47 /root/.logout</t>
    </r>
    <r>
      <rPr>
        <sz val="11"/>
        <color rgb="FF000000"/>
        <rFont val="Calibri"/>
      </rPr>
      <t xml:space="preserve">
</t>
    </r>
    <r>
      <rPr>
        <sz val="11"/>
        <color rgb="FF000000"/>
        <rFont val="Calibri"/>
      </rPr>
      <t>-rwxr-----    1 doejohn  staff        297 Jul 4 00:47 /home/doejohn/.logout</t>
    </r>
    <r>
      <rPr>
        <sz val="11"/>
        <color rgb="FF000000"/>
        <rFont val="Calibri"/>
      </rPr>
      <t xml:space="preserve">
</t>
    </r>
    <r>
      <rPr>
        <sz val="11"/>
        <color rgb="FF000000"/>
        <rFont val="Calibri"/>
      </rPr>
      <t>If an interactive user does not have their ".logout" file, this is a finding.</t>
    </r>
    <r>
      <rPr>
        <sz val="11"/>
        <color rgb="FF000000"/>
        <rFont val="Calibri"/>
      </rPr>
      <t xml:space="preserve">
</t>
    </r>
    <r>
      <rPr>
        <sz val="11"/>
        <color rgb="FF000000"/>
        <rFont val="Calibri"/>
      </rPr>
      <t>Verify that each ".logout" file identified above contains a logout message:</t>
    </r>
    <r>
      <rPr>
        <sz val="11"/>
        <color rgb="FF000000"/>
        <rFont val="Calibri"/>
      </rPr>
      <t xml:space="preserve">
</t>
    </r>
    <r>
      <rPr>
        <sz val="11"/>
        <color rgb="FF000000"/>
        <rFont val="Calibri"/>
      </rPr>
      <t># cat &lt;user_home_directory&gt;/.logout</t>
    </r>
    <r>
      <rPr>
        <sz val="11"/>
        <color rgb="FF000000"/>
        <rFont val="Calibri"/>
      </rPr>
      <t xml:space="preserve">
</t>
    </r>
    <r>
      <rPr>
        <sz val="11"/>
        <color rgb="FF000000"/>
        <rFont val="Calibri"/>
      </rPr>
      <t>echo "You are being disconnected."</t>
    </r>
    <r>
      <rPr>
        <sz val="11"/>
        <color rgb="FF000000"/>
        <rFont val="Calibri"/>
      </rPr>
      <t xml:space="preserve">
</t>
    </r>
    <r>
      <rPr>
        <sz val="11"/>
        <color rgb="FF000000"/>
        <rFont val="Calibri"/>
      </rPr>
      <t>sleep 5</t>
    </r>
    <r>
      <rPr>
        <sz val="11"/>
        <color rgb="FF000000"/>
        <rFont val="Calibri"/>
      </rPr>
      <t xml:space="preserve">
</t>
    </r>
    <r>
      <rPr>
        <sz val="11"/>
        <color rgb="FF000000"/>
        <rFont val="Calibri"/>
      </rPr>
      <t>If the ".logout" file does not display a logout message, this is a finding.</t>
    </r>
    <r>
      <rPr>
        <sz val="11"/>
        <color rgb="FF000000"/>
        <rFont val="Calibri"/>
      </rPr>
      <t xml:space="preserve">
</t>
    </r>
    <r>
      <rPr>
        <sz val="11"/>
        <color rgb="FF000000"/>
        <rFont val="Calibri"/>
      </rPr>
      <t>Verify each users' ".profile" file calls "$HOME/.logout" while logging out:</t>
    </r>
    <r>
      <rPr>
        <sz val="11"/>
        <color rgb="FF000000"/>
        <rFont val="Calibri"/>
      </rPr>
      <t xml:space="preserve">
</t>
    </r>
    <r>
      <rPr>
        <sz val="11"/>
        <color rgb="FF000000"/>
        <rFont val="Calibri"/>
      </rPr>
      <t># grep "trap '$HOME/.logout' EXIT " &lt;user_home_directory&gt;/.profile</t>
    </r>
    <r>
      <rPr>
        <sz val="11"/>
        <color rgb="FF000000"/>
        <rFont val="Calibri"/>
      </rPr>
      <t xml:space="preserve">
</t>
    </r>
    <r>
      <rPr>
        <sz val="11"/>
        <color rgb="FF000000"/>
        <rFont val="Calibri"/>
      </rPr>
      <t>trap '$HOME/.logout' EXIT</t>
    </r>
    <r>
      <rPr>
        <sz val="11"/>
        <color rgb="FF000000"/>
        <rFont val="Calibri"/>
      </rPr>
      <t xml:space="preserve">
</t>
    </r>
    <r>
      <rPr>
        <sz val="11"/>
        <color rgb="FF000000"/>
        <rFont val="Calibri"/>
      </rPr>
      <t>If the ".profile" file does not call "$HOME/.logout", this is a finding.</t>
    </r>
  </si>
  <si>
    <t>V-215311</t>
  </si>
  <si>
    <r>
      <rPr>
        <sz val="11"/>
        <rFont val="Calibri"/>
      </rPr>
      <t>If csh/tcsh shell is used, AIX must display logout messages.</t>
    </r>
  </si>
  <si>
    <r>
      <rPr>
        <sz val="11"/>
        <color rgb="FF000000"/>
        <rFont val="Calibri"/>
      </rPr>
      <t>Create the ".logout" file if it does not exist.</t>
    </r>
    <r>
      <rPr>
        <sz val="11"/>
        <color rgb="FF000000"/>
        <rFont val="Calibri"/>
      </rPr>
      <t xml:space="preserve">
</t>
    </r>
    <r>
      <rPr>
        <sz val="11"/>
        <color rgb="FF000000"/>
        <rFont val="Calibri"/>
      </rPr>
      <t>Add the following two lines to ".logout" to display a logout message and sleep for "5" seconds:</t>
    </r>
    <r>
      <rPr>
        <sz val="11"/>
        <color rgb="FF000000"/>
        <rFont val="Calibri"/>
      </rPr>
      <t xml:space="preserve">
</t>
    </r>
    <r>
      <rPr>
        <sz val="11"/>
        <color rgb="FF000000"/>
        <rFont val="Calibri"/>
      </rPr>
      <t>echo "You are being disconnected."</t>
    </r>
    <r>
      <rPr>
        <sz val="11"/>
        <color rgb="FF000000"/>
        <rFont val="Calibri"/>
      </rPr>
      <t xml:space="preserve">
</t>
    </r>
    <r>
      <rPr>
        <sz val="11"/>
        <color rgb="FF000000"/>
        <rFont val="Calibri"/>
      </rPr>
      <t>sleep 5</t>
    </r>
  </si>
  <si>
    <r>
      <rPr>
        <sz val="11"/>
        <color rgb="FF000000"/>
        <rFont val="Calibri"/>
      </rPr>
      <t>Check if users have their "$HOME/.logout" files.</t>
    </r>
    <r>
      <rPr>
        <sz val="11"/>
        <color rgb="FF000000"/>
        <rFont val="Calibri"/>
      </rPr>
      <t xml:space="preserve">
</t>
    </r>
    <r>
      <rPr>
        <sz val="11"/>
        <color rgb="FF000000"/>
        <rFont val="Calibri"/>
      </rPr>
      <t>If a user does not have their ".logout" file, or the ".logout" file does not display a logout message, this is a finding.</t>
    </r>
  </si>
  <si>
    <t>V-215312</t>
  </si>
  <si>
    <r>
      <rPr>
        <sz val="11"/>
        <rFont val="Calibri"/>
      </rPr>
      <t>AIX must implement a remote syslog server that is documented using site-defined procedures.</t>
    </r>
  </si>
  <si>
    <r>
      <rPr>
        <sz val="11"/>
        <color rgb="FF000000"/>
        <rFont val="Calibri"/>
      </rPr>
      <t>Edit the /etc/syslog.conf file to include a documented and approved remote log host.</t>
    </r>
  </si>
  <si>
    <r>
      <rPr>
        <sz val="11"/>
        <color rgb="FF000000"/>
        <rFont val="Calibri"/>
      </rPr>
      <t>If a remote log host is in use and it has not been justified and documented, sensitive information could be obtained by unauthorized users without the administrator’s knowledge.</t>
    </r>
    <r>
      <rPr>
        <sz val="11"/>
        <color rgb="FF000000"/>
        <rFont val="Calibri"/>
      </rPr>
      <t xml:space="preserve">
</t>
    </r>
    <r>
      <rPr>
        <sz val="11"/>
        <color rgb="FF000000"/>
        <rFont val="Calibri"/>
      </rPr>
      <t>Satisfies: SRG-OS-000480-GPOS-00227, SRG-OS-000342-GPOS-00133, SRG-OS-000479-GPOS-00224</t>
    </r>
  </si>
  <si>
    <r>
      <rPr>
        <sz val="11"/>
        <color rgb="FF000000"/>
        <rFont val="Calibri"/>
      </rPr>
      <t xml:space="preserve">Examine the "syslog.conf" file for any references to remote log hosts using command: </t>
    </r>
    <r>
      <rPr>
        <sz val="11"/>
        <color rgb="FF000000"/>
        <rFont val="Calibri"/>
      </rPr>
      <t xml:space="preserve">
</t>
    </r>
    <r>
      <rPr>
        <sz val="11"/>
        <color rgb="FF000000"/>
        <rFont val="Calibri"/>
      </rPr>
      <t xml:space="preserve"># grep -v "^#" /etc/syslog.conf | grep '@' </t>
    </r>
    <r>
      <rPr>
        <sz val="11"/>
        <color rgb="FF000000"/>
        <rFont val="Calibri"/>
      </rPr>
      <t xml:space="preserve">
</t>
    </r>
    <r>
      <rPr>
        <sz val="11"/>
        <color rgb="FF000000"/>
        <rFont val="Calibri"/>
      </rPr>
      <t>@&lt;loghost&gt;</t>
    </r>
    <r>
      <rPr>
        <sz val="11"/>
        <color rgb="FF000000"/>
        <rFont val="Calibri"/>
      </rPr>
      <t xml:space="preserve">
</t>
    </r>
    <r>
      <rPr>
        <sz val="11"/>
        <color rgb="FF000000"/>
        <rFont val="Calibri"/>
      </rPr>
      <t>Ask ISSO/SA for a list of valid remote syslog servers justified and documented using site-defined procedures.</t>
    </r>
    <r>
      <rPr>
        <sz val="11"/>
        <color rgb="FF000000"/>
        <rFont val="Calibri"/>
      </rPr>
      <t xml:space="preserve">
</t>
    </r>
    <r>
      <rPr>
        <sz val="11"/>
        <color rgb="FF000000"/>
        <rFont val="Calibri"/>
      </rPr>
      <t xml:space="preserve">Destination locations beginning with "@" represent log hosts. If the log host name is a local alias, such as log host, consult the "/etc/hosts" or other name databases as necessary to obtain the canonical name or address for the log host. Determine if the host referenced is a syslog host documented using site-defined procedures. </t>
    </r>
    <r>
      <rPr>
        <sz val="11"/>
        <color rgb="FF000000"/>
        <rFont val="Calibri"/>
      </rPr>
      <t xml:space="preserve">
</t>
    </r>
    <r>
      <rPr>
        <sz val="11"/>
        <color rgb="FF000000"/>
        <rFont val="Calibri"/>
      </rPr>
      <t>If a loghost is not defined, not documented, or is commented out this is a finding.</t>
    </r>
  </si>
  <si>
    <t>V-215313</t>
  </si>
  <si>
    <r>
      <rPr>
        <sz val="11"/>
        <rFont val="Calibri"/>
      </rPr>
      <t>The AIX syslog daemon must not accept remote messages unless it is a syslog server documented using site-defined procedures.</t>
    </r>
  </si>
  <si>
    <r>
      <rPr>
        <sz val="11"/>
        <color rgb="FF000000"/>
        <rFont val="Calibri"/>
      </rPr>
      <t>Change the "syslogd" arguments in the src subsystem control and restart the "syslogd" daemon using the following commands:</t>
    </r>
    <r>
      <rPr>
        <sz val="11"/>
        <color rgb="FF000000"/>
        <rFont val="Calibri"/>
      </rPr>
      <t xml:space="preserve">
</t>
    </r>
    <r>
      <rPr>
        <sz val="11"/>
        <color rgb="FF000000"/>
        <rFont val="Calibri"/>
      </rPr>
      <t xml:space="preserve"># chssys -s syslogd -a '-R' </t>
    </r>
    <r>
      <rPr>
        <sz val="11"/>
        <color rgb="FF000000"/>
        <rFont val="Calibri"/>
      </rPr>
      <t xml:space="preserve">
</t>
    </r>
    <r>
      <rPr>
        <sz val="11"/>
        <color rgb="FF000000"/>
        <rFont val="Calibri"/>
      </rPr>
      <t xml:space="preserve"># stopsrc -s syslogd </t>
    </r>
    <r>
      <rPr>
        <sz val="11"/>
        <color rgb="FF000000"/>
        <rFont val="Calibri"/>
      </rPr>
      <t xml:space="preserve">
</t>
    </r>
    <r>
      <rPr>
        <sz val="11"/>
        <color rgb="FF000000"/>
        <rFont val="Calibri"/>
      </rPr>
      <t># startsrc -s syslogd</t>
    </r>
  </si>
  <si>
    <r>
      <rPr>
        <sz val="11"/>
        <color rgb="FF000000"/>
        <rFont val="Calibri"/>
      </rPr>
      <t>Unintentionally running a syslog server accepting remote messages puts the system at increased risk. Malicious syslog messages sent to the server could exploit vulnerabilities in the server software itself, could introduce misleading information in to the system's logs, or could fill the system's storage leading to a Denial of Service.</t>
    </r>
  </si>
  <si>
    <r>
      <rPr>
        <sz val="11"/>
        <color rgb="FF000000"/>
        <rFont val="Calibri"/>
      </rPr>
      <t xml:space="preserve">Verify "syslogd" is running with the "-R" option using command: </t>
    </r>
    <r>
      <rPr>
        <sz val="11"/>
        <color rgb="FF000000"/>
        <rFont val="Calibri"/>
      </rPr>
      <t xml:space="preserve">
</t>
    </r>
    <r>
      <rPr>
        <sz val="11"/>
        <color rgb="FF000000"/>
        <rFont val="Calibri"/>
      </rPr>
      <t xml:space="preserve"># ps -ef | grep syslogd | grep -v grep </t>
    </r>
    <r>
      <rPr>
        <sz val="11"/>
        <color rgb="FF000000"/>
        <rFont val="Calibri"/>
      </rPr>
      <t xml:space="preserve">
</t>
    </r>
    <r>
      <rPr>
        <sz val="11"/>
        <color rgb="FF000000"/>
        <rFont val="Calibri"/>
      </rPr>
      <t>The above command should yield the following output:</t>
    </r>
    <r>
      <rPr>
        <sz val="11"/>
        <color rgb="FF000000"/>
        <rFont val="Calibri"/>
      </rPr>
      <t xml:space="preserve">
</t>
    </r>
    <r>
      <rPr>
        <sz val="11"/>
        <color rgb="FF000000"/>
        <rFont val="Calibri"/>
      </rPr>
      <t xml:space="preserve">    root  4063356  3342368   0   Sep 11      -  0:01 /usr/sbin/syslogd -R</t>
    </r>
    <r>
      <rPr>
        <sz val="11"/>
        <color rgb="FF000000"/>
        <rFont val="Calibri"/>
      </rPr>
      <t xml:space="preserve">
</t>
    </r>
    <r>
      <rPr>
        <sz val="11"/>
        <color rgb="FF000000"/>
        <rFont val="Calibri"/>
      </rPr>
      <t>If the "-R" option is not present with the syslogd process, this is a finding.</t>
    </r>
  </si>
  <si>
    <t>V-215314</t>
  </si>
  <si>
    <r>
      <rPr>
        <sz val="11"/>
        <rFont val="Calibri"/>
      </rPr>
      <t>AIX must be configured to use syslogd to log events by TCPD.</t>
    </r>
  </si>
  <si>
    <r>
      <rPr>
        <sz val="11"/>
        <color rgb="FF000000"/>
        <rFont val="Calibri"/>
      </rPr>
      <t>Configure the access restriction program to log every access attempt. Ensure the implementation instructions for TCP_WRAPPERS are followed, so system access attempts are logged into the system log files. If an alternate application is used, it must support this function. Edit the "/etc/syslog.conf" file by writing the following to the file.</t>
    </r>
    <r>
      <rPr>
        <sz val="11"/>
        <color rgb="FF000000"/>
        <rFont val="Calibri"/>
      </rPr>
      <t xml:space="preserve">
</t>
    </r>
    <r>
      <rPr>
        <sz val="11"/>
        <color rgb="FF000000"/>
        <rFont val="Calibri"/>
      </rPr>
      <t>auth.info /var/log/messages</t>
    </r>
    <r>
      <rPr>
        <sz val="11"/>
        <color rgb="FF000000"/>
        <rFont val="Calibri"/>
      </rPr>
      <t xml:space="preserve">
</t>
    </r>
    <r>
      <rPr>
        <sz val="11"/>
        <color rgb="FF000000"/>
        <rFont val="Calibri"/>
      </rPr>
      <t># touch /var/log/messages</t>
    </r>
    <r>
      <rPr>
        <sz val="11"/>
        <color rgb="FF000000"/>
        <rFont val="Calibri"/>
      </rPr>
      <t xml:space="preserve">
</t>
    </r>
    <r>
      <rPr>
        <sz val="11"/>
        <color rgb="FF000000"/>
        <rFont val="Calibri"/>
      </rPr>
      <t># refresh -s yslogd</t>
    </r>
  </si>
  <si>
    <r>
      <rPr>
        <sz val="11"/>
        <color rgb="FF000000"/>
        <rFont val="Calibri"/>
      </rPr>
      <t xml:space="preserve">Normally, TCPD logs to the "mail" facility in "/etc/syslog.conf". Determine if syslog is configured to log events by TCPD. </t>
    </r>
    <r>
      <rPr>
        <sz val="11"/>
        <color rgb="FF000000"/>
        <rFont val="Calibri"/>
      </rPr>
      <t xml:space="preserve">
</t>
    </r>
    <r>
      <rPr>
        <sz val="11"/>
        <color rgb="FF000000"/>
        <rFont val="Calibri"/>
      </rPr>
      <t xml:space="preserve">Procedure: </t>
    </r>
    <r>
      <rPr>
        <sz val="11"/>
        <color rgb="FF000000"/>
        <rFont val="Calibri"/>
      </rPr>
      <t xml:space="preserve">
</t>
    </r>
    <r>
      <rPr>
        <sz val="11"/>
        <color rgb="FF000000"/>
        <rFont val="Calibri"/>
      </rPr>
      <t xml:space="preserve"># more /etc/syslog.conf </t>
    </r>
    <r>
      <rPr>
        <sz val="11"/>
        <color rgb="FF000000"/>
        <rFont val="Calibri"/>
      </rPr>
      <t xml:space="preserve">
</t>
    </r>
    <r>
      <rPr>
        <sz val="11"/>
        <color rgb="FF000000"/>
        <rFont val="Calibri"/>
      </rPr>
      <t xml:space="preserve">Look for entries similar to the following: </t>
    </r>
    <r>
      <rPr>
        <sz val="11"/>
        <color rgb="FF000000"/>
        <rFont val="Calibri"/>
      </rPr>
      <t xml:space="preserve">
</t>
    </r>
    <r>
      <rPr>
        <sz val="11"/>
        <color rgb="FF000000"/>
        <rFont val="Calibri"/>
      </rPr>
      <t xml:space="preserve">mail.debug  /var/adm/maillog </t>
    </r>
    <r>
      <rPr>
        <sz val="11"/>
        <color rgb="FF000000"/>
        <rFont val="Calibri"/>
      </rPr>
      <t xml:space="preserve">
</t>
    </r>
    <r>
      <rPr>
        <sz val="11"/>
        <color rgb="FF000000"/>
        <rFont val="Calibri"/>
      </rPr>
      <t xml:space="preserve">mail.none  /var/adm/maillog </t>
    </r>
    <r>
      <rPr>
        <sz val="11"/>
        <color rgb="FF000000"/>
        <rFont val="Calibri"/>
      </rPr>
      <t xml:space="preserve">
</t>
    </r>
    <r>
      <rPr>
        <sz val="11"/>
        <color rgb="FF000000"/>
        <rFont val="Calibri"/>
      </rPr>
      <t xml:space="preserve">mail.*  /var/log/mail </t>
    </r>
    <r>
      <rPr>
        <sz val="11"/>
        <color rgb="FF000000"/>
        <rFont val="Calibri"/>
      </rPr>
      <t xml:space="preserve">
</t>
    </r>
    <r>
      <rPr>
        <sz val="11"/>
        <color rgb="FF000000"/>
        <rFont val="Calibri"/>
      </rPr>
      <t xml:space="preserve">auth.info  /var/log/messages </t>
    </r>
    <r>
      <rPr>
        <sz val="11"/>
        <color rgb="FF000000"/>
        <rFont val="Calibri"/>
      </rPr>
      <t xml:space="preserve">
</t>
    </r>
    <r>
      <rPr>
        <sz val="11"/>
        <color rgb="FF000000"/>
        <rFont val="Calibri"/>
      </rPr>
      <t xml:space="preserve">The above entries would indicate mail alerts are being logged. </t>
    </r>
    <r>
      <rPr>
        <sz val="11"/>
        <color rgb="FF000000"/>
        <rFont val="Calibri"/>
      </rPr>
      <t xml:space="preserve">
</t>
    </r>
    <r>
      <rPr>
        <sz val="11"/>
        <color rgb="FF000000"/>
        <rFont val="Calibri"/>
      </rPr>
      <t>If no entries for "mail" exist, then TCPD is not logging and this is a finding.</t>
    </r>
  </si>
  <si>
    <t>V-215315</t>
  </si>
  <si>
    <r>
      <rPr>
        <sz val="11"/>
        <rFont val="Calibri"/>
      </rPr>
      <t>The AIX audit configuration files must be owned by root.</t>
    </r>
  </si>
  <si>
    <r>
      <rPr>
        <sz val="11"/>
        <color rgb="FF000000"/>
        <rFont val="Calibri"/>
      </rPr>
      <t>Set the owner audit configuration files to "root".</t>
    </r>
    <r>
      <rPr>
        <sz val="11"/>
        <color rgb="FF000000"/>
        <rFont val="Calibri"/>
      </rPr>
      <t xml:space="preserve">
</t>
    </r>
    <r>
      <rPr>
        <sz val="11"/>
        <color rgb="FF000000"/>
        <rFont val="Calibri"/>
      </rPr>
      <t># chown root /etc/security/audit/*</t>
    </r>
  </si>
  <si>
    <r>
      <rPr>
        <sz val="11"/>
        <color rgb="FF000000"/>
        <rFont val="Calibri"/>
      </rPr>
      <t>Without the capability to restrict which roles and individuals can select which events are audited, unauthorized personnel may be able to prevent the auditing of critical events. Misconfigured audits may degrade the system's performance by overwhelming the audit log. Misconfigured audits may also make it more difficult to establish, correlate, and investigate the events relating to an incident or identify those responsible for one.</t>
    </r>
  </si>
  <si>
    <r>
      <rPr>
        <sz val="11"/>
        <color rgb="FF000000"/>
        <rFont val="Calibri"/>
      </rPr>
      <t xml:space="preserve">Check that all the audit configuration files under /etc/security/audit/* have correct ownership. </t>
    </r>
    <r>
      <rPr>
        <sz val="11"/>
        <color rgb="FF000000"/>
        <rFont val="Calibri"/>
      </rPr>
      <t xml:space="preserve">
</t>
    </r>
    <r>
      <rPr>
        <sz val="11"/>
        <color rgb="FF000000"/>
        <rFont val="Calibri"/>
      </rPr>
      <t># ls -l /etc/security/audit/*</t>
    </r>
    <r>
      <rPr>
        <sz val="11"/>
        <color rgb="FF000000"/>
        <rFont val="Calibri"/>
      </rPr>
      <t xml:space="preserve">
</t>
    </r>
    <r>
      <rPr>
        <sz val="11"/>
        <color rgb="FF000000"/>
        <rFont val="Calibri"/>
      </rPr>
      <t>-rw-r-----    1 root     audit            37 Oct 10 2016  /etc/security/audit/bincmds</t>
    </r>
    <r>
      <rPr>
        <sz val="11"/>
        <color rgb="FF000000"/>
        <rFont val="Calibri"/>
      </rPr>
      <t xml:space="preserve">
</t>
    </r>
    <r>
      <rPr>
        <sz val="11"/>
        <color rgb="FF000000"/>
        <rFont val="Calibri"/>
      </rPr>
      <t>-rw-r-----    1 root     audit          2838 Sep 05 16:33 /etc/security/audit/config</t>
    </r>
    <r>
      <rPr>
        <sz val="11"/>
        <color rgb="FF000000"/>
        <rFont val="Calibri"/>
      </rPr>
      <t xml:space="preserve">
</t>
    </r>
    <r>
      <rPr>
        <sz val="11"/>
        <color rgb="FF000000"/>
        <rFont val="Calibri"/>
      </rPr>
      <t>-rw-r-----    1 root     audit         26793 Oct 10 2016  /etc/security/audit/events</t>
    </r>
    <r>
      <rPr>
        <sz val="11"/>
        <color rgb="FF000000"/>
        <rFont val="Calibri"/>
      </rPr>
      <t xml:space="preserve">
</t>
    </r>
    <r>
      <rPr>
        <sz val="11"/>
        <color rgb="FF000000"/>
        <rFont val="Calibri"/>
      </rPr>
      <t>-rw-r-----    1 root     audit           340 Oct 10 2016  /etc/security/audit/objects</t>
    </r>
    <r>
      <rPr>
        <sz val="11"/>
        <color rgb="FF000000"/>
        <rFont val="Calibri"/>
      </rPr>
      <t xml:space="preserve">
</t>
    </r>
    <r>
      <rPr>
        <sz val="11"/>
        <color rgb="FF000000"/>
        <rFont val="Calibri"/>
      </rPr>
      <t>-rw-r-----    1 root     audit            54 Oct 10 2016  /etc/security/audit/streamcmds</t>
    </r>
    <r>
      <rPr>
        <sz val="11"/>
        <color rgb="FF000000"/>
        <rFont val="Calibri"/>
      </rPr>
      <t xml:space="preserve">
</t>
    </r>
    <r>
      <rPr>
        <sz val="11"/>
        <color rgb="FF000000"/>
        <rFont val="Calibri"/>
      </rPr>
      <t>If any file's ownership is not "root", this is a finding.</t>
    </r>
  </si>
  <si>
    <t>V-215316</t>
  </si>
  <si>
    <r>
      <rPr>
        <sz val="11"/>
        <rFont val="Calibri"/>
      </rPr>
      <t>The AIX audit configuration files must be group-owned by audit.</t>
    </r>
  </si>
  <si>
    <r>
      <rPr>
        <sz val="11"/>
        <color rgb="FF000000"/>
        <rFont val="Calibri"/>
      </rPr>
      <t>Set the group of the audit configuration files to "audit".</t>
    </r>
    <r>
      <rPr>
        <sz val="11"/>
        <color rgb="FF000000"/>
        <rFont val="Calibri"/>
      </rPr>
      <t xml:space="preserve">
</t>
    </r>
    <r>
      <rPr>
        <sz val="11"/>
        <color rgb="FF000000"/>
        <rFont val="Calibri"/>
      </rPr>
      <t># chgrp audit /etc/security/audit/*</t>
    </r>
  </si>
  <si>
    <r>
      <rPr>
        <sz val="11"/>
        <color rgb="FF000000"/>
        <rFont val="Calibri"/>
      </rPr>
      <t xml:space="preserve">Check that all the audit configuration files under /etc/security/audit/* have group ownership. </t>
    </r>
    <r>
      <rPr>
        <sz val="11"/>
        <color rgb="FF000000"/>
        <rFont val="Calibri"/>
      </rPr>
      <t xml:space="preserve">
</t>
    </r>
    <r>
      <rPr>
        <sz val="11"/>
        <color rgb="FF000000"/>
        <rFont val="Calibri"/>
      </rPr>
      <t># ls -l /etc/security/audit/*</t>
    </r>
    <r>
      <rPr>
        <sz val="11"/>
        <color rgb="FF000000"/>
        <rFont val="Calibri"/>
      </rPr>
      <t xml:space="preserve">
</t>
    </r>
    <r>
      <rPr>
        <sz val="11"/>
        <color rgb="FF000000"/>
        <rFont val="Calibri"/>
      </rPr>
      <t>-rw-r-----    1 root     audit            37 Oct 10 2016  /etc/security/audit/bincmds</t>
    </r>
    <r>
      <rPr>
        <sz val="11"/>
        <color rgb="FF000000"/>
        <rFont val="Calibri"/>
      </rPr>
      <t xml:space="preserve">
</t>
    </r>
    <r>
      <rPr>
        <sz val="11"/>
        <color rgb="FF000000"/>
        <rFont val="Calibri"/>
      </rPr>
      <t>-rw-r-----    1 root     audit          2838 Sep 05 16:33 /etc/security/audit/config</t>
    </r>
    <r>
      <rPr>
        <sz val="11"/>
        <color rgb="FF000000"/>
        <rFont val="Calibri"/>
      </rPr>
      <t xml:space="preserve">
</t>
    </r>
    <r>
      <rPr>
        <sz val="11"/>
        <color rgb="FF000000"/>
        <rFont val="Calibri"/>
      </rPr>
      <t>-rw-r-----    1 root     audit         26793 Oct 10 2016  /etc/security/audit/events</t>
    </r>
    <r>
      <rPr>
        <sz val="11"/>
        <color rgb="FF000000"/>
        <rFont val="Calibri"/>
      </rPr>
      <t xml:space="preserve">
</t>
    </r>
    <r>
      <rPr>
        <sz val="11"/>
        <color rgb="FF000000"/>
        <rFont val="Calibri"/>
      </rPr>
      <t>-rw-r-----    1 root     audit           340 Oct 10 2016  /etc/security/audit/objects</t>
    </r>
    <r>
      <rPr>
        <sz val="11"/>
        <color rgb="FF000000"/>
        <rFont val="Calibri"/>
      </rPr>
      <t xml:space="preserve">
</t>
    </r>
    <r>
      <rPr>
        <sz val="11"/>
        <color rgb="FF000000"/>
        <rFont val="Calibri"/>
      </rPr>
      <t>-rw-r-----    1 root     audit            54 Oct 10 2016  /etc/security/audit/streamcmds</t>
    </r>
    <r>
      <rPr>
        <sz val="11"/>
        <color rgb="FF000000"/>
        <rFont val="Calibri"/>
      </rPr>
      <t xml:space="preserve">
</t>
    </r>
    <r>
      <rPr>
        <sz val="11"/>
        <color rgb="FF000000"/>
        <rFont val="Calibri"/>
      </rPr>
      <t>If any file's group ownership is not "audit",  this is a finding.</t>
    </r>
  </si>
  <si>
    <t>V-215317</t>
  </si>
  <si>
    <r>
      <rPr>
        <sz val="11"/>
        <rFont val="Calibri"/>
      </rPr>
      <t>The AIX audit configuration files must be set to 640 or less permissive.</t>
    </r>
  </si>
  <si>
    <r>
      <rPr>
        <sz val="11"/>
        <color rgb="FF000000"/>
        <rFont val="Calibri"/>
      </rPr>
      <t>Change the permission of the audit configuration files to "640".</t>
    </r>
    <r>
      <rPr>
        <sz val="11"/>
        <color rgb="FF000000"/>
        <rFont val="Calibri"/>
      </rPr>
      <t xml:space="preserve">
</t>
    </r>
    <r>
      <rPr>
        <sz val="11"/>
        <color rgb="FF000000"/>
        <rFont val="Calibri"/>
      </rPr>
      <t># chmod 640 /etc/security/audit/*</t>
    </r>
  </si>
  <si>
    <r>
      <rPr>
        <sz val="11"/>
        <color rgb="FF000000"/>
        <rFont val="Calibri"/>
      </rPr>
      <t xml:space="preserve">Check that all the audit configuration files under /etc/security/audit/* have correct permissions. </t>
    </r>
    <r>
      <rPr>
        <sz val="11"/>
        <color rgb="FF000000"/>
        <rFont val="Calibri"/>
      </rPr>
      <t xml:space="preserve">
</t>
    </r>
    <r>
      <rPr>
        <sz val="11"/>
        <color rgb="FF000000"/>
        <rFont val="Calibri"/>
      </rPr>
      <t># ls -l /etc/security/audit/*</t>
    </r>
    <r>
      <rPr>
        <sz val="11"/>
        <color rgb="FF000000"/>
        <rFont val="Calibri"/>
      </rPr>
      <t xml:space="preserve">
</t>
    </r>
    <r>
      <rPr>
        <sz val="11"/>
        <color rgb="FF000000"/>
        <rFont val="Calibri"/>
      </rPr>
      <t>-rw-r-----    1 root     audit            37 Oct 10 2016  /etc/security/audit/bincmds</t>
    </r>
    <r>
      <rPr>
        <sz val="11"/>
        <color rgb="FF000000"/>
        <rFont val="Calibri"/>
      </rPr>
      <t xml:space="preserve">
</t>
    </r>
    <r>
      <rPr>
        <sz val="11"/>
        <color rgb="FF000000"/>
        <rFont val="Calibri"/>
      </rPr>
      <t>-rw-r-----    1 root     audit          2838 Sep 05 16:33 /etc/security/audit/config</t>
    </r>
    <r>
      <rPr>
        <sz val="11"/>
        <color rgb="FF000000"/>
        <rFont val="Calibri"/>
      </rPr>
      <t xml:space="preserve">
</t>
    </r>
    <r>
      <rPr>
        <sz val="11"/>
        <color rgb="FF000000"/>
        <rFont val="Calibri"/>
      </rPr>
      <t>-rw-r-----    1 root     audit         26793 Oct 10 2016  /etc/security/audit/events</t>
    </r>
    <r>
      <rPr>
        <sz val="11"/>
        <color rgb="FF000000"/>
        <rFont val="Calibri"/>
      </rPr>
      <t xml:space="preserve">
</t>
    </r>
    <r>
      <rPr>
        <sz val="11"/>
        <color rgb="FF000000"/>
        <rFont val="Calibri"/>
      </rPr>
      <t>-rw-r-----    1 root     audit           340 Oct 10 2016  /etc/security/audit/objects</t>
    </r>
    <r>
      <rPr>
        <sz val="11"/>
        <color rgb="FF000000"/>
        <rFont val="Calibri"/>
      </rPr>
      <t xml:space="preserve">
</t>
    </r>
    <r>
      <rPr>
        <sz val="11"/>
        <color rgb="FF000000"/>
        <rFont val="Calibri"/>
      </rPr>
      <t>-rw-r-----    1 root     audit            54 Oct 10 2016  /etc/security/audit/streamcmds</t>
    </r>
    <r>
      <rPr>
        <sz val="11"/>
        <color rgb="FF000000"/>
        <rFont val="Calibri"/>
      </rPr>
      <t xml:space="preserve">
</t>
    </r>
    <r>
      <rPr>
        <sz val="11"/>
        <color rgb="FF000000"/>
        <rFont val="Calibri"/>
      </rPr>
      <t>If any file has a mode more permissive than "640",  this is a finding.</t>
    </r>
  </si>
  <si>
    <t>V-215318</t>
  </si>
  <si>
    <r>
      <rPr>
        <sz val="11"/>
        <rFont val="Calibri"/>
      </rPr>
      <t>AIX must automatically lock after 15 minutes of inactivity in the CDE Graphical desktop environment.</t>
    </r>
  </si>
  <si>
    <r>
      <rPr>
        <sz val="11"/>
        <color rgb="FF000000"/>
        <rFont val="Calibri"/>
      </rPr>
      <t xml:space="preserve">From the command prompt, run the following script to set the default timeout parameters "dtsession*saverTimeout:" and "dtsession*lockTimeout:" as "15" minutes: </t>
    </r>
    <r>
      <rPr>
        <sz val="11"/>
        <color rgb="FF000000"/>
        <rFont val="Calibri"/>
      </rPr>
      <t xml:space="preserve">
</t>
    </r>
    <r>
      <rPr>
        <sz val="11"/>
        <color rgb="FF000000"/>
        <rFont val="Calibri"/>
      </rPr>
      <t>for file in /usr/dt/config/*/sys.resources; do</t>
    </r>
    <r>
      <rPr>
        <sz val="11"/>
        <color rgb="FF000000"/>
        <rFont val="Calibri"/>
      </rPr>
      <t xml:space="preserve">
</t>
    </r>
    <r>
      <rPr>
        <sz val="11"/>
        <color rgb="FF000000"/>
        <rFont val="Calibri"/>
      </rPr>
      <t xml:space="preserve">  etc_file=`echo $file | sed -e s/usr/etc/`</t>
    </r>
    <r>
      <rPr>
        <sz val="11"/>
        <color rgb="FF000000"/>
        <rFont val="Calibri"/>
      </rPr>
      <t xml:space="preserve">
</t>
    </r>
    <r>
      <rPr>
        <sz val="11"/>
        <color rgb="FF000000"/>
        <rFont val="Calibri"/>
      </rPr>
      <t xml:space="preserve">  echo "\nupdating config file "$etc_file"..."</t>
    </r>
    <r>
      <rPr>
        <sz val="11"/>
        <color rgb="FF000000"/>
        <rFont val="Calibri"/>
      </rPr>
      <t xml:space="preserve">
</t>
    </r>
    <r>
      <rPr>
        <sz val="11"/>
        <color rgb="FF000000"/>
        <rFont val="Calibri"/>
      </rPr>
      <t xml:space="preserve">  if [[ ! -f $etc_file ]]; then</t>
    </r>
    <r>
      <rPr>
        <sz val="11"/>
        <color rgb="FF000000"/>
        <rFont val="Calibri"/>
      </rPr>
      <t xml:space="preserve">
</t>
    </r>
    <r>
      <rPr>
        <sz val="11"/>
        <color rgb="FF000000"/>
        <rFont val="Calibri"/>
      </rPr>
      <t xml:space="preserve">    dir=`dirname $file | sed -e s/usr/etc/`</t>
    </r>
    <r>
      <rPr>
        <sz val="11"/>
        <color rgb="FF000000"/>
        <rFont val="Calibri"/>
      </rPr>
      <t xml:space="preserve">
</t>
    </r>
    <r>
      <rPr>
        <sz val="11"/>
        <color rgb="FF000000"/>
        <rFont val="Calibri"/>
      </rPr>
      <t xml:space="preserve">    mkdir -p $dir</t>
    </r>
    <r>
      <rPr>
        <sz val="11"/>
        <color rgb="FF000000"/>
        <rFont val="Calibri"/>
      </rPr>
      <t xml:space="preserve">
</t>
    </r>
    <r>
      <rPr>
        <sz val="11"/>
        <color rgb="FF000000"/>
        <rFont val="Calibri"/>
      </rPr>
      <t xml:space="preserve">    echo 'dtsession*saverTimeout: 15' &gt;&gt; $dir/sys.resources</t>
    </r>
    <r>
      <rPr>
        <sz val="11"/>
        <color rgb="FF000000"/>
        <rFont val="Calibri"/>
      </rPr>
      <t xml:space="preserve">
</t>
    </r>
    <r>
      <rPr>
        <sz val="11"/>
        <color rgb="FF000000"/>
        <rFont val="Calibri"/>
      </rPr>
      <t xml:space="preserve">    echo 'dtsession*lockTimeout: 15' &gt;&gt; $dir/sys.resources</t>
    </r>
    <r>
      <rPr>
        <sz val="11"/>
        <color rgb="FF000000"/>
        <rFont val="Calibri"/>
      </rPr>
      <t xml:space="preserve">
</t>
    </r>
    <r>
      <rPr>
        <sz val="11"/>
        <color rgb="FF000000"/>
        <rFont val="Calibri"/>
      </rPr>
      <t xml:space="preserve">  else</t>
    </r>
    <r>
      <rPr>
        <sz val="11"/>
        <color rgb="FF000000"/>
        <rFont val="Calibri"/>
      </rPr>
      <t xml:space="preserve">
</t>
    </r>
    <r>
      <rPr>
        <sz val="11"/>
        <color rgb="FF000000"/>
        <rFont val="Calibri"/>
      </rPr>
      <t xml:space="preserve">    cp $etc_file $etc_file.bak</t>
    </r>
    <r>
      <rPr>
        <sz val="11"/>
        <color rgb="FF000000"/>
        <rFont val="Calibri"/>
      </rPr>
      <t xml:space="preserve">
</t>
    </r>
    <r>
      <rPr>
        <sz val="11"/>
        <color rgb="FF000000"/>
        <rFont val="Calibri"/>
      </rPr>
      <t xml:space="preserve">    cat $etc_file | grep -v 'dtsession\*saverTimeout:' &gt; $etc_file.sav</t>
    </r>
    <r>
      <rPr>
        <sz val="11"/>
        <color rgb="FF000000"/>
        <rFont val="Calibri"/>
      </rPr>
      <t xml:space="preserve">
</t>
    </r>
    <r>
      <rPr>
        <sz val="11"/>
        <color rgb="FF000000"/>
        <rFont val="Calibri"/>
      </rPr>
      <t xml:space="preserve">    cat $etc_file.sav | grep -v 'dtsession\*lockTimeout:' &gt; $etc_file</t>
    </r>
    <r>
      <rPr>
        <sz val="11"/>
        <color rgb="FF000000"/>
        <rFont val="Calibri"/>
      </rPr>
      <t xml:space="preserve">
</t>
    </r>
    <r>
      <rPr>
        <sz val="11"/>
        <color rgb="FF000000"/>
        <rFont val="Calibri"/>
      </rPr>
      <t xml:space="preserve">    echo 'dtsession*saverTimeout: 15' &gt;&gt; $etc_file</t>
    </r>
    <r>
      <rPr>
        <sz val="11"/>
        <color rgb="FF000000"/>
        <rFont val="Calibri"/>
      </rPr>
      <t xml:space="preserve">
</t>
    </r>
    <r>
      <rPr>
        <sz val="11"/>
        <color rgb="FF000000"/>
        <rFont val="Calibri"/>
      </rPr>
      <t xml:space="preserve">    echo 'dtsession*lockTimeout: 15' &gt;&gt; $etc_file</t>
    </r>
    <r>
      <rPr>
        <sz val="11"/>
        <color rgb="FF000000"/>
        <rFont val="Calibri"/>
      </rPr>
      <t xml:space="preserve">
</t>
    </r>
    <r>
      <rPr>
        <sz val="11"/>
        <color rgb="FF000000"/>
        <rFont val="Calibri"/>
      </rPr>
      <t xml:space="preserve">  fi</t>
    </r>
    <r>
      <rPr>
        <sz val="11"/>
        <color rgb="FF000000"/>
        <rFont val="Calibri"/>
      </rPr>
      <t xml:space="preserve">
</t>
    </r>
    <r>
      <rPr>
        <sz val="11"/>
        <color rgb="FF000000"/>
        <rFont val="Calibri"/>
      </rPr>
      <t>done</t>
    </r>
  </si>
  <si>
    <r>
      <rPr>
        <sz val="11"/>
        <color rgb="FF000000"/>
        <rFont val="Calibri"/>
      </rPr>
      <t>A session time-out lock is a temporary action taken when a user stops work and moves away from the immediate physical vicinity of the information system but does not log out because of the temporary nature of the absence. Rather than relying on the user to manually lock their operating system session prior to vacating the vicinity, operating systems need to be able to identify when a user's session has idled and take action to initiate the session lock.</t>
    </r>
    <r>
      <rPr>
        <sz val="11"/>
        <color rgb="FF000000"/>
        <rFont val="Calibri"/>
      </rPr>
      <t xml:space="preserve">
</t>
    </r>
    <r>
      <rPr>
        <sz val="11"/>
        <color rgb="FF000000"/>
        <rFont val="Calibri"/>
      </rPr>
      <t>The session lock is implemented at the point where session activity can be determined and/or controlled.</t>
    </r>
  </si>
  <si>
    <r>
      <rPr>
        <sz val="11"/>
        <color rgb="FF000000"/>
        <rFont val="Calibri"/>
      </rPr>
      <t>If CDE (X11) is not used on AIX, this is Not Applicable.</t>
    </r>
    <r>
      <rPr>
        <sz val="11"/>
        <color rgb="FF000000"/>
        <rFont val="Calibri"/>
      </rPr>
      <t xml:space="preserve">
</t>
    </r>
    <r>
      <rPr>
        <sz val="11"/>
        <color rgb="FF000000"/>
        <rFont val="Calibri"/>
      </rPr>
      <t>From the command prompt, run the following script:</t>
    </r>
    <r>
      <rPr>
        <sz val="11"/>
        <color rgb="FF000000"/>
        <rFont val="Calibri"/>
      </rPr>
      <t xml:space="preserve">
</t>
    </r>
    <r>
      <rPr>
        <sz val="11"/>
        <color rgb="FF000000"/>
        <rFont val="Calibri"/>
      </rPr>
      <t>for file in /usr/dt/config/*/sys.resources; do</t>
    </r>
    <r>
      <rPr>
        <sz val="11"/>
        <color rgb="FF000000"/>
        <rFont val="Calibri"/>
      </rPr>
      <t xml:space="preserve">
</t>
    </r>
    <r>
      <rPr>
        <sz val="11"/>
        <color rgb="FF000000"/>
        <rFont val="Calibri"/>
      </rPr>
      <t xml:space="preserve">  etc_file=`echo $file | sed -e s/usr/etc/`</t>
    </r>
    <r>
      <rPr>
        <sz val="11"/>
        <color rgb="FF000000"/>
        <rFont val="Calibri"/>
      </rPr>
      <t xml:space="preserve">
</t>
    </r>
    <r>
      <rPr>
        <sz val="11"/>
        <color rgb="FF000000"/>
        <rFont val="Calibri"/>
      </rPr>
      <t xml:space="preserve">  echo "\nChecking config file "$etc_file"..."</t>
    </r>
    <r>
      <rPr>
        <sz val="11"/>
        <color rgb="FF000000"/>
        <rFont val="Calibri"/>
      </rPr>
      <t xml:space="preserve">
</t>
    </r>
    <r>
      <rPr>
        <sz val="11"/>
        <color rgb="FF000000"/>
        <rFont val="Calibri"/>
      </rPr>
      <t xml:space="preserve">  if [[ ! -f $etc_file ]]; then</t>
    </r>
    <r>
      <rPr>
        <sz val="11"/>
        <color rgb="FF000000"/>
        <rFont val="Calibri"/>
      </rPr>
      <t xml:space="preserve">
</t>
    </r>
    <r>
      <rPr>
        <sz val="11"/>
        <color rgb="FF000000"/>
        <rFont val="Calibri"/>
      </rPr>
      <t xml:space="preserve">    echo "Missing config file "$etc_file</t>
    </r>
    <r>
      <rPr>
        <sz val="11"/>
        <color rgb="FF000000"/>
        <rFont val="Calibri"/>
      </rPr>
      <t xml:space="preserve">
</t>
    </r>
    <r>
      <rPr>
        <sz val="11"/>
        <color rgb="FF000000"/>
        <rFont val="Calibri"/>
      </rPr>
      <t xml:space="preserve">  else</t>
    </r>
    <r>
      <rPr>
        <sz val="11"/>
        <color rgb="FF000000"/>
        <rFont val="Calibri"/>
      </rPr>
      <t xml:space="preserve">
</t>
    </r>
    <r>
      <rPr>
        <sz val="11"/>
        <color rgb="FF000000"/>
        <rFont val="Calibri"/>
      </rPr>
      <t xml:space="preserve">    cat $etc_file |grep 'dtsession\*saverTimeout:'</t>
    </r>
    <r>
      <rPr>
        <sz val="11"/>
        <color rgb="FF000000"/>
        <rFont val="Calibri"/>
      </rPr>
      <t xml:space="preserve">
</t>
    </r>
    <r>
      <rPr>
        <sz val="11"/>
        <color rgb="FF000000"/>
        <rFont val="Calibri"/>
      </rPr>
      <t xml:space="preserve">    cat $etc_file |grep 'dtsession\*lockTimeout:'</t>
    </r>
    <r>
      <rPr>
        <sz val="11"/>
        <color rgb="FF000000"/>
        <rFont val="Calibri"/>
      </rPr>
      <t xml:space="preserve">
</t>
    </r>
    <r>
      <rPr>
        <sz val="11"/>
        <color rgb="FF000000"/>
        <rFont val="Calibri"/>
      </rPr>
      <t xml:space="preserve">  fi</t>
    </r>
    <r>
      <rPr>
        <sz val="11"/>
        <color rgb="FF000000"/>
        <rFont val="Calibri"/>
      </rPr>
      <t xml:space="preserve">
</t>
    </r>
    <r>
      <rPr>
        <sz val="11"/>
        <color rgb="FF000000"/>
        <rFont val="Calibri"/>
      </rPr>
      <t>done</t>
    </r>
    <r>
      <rPr>
        <sz val="11"/>
        <color rgb="FF000000"/>
        <rFont val="Calibri"/>
      </rPr>
      <t xml:space="preserve">
</t>
    </r>
    <r>
      <rPr>
        <sz val="11"/>
        <color rgb="FF000000"/>
        <rFont val="Calibri"/>
      </rPr>
      <t>The above script should yield the following output:</t>
    </r>
    <r>
      <rPr>
        <sz val="11"/>
        <color rgb="FF000000"/>
        <rFont val="Calibri"/>
      </rPr>
      <t xml:space="preserve">
</t>
    </r>
    <r>
      <rPr>
        <sz val="11"/>
        <color rgb="FF000000"/>
        <rFont val="Calibri"/>
      </rPr>
      <t>Checking config file /etc/dt/config/C/sys.resources...</t>
    </r>
    <r>
      <rPr>
        <sz val="11"/>
        <color rgb="FF000000"/>
        <rFont val="Calibri"/>
      </rPr>
      <t xml:space="preserve">
</t>
    </r>
    <r>
      <rPr>
        <sz val="11"/>
        <color rgb="FF000000"/>
        <rFont val="Calibri"/>
      </rPr>
      <t>Missing config file /etc/dt/config/C/sys.resources</t>
    </r>
    <r>
      <rPr>
        <sz val="11"/>
        <color rgb="FF000000"/>
        <rFont val="Calibri"/>
      </rPr>
      <t xml:space="preserve">
</t>
    </r>
    <r>
      <rPr>
        <sz val="11"/>
        <color rgb="FF000000"/>
        <rFont val="Calibri"/>
      </rPr>
      <t>Checking config file /etc/dt/config/POSIX/sys.resources...</t>
    </r>
    <r>
      <rPr>
        <sz val="11"/>
        <color rgb="FF000000"/>
        <rFont val="Calibri"/>
      </rPr>
      <t xml:space="preserve">
</t>
    </r>
    <r>
      <rPr>
        <sz val="11"/>
        <color rgb="FF000000"/>
        <rFont val="Calibri"/>
      </rPr>
      <t>dtsession*saverTimeout: 15</t>
    </r>
    <r>
      <rPr>
        <sz val="11"/>
        <color rgb="FF000000"/>
        <rFont val="Calibri"/>
      </rPr>
      <t xml:space="preserve">
</t>
    </r>
    <r>
      <rPr>
        <sz val="11"/>
        <color rgb="FF000000"/>
        <rFont val="Calibri"/>
      </rPr>
      <t>dtsession*lockTimeout: 30</t>
    </r>
    <r>
      <rPr>
        <sz val="11"/>
        <color rgb="FF000000"/>
        <rFont val="Calibri"/>
      </rPr>
      <t xml:space="preserve">
</t>
    </r>
    <r>
      <rPr>
        <sz val="11"/>
        <color rgb="FF000000"/>
        <rFont val="Calibri"/>
      </rPr>
      <t>Checking config file /etc/dt/config/en_US/sys.resources...</t>
    </r>
    <r>
      <rPr>
        <sz val="11"/>
        <color rgb="FF000000"/>
        <rFont val="Calibri"/>
      </rPr>
      <t xml:space="preserve">
</t>
    </r>
    <r>
      <rPr>
        <sz val="11"/>
        <color rgb="FF000000"/>
        <rFont val="Calibri"/>
      </rPr>
      <t>dtsession*saverTimeout: 15</t>
    </r>
    <r>
      <rPr>
        <sz val="11"/>
        <color rgb="FF000000"/>
        <rFont val="Calibri"/>
      </rPr>
      <t xml:space="preserve">
</t>
    </r>
    <r>
      <rPr>
        <sz val="11"/>
        <color rgb="FF000000"/>
        <rFont val="Calibri"/>
      </rPr>
      <t>dtsession*lockTimeout: 25</t>
    </r>
    <r>
      <rPr>
        <sz val="11"/>
        <color rgb="FF000000"/>
        <rFont val="Calibri"/>
      </rPr>
      <t xml:space="preserve">
</t>
    </r>
    <r>
      <rPr>
        <sz val="11"/>
        <color rgb="FF000000"/>
        <rFont val="Calibri"/>
      </rPr>
      <t>If the result of the script shows any config file missing, or any of the "dtsession*saverTimeout" or "dtsession*lockTimeout" values are greater than "15", this is a finding.</t>
    </r>
  </si>
  <si>
    <t>V-215320</t>
  </si>
  <si>
    <r>
      <rPr>
        <sz val="11"/>
        <rFont val="Calibri"/>
      </rPr>
      <t>AIX must set inactivity time-out on login sessions and terminate all login sessions after 10 minutes of inactivity.</t>
    </r>
  </si>
  <si>
    <r>
      <rPr>
        <sz val="11"/>
        <color rgb="FF000000"/>
        <rFont val="Calibri"/>
      </rPr>
      <t>Add or update the following line in the "/etc/profile" file:</t>
    </r>
    <r>
      <rPr>
        <sz val="11"/>
        <color rgb="FF000000"/>
        <rFont val="Calibri"/>
      </rPr>
      <t xml:space="preserve">
</t>
    </r>
    <r>
      <rPr>
        <sz val="11"/>
        <color rgb="FF000000"/>
        <rFont val="Calibri"/>
      </rPr>
      <t>readonly TMOUT=600; readonly TIMEOUT=600; export TMOUT TIMEOUT</t>
    </r>
  </si>
  <si>
    <r>
      <rPr>
        <sz val="11"/>
        <color rgb="FF000000"/>
        <rFont val="Calibri"/>
      </rPr>
      <t>Automatic session termination addresses the termination of user-initiated logical sessions in contrast to the termination of network connections that are associated with communications sessions (i.e., network disconnect). A logical session (for local, network, and remote access) is initiated whenever a user (or process acting on behalf of a user) accesses an organizational information system. Such user sessions can be terminated (and thus terminate user access) without terminating network sessions.</t>
    </r>
    <r>
      <rPr>
        <sz val="11"/>
        <color rgb="FF000000"/>
        <rFont val="Calibri"/>
      </rPr>
      <t xml:space="preserve">
</t>
    </r>
    <r>
      <rPr>
        <sz val="11"/>
        <color rgb="FF000000"/>
        <rFont val="Calibri"/>
      </rPr>
      <t>Session termination terminates all processes associated with a user's logical session except those processes that are specifically created by the user (i.e., session owner) to continue after the session is terminated.</t>
    </r>
    <r>
      <rPr>
        <sz val="11"/>
        <color rgb="FF000000"/>
        <rFont val="Calibri"/>
      </rPr>
      <t xml:space="preserve">
</t>
    </r>
    <r>
      <rPr>
        <sz val="11"/>
        <color rgb="FF000000"/>
        <rFont val="Calibri"/>
      </rPr>
      <t>If a maintenance session or connection remains open after maintenance is completed, it may be hijacked by an attacker and used to compromise or damage the system.</t>
    </r>
    <r>
      <rPr>
        <sz val="11"/>
        <color rgb="FF000000"/>
        <rFont val="Calibri"/>
      </rPr>
      <t xml:space="preserve">
</t>
    </r>
    <r>
      <rPr>
        <sz val="11"/>
        <color rgb="FF000000"/>
        <rFont val="Calibri"/>
      </rPr>
      <t>Some maintenance and test tools are either standalone devices with their own operating systems or are applications bundled with an operating system.</t>
    </r>
    <r>
      <rPr>
        <sz val="11"/>
        <color rgb="FF000000"/>
        <rFont val="Calibri"/>
      </rPr>
      <t xml:space="preserve">
</t>
    </r>
    <r>
      <rPr>
        <sz val="11"/>
        <color rgb="FF000000"/>
        <rFont val="Calibri"/>
      </rPr>
      <t>Conditions or trigger events requiring automatic session termination can include, for example, organization-defined periods of user inactivity, targeted responses to certain types of incidents, and time-of-day restrictions on information system use.</t>
    </r>
    <r>
      <rPr>
        <sz val="11"/>
        <color rgb="FF000000"/>
        <rFont val="Calibri"/>
      </rPr>
      <t xml:space="preserve">
</t>
    </r>
    <r>
      <rPr>
        <sz val="11"/>
        <color rgb="FF000000"/>
        <rFont val="Calibri"/>
      </rPr>
      <t>This capability is typically reserved for specific operating system functionality where the system owner, data owner, or organization requires additional assurance.</t>
    </r>
    <r>
      <rPr>
        <sz val="11"/>
        <color rgb="FF000000"/>
        <rFont val="Calibri"/>
      </rPr>
      <t xml:space="preserve">
</t>
    </r>
    <r>
      <rPr>
        <sz val="11"/>
        <color rgb="FF000000"/>
        <rFont val="Calibri"/>
      </rPr>
      <t>Terminating network connections associated with communications sessions includes, for example, de-allocating associated TCP/IP address/port pairs at AIX level, and de-allocating networking assignments at the application level if multiple application sessions are using a single operating system-level network connection. This does not mean that AIX terminates all sessions or network access; it only ends the inactive session and releases the resources associated with that session.</t>
    </r>
    <r>
      <rPr>
        <sz val="11"/>
        <color rgb="FF000000"/>
        <rFont val="Calibri"/>
      </rPr>
      <t xml:space="preserve">
</t>
    </r>
    <r>
      <rPr>
        <sz val="11"/>
        <color rgb="FF000000"/>
        <rFont val="Calibri"/>
      </rPr>
      <t>Satisfies: SRG-OS-000279-GPOS-00109, SRG-OS-000163-GPOS-00072, SRG-OS-000126-GPOS-00066</t>
    </r>
  </si>
  <si>
    <r>
      <rPr>
        <sz val="11"/>
        <color rgb="FF000000"/>
        <rFont val="Calibri"/>
      </rPr>
      <t>Check if "TMOUT" and "TIMEOUT" environment variables are set to "600" (in seconds) in "/etc/profile" file:</t>
    </r>
    <r>
      <rPr>
        <sz val="11"/>
        <color rgb="FF000000"/>
        <rFont val="Calibri"/>
      </rPr>
      <t xml:space="preserve">
</t>
    </r>
    <r>
      <rPr>
        <sz val="11"/>
        <color rgb="FF000000"/>
        <rFont val="Calibri"/>
      </rPr>
      <t># grep -E " TMOUT|TIMEOUT" /etc/profile</t>
    </r>
    <r>
      <rPr>
        <sz val="11"/>
        <color rgb="FF000000"/>
        <rFont val="Calibri"/>
      </rPr>
      <t xml:space="preserve">
</t>
    </r>
    <r>
      <rPr>
        <sz val="11"/>
        <color rgb="FF000000"/>
        <rFont val="Calibri"/>
      </rPr>
      <t>readonly TMOUT=600; readonly TIMEOUT=600; export TMOUT TIMEOUT</t>
    </r>
    <r>
      <rPr>
        <sz val="11"/>
        <color rgb="FF000000"/>
        <rFont val="Calibri"/>
      </rPr>
      <t xml:space="preserve">
</t>
    </r>
    <r>
      <rPr>
        <sz val="11"/>
        <color rgb="FF000000"/>
        <rFont val="Calibri"/>
      </rPr>
      <t>If they are not set in "/etc/profile" file, are commented out, or their values are greater than "600", this is a finding.</t>
    </r>
  </si>
  <si>
    <t>V-215321</t>
  </si>
  <si>
    <r>
      <rPr>
        <sz val="11"/>
        <rFont val="Calibri"/>
      </rPr>
      <t>AIX SSH private host key files must have mode 0600 or less permissive.</t>
    </r>
  </si>
  <si>
    <r>
      <rPr>
        <sz val="11"/>
        <color rgb="FF000000"/>
        <rFont val="Calibri"/>
      </rPr>
      <t>Change the permissions for the SSH private host key files:</t>
    </r>
    <r>
      <rPr>
        <sz val="11"/>
        <color rgb="FF000000"/>
        <rFont val="Calibri"/>
      </rPr>
      <t xml:space="preserve">
</t>
    </r>
    <r>
      <rPr>
        <sz val="11"/>
        <color rgb="FF000000"/>
        <rFont val="Calibri"/>
      </rPr>
      <t># chmod 0600 /etc/ssh/*key</t>
    </r>
  </si>
  <si>
    <r>
      <rPr>
        <sz val="11"/>
        <color rgb="FF000000"/>
        <rFont val="Calibri"/>
      </rPr>
      <t>If the private key is discovered, an attacker can use the key to authenticate as an authorized user and gain access to the network infrastructure.</t>
    </r>
    <r>
      <rPr>
        <sz val="11"/>
        <color rgb="FF000000"/>
        <rFont val="Calibri"/>
      </rPr>
      <t xml:space="preserve">
</t>
    </r>
    <r>
      <rPr>
        <sz val="11"/>
        <color rgb="FF000000"/>
        <rFont val="Calibri"/>
      </rPr>
      <t>The cornerstone of the PKI is the private key used to encrypt or digitally sign information.</t>
    </r>
    <r>
      <rPr>
        <sz val="11"/>
        <color rgb="FF000000"/>
        <rFont val="Calibri"/>
      </rPr>
      <t xml:space="preserve">
</t>
    </r>
    <r>
      <rPr>
        <sz val="11"/>
        <color rgb="FF000000"/>
        <rFont val="Calibri"/>
      </rPr>
      <t>If the private key is stolen, this will lead to the compromise of the authentication and non-repudiation gained through PKI because the attacker can use the private key to digitally sign documents and pretend to be the authorized user.</t>
    </r>
    <r>
      <rPr>
        <sz val="11"/>
        <color rgb="FF000000"/>
        <rFont val="Calibri"/>
      </rPr>
      <t xml:space="preserve">
</t>
    </r>
    <r>
      <rPr>
        <sz val="11"/>
        <color rgb="FF000000"/>
        <rFont val="Calibri"/>
      </rPr>
      <t>Both the holders of a digital certificate and the issuing authority must protect the computers, storage devices, or whatever they use to keep the private keys.</t>
    </r>
  </si>
  <si>
    <r>
      <rPr>
        <sz val="11"/>
        <color rgb="FF000000"/>
        <rFont val="Calibri"/>
      </rPr>
      <t xml:space="preserve">Check the permissions for SSH private host key files: </t>
    </r>
    <r>
      <rPr>
        <sz val="11"/>
        <color rgb="FF000000"/>
        <rFont val="Calibri"/>
      </rPr>
      <t xml:space="preserve">
</t>
    </r>
    <r>
      <rPr>
        <sz val="11"/>
        <color rgb="FF000000"/>
        <rFont val="Calibri"/>
      </rPr>
      <t xml:space="preserve"># ls -lL /etc/ssh/*key </t>
    </r>
    <r>
      <rPr>
        <sz val="11"/>
        <color rgb="FF000000"/>
        <rFont val="Calibri"/>
      </rPr>
      <t xml:space="preserve">
</t>
    </r>
    <r>
      <rPr>
        <sz val="11"/>
        <color rgb="FF000000"/>
        <rFont val="Calibri"/>
      </rPr>
      <t>The above command should yield the following output:</t>
    </r>
    <r>
      <rPr>
        <sz val="11"/>
        <color rgb="FF000000"/>
        <rFont val="Calibri"/>
      </rPr>
      <t xml:space="preserve">
</t>
    </r>
    <r>
      <rPr>
        <sz val="11"/>
        <color rgb="FF000000"/>
        <rFont val="Calibri"/>
      </rPr>
      <t>-rw-------    1 root     system          668 Jan 18 2017  /etc/ssh/ssh_host_dsa_key</t>
    </r>
    <r>
      <rPr>
        <sz val="11"/>
        <color rgb="FF000000"/>
        <rFont val="Calibri"/>
      </rPr>
      <t xml:space="preserve">
</t>
    </r>
    <r>
      <rPr>
        <sz val="11"/>
        <color rgb="FF000000"/>
        <rFont val="Calibri"/>
      </rPr>
      <t>-rw-------    1 root     system          227 Jan 18 2017  /etc/ssh/ssh_host_ecdsa_key</t>
    </r>
    <r>
      <rPr>
        <sz val="11"/>
        <color rgb="FF000000"/>
        <rFont val="Calibri"/>
      </rPr>
      <t xml:space="preserve">
</t>
    </r>
    <r>
      <rPr>
        <sz val="11"/>
        <color rgb="FF000000"/>
        <rFont val="Calibri"/>
      </rPr>
      <t>-rw-------    1 root     system          965 Jan 18 2017  /etc/ssh/ssh_host_key</t>
    </r>
    <r>
      <rPr>
        <sz val="11"/>
        <color rgb="FF000000"/>
        <rFont val="Calibri"/>
      </rPr>
      <t xml:space="preserve">
</t>
    </r>
    <r>
      <rPr>
        <sz val="11"/>
        <color rgb="FF000000"/>
        <rFont val="Calibri"/>
      </rPr>
      <t>-rw-------    1 root     system         1675 Jan 18 2017  /etc/ssh/ssh_host_rsa_key</t>
    </r>
    <r>
      <rPr>
        <sz val="11"/>
        <color rgb="FF000000"/>
        <rFont val="Calibri"/>
      </rPr>
      <t xml:space="preserve">
</t>
    </r>
    <r>
      <rPr>
        <sz val="11"/>
        <color rgb="FF000000"/>
        <rFont val="Calibri"/>
      </rPr>
      <t>If any file has a mode more permissive than "0600", this is a finding.</t>
    </r>
  </si>
  <si>
    <t>V-215322</t>
  </si>
  <si>
    <r>
      <rPr>
        <sz val="11"/>
        <rFont val="Calibri"/>
      </rPr>
      <t>AIX must disable /usr/bin/rcp, /usr/bin/rlogin, /usr/bin/rsh, /usr/bin/rexec and /usr/bin/telnet commands.</t>
    </r>
  </si>
  <si>
    <r>
      <rPr>
        <sz val="11"/>
        <color rgb="FF000000"/>
        <rFont val="Calibri"/>
      </rPr>
      <t xml:space="preserve">Use the chmod command to remove all permissions on these commands: </t>
    </r>
    <r>
      <rPr>
        <sz val="11"/>
        <color rgb="FF000000"/>
        <rFont val="Calibri"/>
      </rPr>
      <t xml:space="preserve">
</t>
    </r>
    <r>
      <rPr>
        <sz val="11"/>
        <color rgb="FF000000"/>
        <rFont val="Calibri"/>
      </rPr>
      <t># chmod ugo= /usr/bin/rcp</t>
    </r>
    <r>
      <rPr>
        <sz val="11"/>
        <color rgb="FF000000"/>
        <rFont val="Calibri"/>
      </rPr>
      <t xml:space="preserve">
</t>
    </r>
    <r>
      <rPr>
        <sz val="11"/>
        <color rgb="FF000000"/>
        <rFont val="Calibri"/>
      </rPr>
      <t># chmod ugo= /usr/bin/rlogin</t>
    </r>
    <r>
      <rPr>
        <sz val="11"/>
        <color rgb="FF000000"/>
        <rFont val="Calibri"/>
      </rPr>
      <t xml:space="preserve">
</t>
    </r>
    <r>
      <rPr>
        <sz val="11"/>
        <color rgb="FF000000"/>
        <rFont val="Calibri"/>
      </rPr>
      <t># chmod ugo= /usr/bin/rsh</t>
    </r>
    <r>
      <rPr>
        <sz val="11"/>
        <color rgb="FF000000"/>
        <rFont val="Calibri"/>
      </rPr>
      <t xml:space="preserve">
</t>
    </r>
    <r>
      <rPr>
        <sz val="11"/>
        <color rgb="FF000000"/>
        <rFont val="Calibri"/>
      </rPr>
      <t># chmod ugo= /usr/bin/rexec</t>
    </r>
    <r>
      <rPr>
        <sz val="11"/>
        <color rgb="FF000000"/>
        <rFont val="Calibri"/>
      </rPr>
      <t xml:space="preserve">
</t>
    </r>
    <r>
      <rPr>
        <sz val="11"/>
        <color rgb="FF000000"/>
        <rFont val="Calibri"/>
      </rPr>
      <t># chmod ugo= /usr/bin/telnet</t>
    </r>
  </si>
  <si>
    <r>
      <rPr>
        <sz val="11"/>
        <color rgb="FF000000"/>
        <rFont val="Calibri"/>
      </rPr>
      <t>The listed applications permit the transmission of passwords in plain text.  Alternative applications such as SSH, which encrypt data, should be use instead.</t>
    </r>
  </si>
  <si>
    <r>
      <rPr>
        <sz val="11"/>
        <color rgb="FF000000"/>
        <rFont val="Calibri"/>
      </rPr>
      <t>From the command prompt, execute the following commands:</t>
    </r>
    <r>
      <rPr>
        <sz val="11"/>
        <color rgb="FF000000"/>
        <rFont val="Calibri"/>
      </rPr>
      <t xml:space="preserve">
</t>
    </r>
    <r>
      <rPr>
        <sz val="11"/>
        <color rgb="FF000000"/>
        <rFont val="Calibri"/>
      </rPr>
      <t># ls -l /usr/bin/rcp | awk '{print $1}'</t>
    </r>
    <r>
      <rPr>
        <sz val="11"/>
        <color rgb="FF000000"/>
        <rFont val="Calibri"/>
      </rPr>
      <t xml:space="preserve">
</t>
    </r>
    <r>
      <rPr>
        <sz val="11"/>
        <color rgb="FF000000"/>
        <rFont val="Calibri"/>
      </rPr>
      <t># ls -l /usr/bin/rlogin | awk '{print $1}'</t>
    </r>
    <r>
      <rPr>
        <sz val="11"/>
        <color rgb="FF000000"/>
        <rFont val="Calibri"/>
      </rPr>
      <t xml:space="preserve">
</t>
    </r>
    <r>
      <rPr>
        <sz val="11"/>
        <color rgb="FF000000"/>
        <rFont val="Calibri"/>
      </rPr>
      <t># ls -l /usr/bin/rsh | awk '{print $1}'</t>
    </r>
    <r>
      <rPr>
        <sz val="11"/>
        <color rgb="FF000000"/>
        <rFont val="Calibri"/>
      </rPr>
      <t xml:space="preserve">
</t>
    </r>
    <r>
      <rPr>
        <sz val="11"/>
        <color rgb="FF000000"/>
        <rFont val="Calibri"/>
      </rPr>
      <t># ls -l /usr/bin/telnet | awk '{print $1}'</t>
    </r>
    <r>
      <rPr>
        <sz val="11"/>
        <color rgb="FF000000"/>
        <rFont val="Calibri"/>
      </rPr>
      <t xml:space="preserve">
</t>
    </r>
    <r>
      <rPr>
        <sz val="11"/>
        <color rgb="FF000000"/>
        <rFont val="Calibri"/>
      </rPr>
      <t># ls -l /usr/bin/rexec | awk '{print $1}'</t>
    </r>
    <r>
      <rPr>
        <sz val="11"/>
        <color rgb="FF000000"/>
        <rFont val="Calibri"/>
      </rPr>
      <t xml:space="preserve">
</t>
    </r>
    <r>
      <rPr>
        <sz val="11"/>
        <color rgb="FF000000"/>
        <rFont val="Calibri"/>
      </rPr>
      <t>Each of the above commands should return with the following permissions: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permissions are more permissive, this is a finding.</t>
    </r>
  </si>
  <si>
    <t>V-215323</t>
  </si>
  <si>
    <r>
      <rPr>
        <sz val="11"/>
        <rFont val="Calibri"/>
      </rPr>
      <t>AIX log files must have mode 0640 or less permissive.</t>
    </r>
  </si>
  <si>
    <r>
      <rPr>
        <sz val="11"/>
        <color rgb="FF000000"/>
        <rFont val="Calibri"/>
      </rPr>
      <t xml:space="preserve">Change the mode of the system log file(s) to "0640" or less permissive: </t>
    </r>
    <r>
      <rPr>
        <sz val="11"/>
        <color rgb="FF000000"/>
        <rFont val="Calibri"/>
      </rPr>
      <t xml:space="preserve">
</t>
    </r>
    <r>
      <rPr>
        <sz val="11"/>
        <color rgb="FF000000"/>
        <rFont val="Calibri"/>
      </rPr>
      <t># chmod 0640 /path/to/system-log-file</t>
    </r>
  </si>
  <si>
    <r>
      <rPr>
        <sz val="11"/>
        <color rgb="FF000000"/>
        <rFont val="Calibri"/>
      </rPr>
      <t>Check the mode of log files:</t>
    </r>
    <r>
      <rPr>
        <sz val="11"/>
        <color rgb="FF000000"/>
        <rFont val="Calibri"/>
      </rPr>
      <t xml:space="preserve">
</t>
    </r>
    <r>
      <rPr>
        <sz val="11"/>
        <color rgb="FF000000"/>
        <rFont val="Calibri"/>
      </rPr>
      <t xml:space="preserve"># ls -lL /var/log /var/log/syslog /var/adm </t>
    </r>
    <r>
      <rPr>
        <sz val="11"/>
        <color rgb="FF000000"/>
        <rFont val="Calibri"/>
      </rPr>
      <t xml:space="preserve">
</t>
    </r>
    <r>
      <rPr>
        <sz val="11"/>
        <color rgb="FF000000"/>
        <rFont val="Calibri"/>
      </rPr>
      <t>/var/adm:</t>
    </r>
    <r>
      <rPr>
        <sz val="11"/>
        <color rgb="FF000000"/>
        <rFont val="Calibri"/>
      </rPr>
      <t xml:space="preserve">
</t>
    </r>
    <r>
      <rPr>
        <sz val="11"/>
        <color rgb="FF000000"/>
        <rFont val="Calibri"/>
      </rPr>
      <t>total 376</t>
    </r>
    <r>
      <rPr>
        <sz val="11"/>
        <color rgb="FF000000"/>
        <rFont val="Calibri"/>
      </rPr>
      <t xml:space="preserve">
</t>
    </r>
    <r>
      <rPr>
        <sz val="11"/>
        <color rgb="FF000000"/>
        <rFont val="Calibri"/>
      </rPr>
      <t>drw-r-----    2 root     system          256 Jan 24 12:31 SRC</t>
    </r>
    <r>
      <rPr>
        <sz val="11"/>
        <color rgb="FF000000"/>
        <rFont val="Calibri"/>
      </rPr>
      <t xml:space="preserve">
</t>
    </r>
    <r>
      <rPr>
        <sz val="11"/>
        <color rgb="FF000000"/>
        <rFont val="Calibri"/>
      </rPr>
      <t>drwx------    4 root     system          256 Jan 24 07:28 config</t>
    </r>
    <r>
      <rPr>
        <sz val="11"/>
        <color rgb="FF000000"/>
        <rFont val="Calibri"/>
      </rPr>
      <t xml:space="preserve">
</t>
    </r>
    <r>
      <rPr>
        <sz val="11"/>
        <color rgb="FF000000"/>
        <rFont val="Calibri"/>
      </rPr>
      <t>-rw-r-----    1 root     system         1081 Jan 24 09:05 dev_pkg.fail</t>
    </r>
    <r>
      <rPr>
        <sz val="11"/>
        <color rgb="FF000000"/>
        <rFont val="Calibri"/>
      </rPr>
      <t xml:space="preserve">
</t>
    </r>
    <r>
      <rPr>
        <sz val="11"/>
        <color rgb="FF000000"/>
        <rFont val="Calibri"/>
      </rPr>
      <t>-rw-r-----    1 root     system          250 Jan 24 09:05 dev_pkg.success</t>
    </r>
    <r>
      <rPr>
        <sz val="11"/>
        <color rgb="FF000000"/>
        <rFont val="Calibri"/>
      </rPr>
      <t xml:space="preserve">
</t>
    </r>
    <r>
      <rPr>
        <sz val="11"/>
        <color rgb="FF000000"/>
        <rFont val="Calibri"/>
      </rPr>
      <t>-rw-------    1 root     system           64 Jan 24 09:43 sulog</t>
    </r>
    <r>
      <rPr>
        <sz val="11"/>
        <color rgb="FF000000"/>
        <rFont val="Calibri"/>
      </rPr>
      <t xml:space="preserve">
</t>
    </r>
    <r>
      <rPr>
        <sz val="11"/>
        <color rgb="FF000000"/>
        <rFont val="Calibri"/>
      </rPr>
      <t>drwxr-xr-x    3 root     system          256 Jan 24 12:28 sw</t>
    </r>
    <r>
      <rPr>
        <sz val="11"/>
        <color rgb="FF000000"/>
        <rFont val="Calibri"/>
      </rPr>
      <t xml:space="preserve">
</t>
    </r>
    <r>
      <rPr>
        <sz val="11"/>
        <color rgb="FF000000"/>
        <rFont val="Calibri"/>
      </rPr>
      <t>drwx------    2 root     system          256 Jan 24 08:06 wpars</t>
    </r>
    <r>
      <rPr>
        <sz val="11"/>
        <color rgb="FF000000"/>
        <rFont val="Calibri"/>
      </rPr>
      <t xml:space="preserve">
</t>
    </r>
    <r>
      <rPr>
        <sz val="11"/>
        <color rgb="FF000000"/>
        <rFont val="Calibri"/>
      </rPr>
      <t>/var/log:</t>
    </r>
    <r>
      <rPr>
        <sz val="11"/>
        <color rgb="FF000000"/>
        <rFont val="Calibri"/>
      </rPr>
      <t xml:space="preserve">
</t>
    </r>
    <r>
      <rPr>
        <sz val="11"/>
        <color rgb="FF000000"/>
        <rFont val="Calibri"/>
      </rPr>
      <t>total 8</t>
    </r>
    <r>
      <rPr>
        <sz val="11"/>
        <color rgb="FF000000"/>
        <rFont val="Calibri"/>
      </rPr>
      <t xml:space="preserve">
</t>
    </r>
    <r>
      <rPr>
        <sz val="11"/>
        <color rgb="FF000000"/>
        <rFont val="Calibri"/>
      </rPr>
      <t>drwxr-xr-x    2 root     system          256 Jan 24 08:44 aso</t>
    </r>
    <r>
      <rPr>
        <sz val="11"/>
        <color rgb="FF000000"/>
        <rFont val="Calibri"/>
      </rPr>
      <t xml:space="preserve">
</t>
    </r>
    <r>
      <rPr>
        <sz val="11"/>
        <color rgb="FF000000"/>
        <rFont val="Calibri"/>
      </rPr>
      <t>-rw-r-----    1 root     system          603 Jan 24 10:30 cache_mgt.dr.log</t>
    </r>
    <r>
      <rPr>
        <sz val="11"/>
        <color rgb="FF000000"/>
        <rFont val="Calibri"/>
      </rPr>
      <t xml:space="preserve">
</t>
    </r>
    <r>
      <rPr>
        <sz val="11"/>
        <color rgb="FF000000"/>
        <rFont val="Calibri"/>
      </rPr>
      <t>If any of the log files have modes more permissive than "0640", this is a finding.</t>
    </r>
    <r>
      <rPr>
        <sz val="11"/>
        <color rgb="FF000000"/>
        <rFont val="Calibri"/>
      </rPr>
      <t xml:space="preserve">
</t>
    </r>
    <r>
      <rPr>
        <sz val="11"/>
        <color rgb="FF000000"/>
        <rFont val="Calibri"/>
      </rPr>
      <t>NOTE: Do not confuse system logfiles with audit logs. Any subsystems that require less stringent permissions must be documented.</t>
    </r>
  </si>
  <si>
    <t>V-215324</t>
  </si>
  <si>
    <r>
      <rPr>
        <sz val="11"/>
        <rFont val="Calibri"/>
      </rPr>
      <t>AIX log files must not have extended ACLs, except as needed to support authorized software.</t>
    </r>
  </si>
  <si>
    <r>
      <rPr>
        <sz val="11"/>
        <color rgb="FF000000"/>
        <rFont val="Calibri"/>
      </rPr>
      <t>Remove the extended ACL(s) from the system log file(s):</t>
    </r>
    <r>
      <rPr>
        <sz val="11"/>
        <color rgb="FF000000"/>
        <rFont val="Calibri"/>
      </rPr>
      <t xml:space="preserve">
</t>
    </r>
    <r>
      <rPr>
        <sz val="11"/>
        <color rgb="FF000000"/>
        <rFont val="Calibri"/>
      </rPr>
      <t># acledit &lt;system_log_file&gt;</t>
    </r>
    <r>
      <rPr>
        <sz val="11"/>
        <color rgb="FF000000"/>
        <rFont val="Calibri"/>
      </rPr>
      <t xml:space="preserve">
</t>
    </r>
    <r>
      <rPr>
        <sz val="11"/>
        <color rgb="FF000000"/>
        <rFont val="Calibri"/>
      </rPr>
      <t>Set "extended permissions" to "disabled".</t>
    </r>
  </si>
  <si>
    <r>
      <rPr>
        <sz val="11"/>
        <color rgb="FF000000"/>
        <rFont val="Calibri"/>
      </rPr>
      <t>With the assistance of the system administrator, identify all of the system log files.</t>
    </r>
    <r>
      <rPr>
        <sz val="11"/>
        <color rgb="FF000000"/>
        <rFont val="Calibri"/>
      </rPr>
      <t xml:space="preserve">
</t>
    </r>
    <r>
      <rPr>
        <sz val="11"/>
        <color rgb="FF000000"/>
        <rFont val="Calibri"/>
      </rPr>
      <t>For each system log file identified, verify that extended ACL's are disabled:</t>
    </r>
    <r>
      <rPr>
        <sz val="11"/>
        <color rgb="FF000000"/>
        <rFont val="Calibri"/>
      </rPr>
      <t xml:space="preserve">
</t>
    </r>
    <r>
      <rPr>
        <sz val="11"/>
        <color rgb="FF000000"/>
        <rFont val="Calibri"/>
      </rPr>
      <t>#aclget &lt;system_log_file&gt;</t>
    </r>
    <r>
      <rPr>
        <sz val="11"/>
        <color rgb="FF000000"/>
        <rFont val="Calibri"/>
      </rPr>
      <t xml:space="preserve">
</t>
    </r>
    <r>
      <rPr>
        <sz val="11"/>
        <color rgb="FF000000"/>
        <rFont val="Calibri"/>
      </rPr>
      <t>*</t>
    </r>
    <r>
      <rPr>
        <sz val="11"/>
        <color rgb="FF000000"/>
        <rFont val="Calibri"/>
      </rPr>
      <t xml:space="preserve">
</t>
    </r>
    <r>
      <rPr>
        <sz val="11"/>
        <color rgb="FF000000"/>
        <rFont val="Calibri"/>
      </rPr>
      <t>* ACL_type   AIXC</t>
    </r>
    <r>
      <rPr>
        <sz val="11"/>
        <color rgb="FF000000"/>
        <rFont val="Calibri"/>
      </rPr>
      <t xml:space="preserve">
</t>
    </r>
    <r>
      <rPr>
        <sz val="11"/>
        <color rgb="FF000000"/>
        <rFont val="Calibri"/>
      </rPr>
      <t>*</t>
    </r>
    <r>
      <rPr>
        <sz val="11"/>
        <color rgb="FF000000"/>
        <rFont val="Calibri"/>
      </rPr>
      <t xml:space="preserve">
</t>
    </r>
    <r>
      <rPr>
        <sz val="11"/>
        <color rgb="FF000000"/>
        <rFont val="Calibri"/>
      </rPr>
      <t>attributes:</t>
    </r>
    <r>
      <rPr>
        <sz val="11"/>
        <color rgb="FF000000"/>
        <rFont val="Calibri"/>
      </rPr>
      <t xml:space="preserve">
</t>
    </r>
    <r>
      <rPr>
        <sz val="11"/>
        <color rgb="FF000000"/>
        <rFont val="Calibri"/>
      </rPr>
      <t>base permissions</t>
    </r>
    <r>
      <rPr>
        <sz val="11"/>
        <color rgb="FF000000"/>
        <rFont val="Calibri"/>
      </rPr>
      <t xml:space="preserve">
</t>
    </r>
    <r>
      <rPr>
        <sz val="11"/>
        <color rgb="FF000000"/>
        <rFont val="Calibri"/>
      </rPr>
      <t xml:space="preserve">    owner(root):  rw-</t>
    </r>
    <r>
      <rPr>
        <sz val="11"/>
        <color rgb="FF000000"/>
        <rFont val="Calibri"/>
      </rPr>
      <t xml:space="preserve">
</t>
    </r>
    <r>
      <rPr>
        <sz val="11"/>
        <color rgb="FF000000"/>
        <rFont val="Calibri"/>
      </rPr>
      <t xml:space="preserve">    group(system):  r--</t>
    </r>
    <r>
      <rPr>
        <sz val="11"/>
        <color rgb="FF000000"/>
        <rFont val="Calibri"/>
      </rPr>
      <t xml:space="preserve">
</t>
    </r>
    <r>
      <rPr>
        <sz val="11"/>
        <color rgb="FF000000"/>
        <rFont val="Calibri"/>
      </rPr>
      <t xml:space="preserve">    others:  r--</t>
    </r>
    <r>
      <rPr>
        <sz val="11"/>
        <color rgb="FF000000"/>
        <rFont val="Calibri"/>
      </rPr>
      <t xml:space="preserve">
</t>
    </r>
    <r>
      <rPr>
        <sz val="11"/>
        <color rgb="FF000000"/>
        <rFont val="Calibri"/>
      </rPr>
      <t>extended permissions</t>
    </r>
    <r>
      <rPr>
        <sz val="11"/>
        <color rgb="FF000000"/>
        <rFont val="Calibri"/>
      </rPr>
      <t xml:space="preserve">
</t>
    </r>
    <r>
      <rPr>
        <sz val="11"/>
        <color rgb="FF000000"/>
        <rFont val="Calibri"/>
      </rPr>
      <t xml:space="preserve">    disabled</t>
    </r>
    <r>
      <rPr>
        <sz val="11"/>
        <color rgb="FF000000"/>
        <rFont val="Calibri"/>
      </rPr>
      <t xml:space="preserve">
</t>
    </r>
    <r>
      <rPr>
        <sz val="11"/>
        <color rgb="FF000000"/>
        <rFont val="Calibri"/>
      </rPr>
      <t>If "extended permissions" is set to "enabled" and is not documented, this is a finding.</t>
    </r>
  </si>
  <si>
    <t>V-215325</t>
  </si>
  <si>
    <r>
      <rPr>
        <sz val="11"/>
        <rFont val="Calibri"/>
      </rPr>
      <t>All system command files must not have extended ACLs.</t>
    </r>
  </si>
  <si>
    <r>
      <rPr>
        <sz val="11"/>
        <color rgb="FF000000"/>
        <rFont val="Calibri"/>
      </rPr>
      <t xml:space="preserve">Remove the extended ACL(s) from the system command file(s) and set the extended permissions to disabled by running the following command: </t>
    </r>
    <r>
      <rPr>
        <sz val="11"/>
        <color rgb="FF000000"/>
        <rFont val="Calibri"/>
      </rPr>
      <t xml:space="preserve">
</t>
    </r>
    <r>
      <rPr>
        <sz val="11"/>
        <color rgb="FF000000"/>
        <rFont val="Calibri"/>
      </rPr>
      <t># acledit [command-path ]/[ command-file]</t>
    </r>
  </si>
  <si>
    <r>
      <rPr>
        <sz val="11"/>
        <color rgb="FF000000"/>
        <rFont val="Calibri"/>
      </rPr>
      <t>Restricting permissions will protect system command files from unauthorized modification. System command files include files present in directories used by the operating system for storing default system executables and files present in directories included in the system's default executable search paths.</t>
    </r>
  </si>
  <si>
    <r>
      <rPr>
        <sz val="11"/>
        <color rgb="FF000000"/>
        <rFont val="Calibri"/>
      </rPr>
      <t>Verify all system command files have no extended ACLs by running the following commands:</t>
    </r>
    <r>
      <rPr>
        <sz val="11"/>
        <color rgb="FF000000"/>
        <rFont val="Calibri"/>
      </rPr>
      <t xml:space="preserve">
</t>
    </r>
    <r>
      <rPr>
        <sz val="11"/>
        <color rgb="FF000000"/>
        <rFont val="Calibri"/>
      </rPr>
      <t xml:space="preserve"># aclget /etc </t>
    </r>
    <r>
      <rPr>
        <sz val="11"/>
        <color rgb="FF000000"/>
        <rFont val="Calibri"/>
      </rPr>
      <t xml:space="preserve">
</t>
    </r>
    <r>
      <rPr>
        <sz val="11"/>
        <color rgb="FF000000"/>
        <rFont val="Calibri"/>
      </rPr>
      <t xml:space="preserve"># aclget /bin </t>
    </r>
    <r>
      <rPr>
        <sz val="11"/>
        <color rgb="FF000000"/>
        <rFont val="Calibri"/>
      </rPr>
      <t xml:space="preserve">
</t>
    </r>
    <r>
      <rPr>
        <sz val="11"/>
        <color rgb="FF000000"/>
        <rFont val="Calibri"/>
      </rPr>
      <t xml:space="preserve"># aclget /usr/bin </t>
    </r>
    <r>
      <rPr>
        <sz val="11"/>
        <color rgb="FF000000"/>
        <rFont val="Calibri"/>
      </rPr>
      <t xml:space="preserve">
</t>
    </r>
    <r>
      <rPr>
        <sz val="11"/>
        <color rgb="FF000000"/>
        <rFont val="Calibri"/>
      </rPr>
      <t xml:space="preserve"># aclget /usr/lbin </t>
    </r>
    <r>
      <rPr>
        <sz val="11"/>
        <color rgb="FF000000"/>
        <rFont val="Calibri"/>
      </rPr>
      <t xml:space="preserve">
</t>
    </r>
    <r>
      <rPr>
        <sz val="11"/>
        <color rgb="FF000000"/>
        <rFont val="Calibri"/>
      </rPr>
      <t xml:space="preserve"># aclget /usr/ucb </t>
    </r>
    <r>
      <rPr>
        <sz val="11"/>
        <color rgb="FF000000"/>
        <rFont val="Calibri"/>
      </rPr>
      <t xml:space="preserve">
</t>
    </r>
    <r>
      <rPr>
        <sz val="11"/>
        <color rgb="FF000000"/>
        <rFont val="Calibri"/>
      </rPr>
      <t xml:space="preserve"># aclget /sbin </t>
    </r>
    <r>
      <rPr>
        <sz val="11"/>
        <color rgb="FF000000"/>
        <rFont val="Calibri"/>
      </rPr>
      <t xml:space="preserve">
</t>
    </r>
    <r>
      <rPr>
        <sz val="11"/>
        <color rgb="FF000000"/>
        <rFont val="Calibri"/>
      </rPr>
      <t xml:space="preserve"># aclget /usr/sbin </t>
    </r>
    <r>
      <rPr>
        <sz val="11"/>
        <color rgb="FF000000"/>
        <rFont val="Calibri"/>
      </rPr>
      <t xml:space="preserve">
</t>
    </r>
    <r>
      <rPr>
        <sz val="11"/>
        <color rgb="FF000000"/>
        <rFont val="Calibri"/>
      </rPr>
      <t>If any of the command files have extended permissions enabled, this is a finding.</t>
    </r>
  </si>
  <si>
    <t>V-215326</t>
  </si>
  <si>
    <r>
      <rPr>
        <sz val="11"/>
        <rFont val="Calibri"/>
      </rPr>
      <t>All library files must not have extended ACLs.</t>
    </r>
  </si>
  <si>
    <r>
      <rPr>
        <sz val="11"/>
        <color rgb="FF000000"/>
        <rFont val="Calibri"/>
      </rPr>
      <t>Remove the extended ACL(s) from the system library file(s) and disable extended permissions using the follow script:</t>
    </r>
    <r>
      <rPr>
        <sz val="11"/>
        <color rgb="FF000000"/>
        <rFont val="Calibri"/>
      </rPr>
      <t xml:space="preserve">
</t>
    </r>
    <r>
      <rPr>
        <sz val="11"/>
        <color rgb="FF000000"/>
        <rFont val="Calibri"/>
      </rPr>
      <t>find /usr/lib/security /usr/lib/methods/ -type f | while read file</t>
    </r>
    <r>
      <rPr>
        <sz val="11"/>
        <color rgb="FF000000"/>
        <rFont val="Calibri"/>
      </rPr>
      <t xml:space="preserve">
</t>
    </r>
    <r>
      <rPr>
        <sz val="11"/>
        <color rgb="FF000000"/>
        <rFont val="Calibri"/>
      </rPr>
      <t>do</t>
    </r>
    <r>
      <rPr>
        <sz val="11"/>
        <color rgb="FF000000"/>
        <rFont val="Calibri"/>
      </rPr>
      <t xml:space="preserve">
</t>
    </r>
    <r>
      <rPr>
        <sz val="11"/>
        <color rgb="FF000000"/>
        <rFont val="Calibri"/>
      </rPr>
      <t>aclget -o /tmp/111.acl $file &gt; /dev/null 2&gt;&amp;1</t>
    </r>
    <r>
      <rPr>
        <sz val="11"/>
        <color rgb="FF000000"/>
        <rFont val="Calibri"/>
      </rPr>
      <t xml:space="preserve">
</t>
    </r>
    <r>
      <rPr>
        <sz val="11"/>
        <color rgb="FF000000"/>
        <rFont val="Calibri"/>
      </rPr>
      <t>if [ $? -eq 0 ]; then</t>
    </r>
    <r>
      <rPr>
        <sz val="11"/>
        <color rgb="FF000000"/>
        <rFont val="Calibri"/>
      </rPr>
      <t xml:space="preserve">
</t>
    </r>
    <r>
      <rPr>
        <sz val="11"/>
        <color rgb="FF000000"/>
        <rFont val="Calibri"/>
      </rPr>
      <t>grep -e "[[:space:]]enabled$" /tmp/111.acl &gt; /dev/null 2&gt;&amp;1</t>
    </r>
    <r>
      <rPr>
        <sz val="11"/>
        <color rgb="FF000000"/>
        <rFont val="Calibri"/>
      </rPr>
      <t xml:space="preserve">
</t>
    </r>
    <r>
      <rPr>
        <sz val="11"/>
        <color rgb="FF000000"/>
        <rFont val="Calibri"/>
      </rPr>
      <t>if [ $? -eq 0 ]; then</t>
    </r>
    <r>
      <rPr>
        <sz val="11"/>
        <color rgb="FF000000"/>
        <rFont val="Calibri"/>
      </rPr>
      <t xml:space="preserve">
</t>
    </r>
    <r>
      <rPr>
        <sz val="11"/>
        <color rgb="FF000000"/>
        <rFont val="Calibri"/>
      </rPr>
      <t>echo "Removing ACL from "$file</t>
    </r>
    <r>
      <rPr>
        <sz val="11"/>
        <color rgb="FF000000"/>
        <rFont val="Calibri"/>
      </rPr>
      <t xml:space="preserve">
</t>
    </r>
    <r>
      <rPr>
        <sz val="11"/>
        <color rgb="FF000000"/>
        <rFont val="Calibri"/>
      </rPr>
      <t>cat /tmp/111.acl | head -n9 &gt; /tmp/222.acl</t>
    </r>
    <r>
      <rPr>
        <sz val="11"/>
        <color rgb="FF000000"/>
        <rFont val="Calibri"/>
      </rPr>
      <t xml:space="preserve">
</t>
    </r>
    <r>
      <rPr>
        <sz val="11"/>
        <color rgb="FF000000"/>
        <rFont val="Calibri"/>
      </rPr>
      <t>echo "    disabled" &gt;&gt; /tmp/222.acl</t>
    </r>
    <r>
      <rPr>
        <sz val="11"/>
        <color rgb="FF000000"/>
        <rFont val="Calibri"/>
      </rPr>
      <t xml:space="preserve">
</t>
    </r>
    <r>
      <rPr>
        <sz val="11"/>
        <color rgb="FF000000"/>
        <rFont val="Calibri"/>
      </rPr>
      <t>aclput -i /tmp/222.acl $file</t>
    </r>
    <r>
      <rPr>
        <sz val="11"/>
        <color rgb="FF000000"/>
        <rFont val="Calibri"/>
      </rPr>
      <t xml:space="preserve">
</t>
    </r>
    <r>
      <rPr>
        <sz val="11"/>
        <color rgb="FF000000"/>
        <rFont val="Calibri"/>
      </rPr>
      <t>fi</t>
    </r>
    <r>
      <rPr>
        <sz val="11"/>
        <color rgb="FF000000"/>
        <rFont val="Calibri"/>
      </rPr>
      <t xml:space="preserve">
</t>
    </r>
    <r>
      <rPr>
        <sz val="11"/>
        <color rgb="FF000000"/>
        <rFont val="Calibri"/>
      </rPr>
      <t>fi</t>
    </r>
    <r>
      <rPr>
        <sz val="11"/>
        <color rgb="FF000000"/>
        <rFont val="Calibri"/>
      </rPr>
      <t xml:space="preserve">
</t>
    </r>
    <r>
      <rPr>
        <sz val="11"/>
        <color rgb="FF000000"/>
        <rFont val="Calibri"/>
      </rPr>
      <t>done</t>
    </r>
  </si>
  <si>
    <r>
      <rPr>
        <sz val="11"/>
        <color rgb="FF000000"/>
        <rFont val="Calibri"/>
      </rPr>
      <t>The following system library directories need to be checked:</t>
    </r>
    <r>
      <rPr>
        <sz val="11"/>
        <color rgb="FF000000"/>
        <rFont val="Calibri"/>
      </rPr>
      <t xml:space="preserve">
</t>
    </r>
    <r>
      <rPr>
        <sz val="11"/>
        <color rgb="FF000000"/>
        <rFont val="Calibri"/>
      </rPr>
      <t>/usr/lib/security/</t>
    </r>
    <r>
      <rPr>
        <sz val="11"/>
        <color rgb="FF000000"/>
        <rFont val="Calibri"/>
      </rPr>
      <t xml:space="preserve">
</t>
    </r>
    <r>
      <rPr>
        <sz val="11"/>
        <color rgb="FF000000"/>
        <rFont val="Calibri"/>
      </rPr>
      <t>/usr/lib/methods/</t>
    </r>
    <r>
      <rPr>
        <sz val="11"/>
        <color rgb="FF000000"/>
        <rFont val="Calibri"/>
      </rPr>
      <t xml:space="preserve">
</t>
    </r>
    <r>
      <rPr>
        <sz val="11"/>
        <color rgb="FF000000"/>
        <rFont val="Calibri"/>
      </rPr>
      <t>Determine if any system library file has an extended ACL by running the follow script:</t>
    </r>
    <r>
      <rPr>
        <sz val="11"/>
        <color rgb="FF000000"/>
        <rFont val="Calibri"/>
      </rPr>
      <t xml:space="preserve">
</t>
    </r>
    <r>
      <rPr>
        <sz val="11"/>
        <color rgb="FF000000"/>
        <rFont val="Calibri"/>
      </rPr>
      <t>find /usr/lib/security /usr/lib/methods/ -type f | while read file</t>
    </r>
    <r>
      <rPr>
        <sz val="11"/>
        <color rgb="FF000000"/>
        <rFont val="Calibri"/>
      </rPr>
      <t xml:space="preserve">
</t>
    </r>
    <r>
      <rPr>
        <sz val="11"/>
        <color rgb="FF000000"/>
        <rFont val="Calibri"/>
      </rPr>
      <t>do</t>
    </r>
    <r>
      <rPr>
        <sz val="11"/>
        <color rgb="FF000000"/>
        <rFont val="Calibri"/>
      </rPr>
      <t xml:space="preserve">
</t>
    </r>
    <r>
      <rPr>
        <sz val="11"/>
        <color rgb="FF000000"/>
        <rFont val="Calibri"/>
      </rPr>
      <t>aclget -o /tmp/111.acl $file &gt; /dev/null 2&gt;&amp;1</t>
    </r>
    <r>
      <rPr>
        <sz val="11"/>
        <color rgb="FF000000"/>
        <rFont val="Calibri"/>
      </rPr>
      <t xml:space="preserve">
</t>
    </r>
    <r>
      <rPr>
        <sz val="11"/>
        <color rgb="FF000000"/>
        <rFont val="Calibri"/>
      </rPr>
      <t>if [ $? -eq 0 ]; then</t>
    </r>
    <r>
      <rPr>
        <sz val="11"/>
        <color rgb="FF000000"/>
        <rFont val="Calibri"/>
      </rPr>
      <t xml:space="preserve">
</t>
    </r>
    <r>
      <rPr>
        <sz val="11"/>
        <color rgb="FF000000"/>
        <rFont val="Calibri"/>
      </rPr>
      <t>grep -e "[[:space:]]enabled$" /tmp/111.acl &gt; /dev/null 2&gt;&amp;1</t>
    </r>
    <r>
      <rPr>
        <sz val="11"/>
        <color rgb="FF000000"/>
        <rFont val="Calibri"/>
      </rPr>
      <t xml:space="preserve">
</t>
    </r>
    <r>
      <rPr>
        <sz val="11"/>
        <color rgb="FF000000"/>
        <rFont val="Calibri"/>
      </rPr>
      <t>if [ $? -eq 0 ]; then</t>
    </r>
    <r>
      <rPr>
        <sz val="11"/>
        <color rgb="FF000000"/>
        <rFont val="Calibri"/>
      </rPr>
      <t xml:space="preserve">
</t>
    </r>
    <r>
      <rPr>
        <sz val="11"/>
        <color rgb="FF000000"/>
        <rFont val="Calibri"/>
      </rPr>
      <t>echo "$file has ACL"</t>
    </r>
    <r>
      <rPr>
        <sz val="11"/>
        <color rgb="FF000000"/>
        <rFont val="Calibri"/>
      </rPr>
      <t xml:space="preserve">
</t>
    </r>
    <r>
      <rPr>
        <sz val="11"/>
        <color rgb="FF000000"/>
        <rFont val="Calibri"/>
      </rPr>
      <t>fi</t>
    </r>
    <r>
      <rPr>
        <sz val="11"/>
        <color rgb="FF000000"/>
        <rFont val="Calibri"/>
      </rPr>
      <t xml:space="preserve">
</t>
    </r>
    <r>
      <rPr>
        <sz val="11"/>
        <color rgb="FF000000"/>
        <rFont val="Calibri"/>
      </rPr>
      <t>fi</t>
    </r>
    <r>
      <rPr>
        <sz val="11"/>
        <color rgb="FF000000"/>
        <rFont val="Calibri"/>
      </rPr>
      <t xml:space="preserve">
</t>
    </r>
    <r>
      <rPr>
        <sz val="11"/>
        <color rgb="FF000000"/>
        <rFont val="Calibri"/>
      </rPr>
      <t>done</t>
    </r>
    <r>
      <rPr>
        <sz val="11"/>
        <color rgb="FF000000"/>
        <rFont val="Calibri"/>
      </rPr>
      <t xml:space="preserve">
</t>
    </r>
    <r>
      <rPr>
        <sz val="11"/>
        <color rgb="FF000000"/>
        <rFont val="Calibri"/>
      </rPr>
      <t>If the above script yield any output, this is a finding.</t>
    </r>
  </si>
  <si>
    <t>V-215327</t>
  </si>
  <si>
    <r>
      <rPr>
        <sz val="11"/>
        <rFont val="Calibri"/>
      </rPr>
      <t>AIX passwd.nntp file must have mode 0600 or less permissive.</t>
    </r>
  </si>
  <si>
    <r>
      <rPr>
        <sz val="11"/>
        <color rgb="FF000000"/>
        <rFont val="Calibri"/>
      </rPr>
      <t xml:space="preserve">Change the mode of all the found passwd.nntp files that have mode more permissive than "0600" using command: </t>
    </r>
    <r>
      <rPr>
        <sz val="11"/>
        <color rgb="FF000000"/>
        <rFont val="Calibri"/>
      </rPr>
      <t xml:space="preserve">
</t>
    </r>
    <r>
      <rPr>
        <sz val="11"/>
        <color rgb="FF000000"/>
        <rFont val="Calibri"/>
      </rPr>
      <t># chmod 0600 &lt;passwd.nntp_file&gt;</t>
    </r>
  </si>
  <si>
    <r>
      <rPr>
        <sz val="11"/>
        <color rgb="FF000000"/>
        <rFont val="Calibri"/>
      </rPr>
      <t>File permissions more permissive than 0600 for /etc/news/passwd.nntp may allow access to privileged information by system intruders or malicious users.</t>
    </r>
  </si>
  <si>
    <r>
      <rPr>
        <sz val="11"/>
        <color rgb="FF000000"/>
        <rFont val="Calibri"/>
      </rPr>
      <t>If NNTP is not being used, this is Not Applicable.</t>
    </r>
    <r>
      <rPr>
        <sz val="11"/>
        <color rgb="FF000000"/>
        <rFont val="Calibri"/>
      </rPr>
      <t xml:space="preserve">
</t>
    </r>
    <r>
      <rPr>
        <sz val="11"/>
        <color rgb="FF000000"/>
        <rFont val="Calibri"/>
      </rPr>
      <t>Check passwd.nntp file permissions using command:</t>
    </r>
    <r>
      <rPr>
        <sz val="11"/>
        <color rgb="FF000000"/>
        <rFont val="Calibri"/>
      </rPr>
      <t xml:space="preserve">
</t>
    </r>
    <r>
      <rPr>
        <sz val="11"/>
        <color rgb="FF000000"/>
        <rFont val="Calibri"/>
      </rPr>
      <t xml:space="preserve"># find / -name passwd.nntp -exec ls -lL {} \; </t>
    </r>
    <r>
      <rPr>
        <sz val="11"/>
        <color rgb="FF000000"/>
        <rFont val="Calibri"/>
      </rPr>
      <t xml:space="preserve">
</t>
    </r>
    <r>
      <rPr>
        <sz val="11"/>
        <color rgb="FF000000"/>
        <rFont val="Calibri"/>
      </rPr>
      <t>The above command may yield the following output:</t>
    </r>
    <r>
      <rPr>
        <sz val="11"/>
        <color rgb="FF000000"/>
        <rFont val="Calibri"/>
      </rPr>
      <t xml:space="preserve">
</t>
    </r>
    <r>
      <rPr>
        <sz val="11"/>
        <color rgb="FF000000"/>
        <rFont val="Calibri"/>
      </rPr>
      <t>-rw-------    1 root     system           19 Oct 16 10:46 /etc/news/passwd.nntp</t>
    </r>
    <r>
      <rPr>
        <sz val="11"/>
        <color rgb="FF000000"/>
        <rFont val="Calibri"/>
      </rPr>
      <t xml:space="preserve">
</t>
    </r>
    <r>
      <rPr>
        <sz val="11"/>
        <color rgb="FF000000"/>
        <rFont val="Calibri"/>
      </rPr>
      <t>If a "passwd.nntp" file has a mode more permissive than "0600", this is a finding.</t>
    </r>
  </si>
  <si>
    <t>V-215328</t>
  </si>
  <si>
    <r>
      <rPr>
        <sz val="11"/>
        <rFont val="Calibri"/>
      </rPr>
      <t>The AIX /etc/group file must not have an extended ACL.</t>
    </r>
  </si>
  <si>
    <r>
      <rPr>
        <sz val="11"/>
        <color rgb="FF000000"/>
        <rFont val="Calibri"/>
      </rPr>
      <t xml:space="preserve">Remove the extended ACL from the "/etc/group" using command: </t>
    </r>
    <r>
      <rPr>
        <sz val="11"/>
        <color rgb="FF000000"/>
        <rFont val="Calibri"/>
      </rPr>
      <t xml:space="preserve">
</t>
    </r>
    <r>
      <rPr>
        <sz val="11"/>
        <color rgb="FF000000"/>
        <rFont val="Calibri"/>
      </rPr>
      <t># acledit /etc/group</t>
    </r>
  </si>
  <si>
    <r>
      <rPr>
        <sz val="11"/>
        <color rgb="FF000000"/>
        <rFont val="Calibri"/>
      </rPr>
      <t>Check the ACL of the "/etc/group" file:</t>
    </r>
    <r>
      <rPr>
        <sz val="11"/>
        <color rgb="FF000000"/>
        <rFont val="Calibri"/>
      </rPr>
      <t xml:space="preserve">
</t>
    </r>
    <r>
      <rPr>
        <sz val="11"/>
        <color rgb="FF000000"/>
        <rFont val="Calibri"/>
      </rPr>
      <t xml:space="preserve"># aclget /etc/group </t>
    </r>
    <r>
      <rPr>
        <sz val="11"/>
        <color rgb="FF000000"/>
        <rFont val="Calibri"/>
      </rPr>
      <t xml:space="preserve">
</t>
    </r>
    <r>
      <rPr>
        <sz val="11"/>
        <color rgb="FF000000"/>
        <rFont val="Calibri"/>
      </rPr>
      <t>The above command should yield the following output:</t>
    </r>
    <r>
      <rPr>
        <sz val="11"/>
        <color rgb="FF000000"/>
        <rFont val="Calibri"/>
      </rPr>
      <t xml:space="preserve">
</t>
    </r>
    <r>
      <rPr>
        <sz val="11"/>
        <color rgb="FF000000"/>
        <rFont val="Calibri"/>
      </rPr>
      <t>*</t>
    </r>
    <r>
      <rPr>
        <sz val="11"/>
        <color rgb="FF000000"/>
        <rFont val="Calibri"/>
      </rPr>
      <t xml:space="preserve">
</t>
    </r>
    <r>
      <rPr>
        <sz val="11"/>
        <color rgb="FF000000"/>
        <rFont val="Calibri"/>
      </rPr>
      <t>* ACL_type   AIXC</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attributes: </t>
    </r>
    <r>
      <rPr>
        <sz val="11"/>
        <color rgb="FF000000"/>
        <rFont val="Calibri"/>
      </rPr>
      <t xml:space="preserve">
</t>
    </r>
    <r>
      <rPr>
        <sz val="11"/>
        <color rgb="FF000000"/>
        <rFont val="Calibri"/>
      </rPr>
      <t>base permissions</t>
    </r>
    <r>
      <rPr>
        <sz val="11"/>
        <color rgb="FF000000"/>
        <rFont val="Calibri"/>
      </rPr>
      <t xml:space="preserve">
</t>
    </r>
    <r>
      <rPr>
        <sz val="11"/>
        <color rgb="FF000000"/>
        <rFont val="Calibri"/>
      </rPr>
      <t xml:space="preserve">    owner(root):  rw-</t>
    </r>
    <r>
      <rPr>
        <sz val="11"/>
        <color rgb="FF000000"/>
        <rFont val="Calibri"/>
      </rPr>
      <t xml:space="preserve">
</t>
    </r>
    <r>
      <rPr>
        <sz val="11"/>
        <color rgb="FF000000"/>
        <rFont val="Calibri"/>
      </rPr>
      <t xml:space="preserve">    group(security):  r--</t>
    </r>
    <r>
      <rPr>
        <sz val="11"/>
        <color rgb="FF000000"/>
        <rFont val="Calibri"/>
      </rPr>
      <t xml:space="preserve">
</t>
    </r>
    <r>
      <rPr>
        <sz val="11"/>
        <color rgb="FF000000"/>
        <rFont val="Calibri"/>
      </rPr>
      <t xml:space="preserve">    others:  r--</t>
    </r>
    <r>
      <rPr>
        <sz val="11"/>
        <color rgb="FF000000"/>
        <rFont val="Calibri"/>
      </rPr>
      <t xml:space="preserve">
</t>
    </r>
    <r>
      <rPr>
        <sz val="11"/>
        <color rgb="FF000000"/>
        <rFont val="Calibri"/>
      </rPr>
      <t>extended permissions</t>
    </r>
    <r>
      <rPr>
        <sz val="11"/>
        <color rgb="FF000000"/>
        <rFont val="Calibri"/>
      </rPr>
      <t xml:space="preserve">
</t>
    </r>
    <r>
      <rPr>
        <sz val="11"/>
        <color rgb="FF000000"/>
        <rFont val="Calibri"/>
      </rPr>
      <t xml:space="preserve">    disabled</t>
    </r>
    <r>
      <rPr>
        <sz val="11"/>
        <color rgb="FF000000"/>
        <rFont val="Calibri"/>
      </rPr>
      <t xml:space="preserve">
</t>
    </r>
    <r>
      <rPr>
        <sz val="11"/>
        <color rgb="FF000000"/>
        <rFont val="Calibri"/>
      </rPr>
      <t>If the extended ACL are not "disabled", this is a finding.</t>
    </r>
  </si>
  <si>
    <t>V-215329</t>
  </si>
  <si>
    <r>
      <rPr>
        <sz val="11"/>
        <rFont val="Calibri"/>
      </rPr>
      <t>The AIX ldd command must be disabled.</t>
    </r>
  </si>
  <si>
    <r>
      <rPr>
        <sz val="11"/>
        <color rgb="FF000000"/>
        <rFont val="Calibri"/>
      </rPr>
      <t>Disable the "ldd" command by removing its permissions using command:</t>
    </r>
    <r>
      <rPr>
        <sz val="11"/>
        <color rgb="FF000000"/>
        <rFont val="Calibri"/>
      </rPr>
      <t xml:space="preserve">
</t>
    </r>
    <r>
      <rPr>
        <sz val="11"/>
        <color rgb="FF000000"/>
        <rFont val="Calibri"/>
      </rPr>
      <t># chmod 0000 &lt;path to ldd&gt;</t>
    </r>
  </si>
  <si>
    <r>
      <rPr>
        <sz val="11"/>
        <color rgb="FF000000"/>
        <rFont val="Calibri"/>
      </rPr>
      <t>The ldd command provides a list of dependent libraries needed by a given binary, which is useful for troubleshooting software. Instead of parsing the binary file, some ldd implementations invoke the program with a special environment variable set, which causes the system dynamic linker to display the list of libraries. Specially crafted binaries can specify an alternate dynamic linker which may cause a program to be executed instead of examined. If the program is from an untrusted source, such as in a user home directory, or a file suspected of involvement in a system compromise, unauthorized software may be executed with the rights of the user running ldd.</t>
    </r>
  </si>
  <si>
    <r>
      <rPr>
        <sz val="11"/>
        <color rgb="FF000000"/>
        <rFont val="Calibri"/>
      </rPr>
      <t xml:space="preserve">Consult vendor documentation concerning the "ldd" command. </t>
    </r>
    <r>
      <rPr>
        <sz val="11"/>
        <color rgb="FF000000"/>
        <rFont val="Calibri"/>
      </rPr>
      <t xml:space="preserve">
</t>
    </r>
    <r>
      <rPr>
        <sz val="11"/>
        <color rgb="FF000000"/>
        <rFont val="Calibri"/>
      </rPr>
      <t xml:space="preserve">If the command provides protection from the execution of untrusted executables, this is not a finding. </t>
    </r>
    <r>
      <rPr>
        <sz val="11"/>
        <color rgb="FF000000"/>
        <rFont val="Calibri"/>
      </rPr>
      <t xml:space="preserve">
</t>
    </r>
    <r>
      <rPr>
        <sz val="11"/>
        <color rgb="FF000000"/>
        <rFont val="Calibri"/>
      </rPr>
      <t>Determine the location of the system's "ldd" command:</t>
    </r>
    <r>
      <rPr>
        <sz val="11"/>
        <color rgb="FF000000"/>
        <rFont val="Calibri"/>
      </rPr>
      <t xml:space="preserve">
</t>
    </r>
    <r>
      <rPr>
        <sz val="11"/>
        <color rgb="FF000000"/>
        <rFont val="Calibri"/>
      </rPr>
      <t xml:space="preserve"># find / -name ldd </t>
    </r>
    <r>
      <rPr>
        <sz val="11"/>
        <color rgb="FF000000"/>
        <rFont val="Calibri"/>
      </rPr>
      <t xml:space="preserve">
</t>
    </r>
    <r>
      <rPr>
        <sz val="11"/>
        <color rgb="FF000000"/>
        <rFont val="Calibri"/>
      </rPr>
      <t xml:space="preserve">If no file exists, this is not a finding. </t>
    </r>
    <r>
      <rPr>
        <sz val="11"/>
        <color rgb="FF000000"/>
        <rFont val="Calibri"/>
      </rPr>
      <t xml:space="preserve">
</t>
    </r>
    <r>
      <rPr>
        <sz val="11"/>
        <color rgb="FF000000"/>
        <rFont val="Calibri"/>
      </rPr>
      <t xml:space="preserve">Check the permissions of the found "ldd" file: </t>
    </r>
    <r>
      <rPr>
        <sz val="11"/>
        <color rgb="FF000000"/>
        <rFont val="Calibri"/>
      </rPr>
      <t xml:space="preserve">
</t>
    </r>
    <r>
      <rPr>
        <sz val="11"/>
        <color rgb="FF000000"/>
        <rFont val="Calibri"/>
      </rPr>
      <t xml:space="preserve"># ls -lL &lt;path to ldd&gt; </t>
    </r>
    <r>
      <rPr>
        <sz val="11"/>
        <color rgb="FF000000"/>
        <rFont val="Calibri"/>
      </rPr>
      <t xml:space="preserve">
</t>
    </r>
    <r>
      <rPr>
        <sz val="11"/>
        <color rgb="FF000000"/>
        <rFont val="Calibri"/>
      </rPr>
      <t>----------    1 bin      bin            6289 Feb 28 2017  /usr/bin/ldd</t>
    </r>
    <r>
      <rPr>
        <sz val="11"/>
        <color rgb="FF000000"/>
        <rFont val="Calibri"/>
      </rPr>
      <t xml:space="preserve">
</t>
    </r>
    <r>
      <rPr>
        <sz val="11"/>
        <color rgb="FF000000"/>
        <rFont val="Calibri"/>
      </rPr>
      <t>If the file mode of the file is more permissive than "0000", this is a finding</t>
    </r>
  </si>
  <si>
    <t>V-215330</t>
  </si>
  <si>
    <r>
      <rPr>
        <sz val="11"/>
        <rFont val="Calibri"/>
      </rPr>
      <t>AIX NFS server must be configured to restrict file system access to local hosts.</t>
    </r>
  </si>
  <si>
    <r>
      <rPr>
        <sz val="11"/>
        <color rgb="FF000000"/>
        <rFont val="Calibri"/>
      </rPr>
      <t xml:space="preserve">Edit "/etc/exports" and add "ro" and/or "rw" options (as appropriate) specifying a list of hosts or networks which are permitted access. </t>
    </r>
    <r>
      <rPr>
        <sz val="11"/>
        <color rgb="FF000000"/>
        <rFont val="Calibri"/>
      </rPr>
      <t xml:space="preserve">
</t>
    </r>
    <r>
      <rPr>
        <sz val="11"/>
        <color rgb="FF000000"/>
        <rFont val="Calibri"/>
      </rPr>
      <t>Re-export the file systems:</t>
    </r>
    <r>
      <rPr>
        <sz val="11"/>
        <color rgb="FF000000"/>
        <rFont val="Calibri"/>
      </rPr>
      <t xml:space="preserve">
</t>
    </r>
    <r>
      <rPr>
        <sz val="11"/>
        <color rgb="FF000000"/>
        <rFont val="Calibri"/>
      </rPr>
      <t># /usr/sbin/exportfs -a</t>
    </r>
  </si>
  <si>
    <r>
      <rPr>
        <sz val="11"/>
        <color rgb="FF000000"/>
        <rFont val="Calibri"/>
      </rPr>
      <t>The NFS access option limits user access to the specified level. This assists in protecting exported file systems. If access is not restricted, unauthorized hosts may be able to access the system's NFS exports.</t>
    </r>
  </si>
  <si>
    <r>
      <rPr>
        <sz val="11"/>
        <color rgb="FF000000"/>
        <rFont val="Calibri"/>
      </rPr>
      <t xml:space="preserve">Check the permissions on exported NFS file systems by running command: </t>
    </r>
    <r>
      <rPr>
        <sz val="11"/>
        <color rgb="FF000000"/>
        <rFont val="Calibri"/>
      </rPr>
      <t xml:space="preserve">
</t>
    </r>
    <r>
      <rPr>
        <sz val="11"/>
        <color rgb="FF000000"/>
        <rFont val="Calibri"/>
      </rPr>
      <t xml:space="preserve"># exportfs -v </t>
    </r>
    <r>
      <rPr>
        <sz val="11"/>
        <color rgb="FF000000"/>
        <rFont val="Calibri"/>
      </rPr>
      <t xml:space="preserve">
</t>
    </r>
    <r>
      <rPr>
        <sz val="11"/>
        <color rgb="FF000000"/>
        <rFont val="Calibri"/>
      </rPr>
      <t>/export/shared -ro,access=10.17.76.74</t>
    </r>
    <r>
      <rPr>
        <sz val="11"/>
        <color rgb="FF000000"/>
        <rFont val="Calibri"/>
      </rPr>
      <t xml:space="preserve">
</t>
    </r>
    <r>
      <rPr>
        <sz val="11"/>
        <color rgb="FF000000"/>
        <rFont val="Calibri"/>
      </rPr>
      <t>If the exported file systems do not contain the "rw" or "ro" options specifying a list of hosts or networks, this is a finding.</t>
    </r>
  </si>
  <si>
    <t>V-215331</t>
  </si>
  <si>
    <r>
      <rPr>
        <sz val="11"/>
        <rFont val="Calibri"/>
      </rPr>
      <t>All AIX users home directories must have mode 0750 or less permissive.</t>
    </r>
  </si>
  <si>
    <r>
      <rPr>
        <sz val="11"/>
        <color rgb="FF000000"/>
        <rFont val="Calibri"/>
      </rPr>
      <t>Change the mode of interactive users' home directories to "0750" or less permissive using the following command:</t>
    </r>
    <r>
      <rPr>
        <sz val="11"/>
        <color rgb="FF000000"/>
        <rFont val="Calibri"/>
      </rPr>
      <t xml:space="preserve">
</t>
    </r>
    <r>
      <rPr>
        <sz val="11"/>
        <color rgb="FF000000"/>
        <rFont val="Calibri"/>
      </rPr>
      <t># chmod 0750 &lt;home directory&gt;</t>
    </r>
  </si>
  <si>
    <r>
      <rPr>
        <sz val="11"/>
        <color rgb="FF000000"/>
        <rFont val="Calibri"/>
      </rPr>
      <t>Excessive permissions on home directories allow unauthorized access to user files.</t>
    </r>
  </si>
  <si>
    <r>
      <rPr>
        <sz val="11"/>
        <color rgb="FF000000"/>
        <rFont val="Calibri"/>
      </rPr>
      <t>Check the home directory mode of each interactive user in "/etc/passwd":</t>
    </r>
    <r>
      <rPr>
        <sz val="11"/>
        <color rgb="FF000000"/>
        <rFont val="Calibri"/>
      </rPr>
      <t xml:space="preserve">
</t>
    </r>
    <r>
      <rPr>
        <sz val="11"/>
        <color rgb="FF000000"/>
        <rFont val="Calibri"/>
      </rPr>
      <t xml:space="preserve">#cut -d : -f 6 /etc/passwd | xargs -n1 ls -ld | more </t>
    </r>
    <r>
      <rPr>
        <sz val="11"/>
        <color rgb="FF000000"/>
        <rFont val="Calibri"/>
      </rPr>
      <t xml:space="preserve">
</t>
    </r>
    <r>
      <rPr>
        <sz val="11"/>
        <color rgb="FF000000"/>
        <rFont val="Calibri"/>
      </rPr>
      <t>drwxr-xr-x   20 root     system         4096 Jan 28 13:46 /</t>
    </r>
    <r>
      <rPr>
        <sz val="11"/>
        <color rgb="FF000000"/>
        <rFont val="Calibri"/>
      </rPr>
      <t xml:space="preserve">
</t>
    </r>
    <r>
      <rPr>
        <sz val="11"/>
        <color rgb="FF000000"/>
        <rFont val="Calibri"/>
      </rPr>
      <t>drwxr-xr-x   33 root     system         8192 Jan 28 13:51 /etc</t>
    </r>
    <r>
      <rPr>
        <sz val="11"/>
        <color rgb="FF000000"/>
        <rFont val="Calibri"/>
      </rPr>
      <t xml:space="preserve">
</t>
    </r>
    <r>
      <rPr>
        <sz val="11"/>
        <color rgb="FF000000"/>
        <rFont val="Calibri"/>
      </rPr>
      <t>lrwxrwxrwx    1 bin      bin               8 Jan 24 07:23 /bin -&gt; /usr/bin</t>
    </r>
    <r>
      <rPr>
        <sz val="11"/>
        <color rgb="FF000000"/>
        <rFont val="Calibri"/>
      </rPr>
      <t xml:space="preserve">
</t>
    </r>
    <r>
      <rPr>
        <sz val="11"/>
        <color rgb="FF000000"/>
        <rFont val="Calibri"/>
      </rPr>
      <t>drwxrwxr-x    4 bin      bin             256 Mar 23 2017  /usr/sys</t>
    </r>
    <r>
      <rPr>
        <sz val="11"/>
        <color rgb="FF000000"/>
        <rFont val="Calibri"/>
      </rPr>
      <t xml:space="preserve">
</t>
    </r>
    <r>
      <rPr>
        <sz val="11"/>
        <color rgb="FF000000"/>
        <rFont val="Calibri"/>
      </rPr>
      <t>drwxrwxr-x   15 root     adm            4096 Jan 24 12:26 /var/adm</t>
    </r>
    <r>
      <rPr>
        <sz val="11"/>
        <color rgb="FF000000"/>
        <rFont val="Calibri"/>
      </rPr>
      <t xml:space="preserve">
</t>
    </r>
    <r>
      <rPr>
        <sz val="11"/>
        <color rgb="FF000000"/>
        <rFont val="Calibri"/>
      </rPr>
      <t>drwxr-xr-x    2 root     sys            4096 Jan 24 08:43 /usr/lib/uucp</t>
    </r>
    <r>
      <rPr>
        <sz val="11"/>
        <color rgb="FF000000"/>
        <rFont val="Calibri"/>
      </rPr>
      <t xml:space="preserve">
</t>
    </r>
    <r>
      <rPr>
        <sz val="11"/>
        <color rgb="FF000000"/>
        <rFont val="Calibri"/>
      </rPr>
      <t>drwxr-xr-x    6 root     system         4096 Jan 24 07:34 /var/adm/invscout</t>
    </r>
    <r>
      <rPr>
        <sz val="11"/>
        <color rgb="FF000000"/>
        <rFont val="Calibri"/>
      </rPr>
      <t xml:space="preserve">
</t>
    </r>
    <r>
      <rPr>
        <sz val="11"/>
        <color rgb="FF000000"/>
        <rFont val="Calibri"/>
      </rPr>
      <t>drwxr-xr-x    3 ipsec    ipsec           256 Jan 24 08:43 /etc/ipsec</t>
    </r>
    <r>
      <rPr>
        <sz val="11"/>
        <color rgb="FF000000"/>
        <rFont val="Calibri"/>
      </rPr>
      <t xml:space="preserve">
</t>
    </r>
    <r>
      <rPr>
        <sz val="11"/>
        <color rgb="FF000000"/>
        <rFont val="Calibri"/>
      </rPr>
      <t>drwxr-xr-x    2 sshd     system          256 Aug 11 2017  /home/srvproxy</t>
    </r>
    <r>
      <rPr>
        <sz val="11"/>
        <color rgb="FF000000"/>
        <rFont val="Calibri"/>
      </rPr>
      <t xml:space="preserve">
</t>
    </r>
    <r>
      <rPr>
        <sz val="11"/>
        <color rgb="FF000000"/>
        <rFont val="Calibri"/>
      </rPr>
      <t>drwxr-xr-x    8 esaadmin system          256 Jan 24 09:02 /var/esa</t>
    </r>
    <r>
      <rPr>
        <sz val="11"/>
        <color rgb="FF000000"/>
        <rFont val="Calibri"/>
      </rPr>
      <t xml:space="preserve">
</t>
    </r>
    <r>
      <rPr>
        <sz val="11"/>
        <color rgb="FF000000"/>
        <rFont val="Calibri"/>
      </rPr>
      <t>drwxr-x---    2 doejohn  staff           256 Jan 25 13:18 /home/doejohn</t>
    </r>
    <r>
      <rPr>
        <sz val="11"/>
        <color rgb="FF000000"/>
        <rFont val="Calibri"/>
      </rPr>
      <t xml:space="preserve">
</t>
    </r>
    <r>
      <rPr>
        <sz val="11"/>
        <color rgb="FF000000"/>
        <rFont val="Calibri"/>
      </rPr>
      <t xml:space="preserve">If an interactive user's home directory's mode is more permissive than "0750", this is a finding. </t>
    </r>
    <r>
      <rPr>
        <sz val="11"/>
        <color rgb="FF000000"/>
        <rFont val="Calibri"/>
      </rPr>
      <t xml:space="preserve">
</t>
    </r>
    <r>
      <rPr>
        <sz val="11"/>
        <color rgb="FF000000"/>
        <rFont val="Calibri"/>
      </rPr>
      <t>NOTE: Application directories are allowed and may need "0755" permissions (or greater) for correct operation.</t>
    </r>
  </si>
  <si>
    <t>V-215332</t>
  </si>
  <si>
    <r>
      <rPr>
        <sz val="11"/>
        <rFont val="Calibri"/>
      </rPr>
      <t>The AIX user home directories must not have extended ACLs.</t>
    </r>
  </si>
  <si>
    <r>
      <rPr>
        <sz val="11"/>
        <color rgb="FF000000"/>
        <rFont val="Calibri"/>
      </rPr>
      <t xml:space="preserve">Remove the extended ACL from the user home directory and disable extended permissions: </t>
    </r>
    <r>
      <rPr>
        <sz val="11"/>
        <color rgb="FF000000"/>
        <rFont val="Calibri"/>
      </rPr>
      <t xml:space="preserve">
</t>
    </r>
    <r>
      <rPr>
        <sz val="11"/>
        <color rgb="FF000000"/>
        <rFont val="Calibri"/>
      </rPr>
      <t># acledit &lt;directory&gt;</t>
    </r>
  </si>
  <si>
    <r>
      <rPr>
        <sz val="11"/>
        <color rgb="FF000000"/>
        <rFont val="Calibri"/>
      </rPr>
      <t xml:space="preserve">Verify user home directories have no extended ACLs using command: </t>
    </r>
    <r>
      <rPr>
        <sz val="11"/>
        <color rgb="FF000000"/>
        <rFont val="Calibri"/>
      </rPr>
      <t xml:space="preserve">
</t>
    </r>
    <r>
      <rPr>
        <sz val="11"/>
        <color rgb="FF000000"/>
        <rFont val="Calibri"/>
      </rPr>
      <t xml:space="preserve"># cat /etc/passwd | cut -f 6,6 -d ":" | xargs -n1 aclget </t>
    </r>
    <r>
      <rPr>
        <sz val="11"/>
        <color rgb="FF000000"/>
        <rFont val="Calibri"/>
      </rPr>
      <t xml:space="preserve">
</t>
    </r>
    <r>
      <rPr>
        <sz val="11"/>
        <color rgb="FF000000"/>
        <rFont val="Calibri"/>
      </rPr>
      <t>*</t>
    </r>
    <r>
      <rPr>
        <sz val="11"/>
        <color rgb="FF000000"/>
        <rFont val="Calibri"/>
      </rPr>
      <t xml:space="preserve">
</t>
    </r>
    <r>
      <rPr>
        <sz val="11"/>
        <color rgb="FF000000"/>
        <rFont val="Calibri"/>
      </rPr>
      <t>* ACL_type   AIXC</t>
    </r>
    <r>
      <rPr>
        <sz val="11"/>
        <color rgb="FF000000"/>
        <rFont val="Calibri"/>
      </rPr>
      <t xml:space="preserve">
</t>
    </r>
    <r>
      <rPr>
        <sz val="11"/>
        <color rgb="FF000000"/>
        <rFont val="Calibri"/>
      </rPr>
      <t>*</t>
    </r>
    <r>
      <rPr>
        <sz val="11"/>
        <color rgb="FF000000"/>
        <rFont val="Calibri"/>
      </rPr>
      <t xml:space="preserve">
</t>
    </r>
    <r>
      <rPr>
        <sz val="11"/>
        <color rgb="FF000000"/>
        <rFont val="Calibri"/>
      </rPr>
      <t>attributes:</t>
    </r>
    <r>
      <rPr>
        <sz val="11"/>
        <color rgb="FF000000"/>
        <rFont val="Calibri"/>
      </rPr>
      <t xml:space="preserve">
</t>
    </r>
    <r>
      <rPr>
        <sz val="11"/>
        <color rgb="FF000000"/>
        <rFont val="Calibri"/>
      </rPr>
      <t>base permissions</t>
    </r>
    <r>
      <rPr>
        <sz val="11"/>
        <color rgb="FF000000"/>
        <rFont val="Calibri"/>
      </rPr>
      <t xml:space="preserve">
</t>
    </r>
    <r>
      <rPr>
        <sz val="11"/>
        <color rgb="FF000000"/>
        <rFont val="Calibri"/>
      </rPr>
      <t xml:space="preserve">    owner(root):  rwx</t>
    </r>
    <r>
      <rPr>
        <sz val="11"/>
        <color rgb="FF000000"/>
        <rFont val="Calibri"/>
      </rPr>
      <t xml:space="preserve">
</t>
    </r>
    <r>
      <rPr>
        <sz val="11"/>
        <color rgb="FF000000"/>
        <rFont val="Calibri"/>
      </rPr>
      <t xml:space="preserve">    group(system):  r-x</t>
    </r>
    <r>
      <rPr>
        <sz val="11"/>
        <color rgb="FF000000"/>
        <rFont val="Calibri"/>
      </rPr>
      <t xml:space="preserve">
</t>
    </r>
    <r>
      <rPr>
        <sz val="11"/>
        <color rgb="FF000000"/>
        <rFont val="Calibri"/>
      </rPr>
      <t xml:space="preserve">    others:  r---</t>
    </r>
    <r>
      <rPr>
        <sz val="11"/>
        <color rgb="FF000000"/>
        <rFont val="Calibri"/>
      </rPr>
      <t xml:space="preserve">
</t>
    </r>
    <r>
      <rPr>
        <sz val="11"/>
        <color rgb="FF000000"/>
        <rFont val="Calibri"/>
      </rPr>
      <t>extended permissions</t>
    </r>
    <r>
      <rPr>
        <sz val="11"/>
        <color rgb="FF000000"/>
        <rFont val="Calibri"/>
      </rPr>
      <t xml:space="preserve">
</t>
    </r>
    <r>
      <rPr>
        <sz val="11"/>
        <color rgb="FF000000"/>
        <rFont val="Calibri"/>
      </rPr>
      <t xml:space="preserve">    disabled</t>
    </r>
    <r>
      <rPr>
        <sz val="11"/>
        <color rgb="FF000000"/>
        <rFont val="Calibri"/>
      </rPr>
      <t xml:space="preserve">
</t>
    </r>
    <r>
      <rPr>
        <sz val="11"/>
        <color rgb="FF000000"/>
        <rFont val="Calibri"/>
      </rPr>
      <t>If extended permissions are not disabled, this is a finding.</t>
    </r>
  </si>
  <si>
    <t>V-215333</t>
  </si>
  <si>
    <r>
      <rPr>
        <sz val="11"/>
        <rFont val="Calibri"/>
      </rPr>
      <t>AIX must use Trusted Execution (TE) Check policy.</t>
    </r>
  </si>
  <si>
    <r>
      <rPr>
        <sz val="11"/>
        <color rgb="FF000000"/>
        <rFont val="Calibri"/>
      </rPr>
      <t>Run the following command to turn on the all parts of Trusted Execution (TE):</t>
    </r>
    <r>
      <rPr>
        <sz val="11"/>
        <color rgb="FF000000"/>
        <rFont val="Calibri"/>
      </rPr>
      <t xml:space="preserve">
</t>
    </r>
    <r>
      <rPr>
        <sz val="11"/>
        <color rgb="FF000000"/>
        <rFont val="Calibri"/>
      </rPr>
      <t># trustchk -p TE=on CHKEXEC=on CHKKERNEXT=on</t>
    </r>
  </si>
  <si>
    <r>
      <rPr>
        <sz val="11"/>
        <color rgb="FF000000"/>
        <rFont val="Calibri"/>
      </rPr>
      <t>Discretionary Access Control (DAC) is based on the notion that individual users are "owners" of objects and therefore have discretion over who should be authorized to access the object and in which mode (e.g., read or write). Ownership is usually acquired as a consequence of creating the object or via specified ownership assignment. DAC allows the owner to determine who will have access to objects they control. An example of DAC includes user-controlled file permissions.</t>
    </r>
    <r>
      <rPr>
        <sz val="11"/>
        <color rgb="FF000000"/>
        <rFont val="Calibri"/>
      </rPr>
      <t xml:space="preserve">
</t>
    </r>
    <r>
      <rPr>
        <sz val="11"/>
        <color rgb="FF000000"/>
        <rFont val="Calibri"/>
      </rPr>
      <t>When discretionary access control policies are implemented, subjects are not constrained with regard to what actions they can take with information for which they have already been granted access. Thus, subjects that have been granted access to information are not prevented from passing (i.e., the subjects have the discretion to pass) the information to other subjects or objects. A subject that is constrained in its operation by Mandatory Access Control policies is still able to operate under the less rigorous constraints of this requirement. Thus, while Mandatory Access Control imposes constraints preventing a subject from passing information to another subject operating at a different sensitivity level, this requirement permits the subject to pass the information to any subject at the same sensitivity level. The policy is bounded by the information system boundary. Once the information is passed outside the control of the information system, additional means may be required to ensure the constraints remain in effect. While the older, more traditional definitions of discretionary access control require identity-based access control, that limitation is not required for this use of discretionary access control.</t>
    </r>
  </si>
  <si>
    <r>
      <rPr>
        <sz val="11"/>
        <color rgb="FF000000"/>
        <rFont val="Calibri"/>
      </rPr>
      <t>Run the following command to show the current status of the "TE", "CHKEXEC", and "CHKKERNEXT" on the system:</t>
    </r>
    <r>
      <rPr>
        <sz val="11"/>
        <color rgb="FF000000"/>
        <rFont val="Calibri"/>
      </rPr>
      <t xml:space="preserve">
</t>
    </r>
    <r>
      <rPr>
        <sz val="11"/>
        <color rgb="FF000000"/>
        <rFont val="Calibri"/>
      </rPr>
      <t># trustchk -p 2&gt;&amp;1 | egrep -e "TE=|CHKEXEC|CHKKERNEXT"</t>
    </r>
    <r>
      <rPr>
        <sz val="11"/>
        <color rgb="FF000000"/>
        <rFont val="Calibri"/>
      </rPr>
      <t xml:space="preserve">
</t>
    </r>
    <r>
      <rPr>
        <sz val="11"/>
        <color rgb="FF000000"/>
        <rFont val="Calibri"/>
      </rPr>
      <t>The above command should yield the following output:</t>
    </r>
    <r>
      <rPr>
        <sz val="11"/>
        <color rgb="FF000000"/>
        <rFont val="Calibri"/>
      </rPr>
      <t xml:space="preserve">
</t>
    </r>
    <r>
      <rPr>
        <sz val="11"/>
        <color rgb="FF000000"/>
        <rFont val="Calibri"/>
      </rPr>
      <t>TE=ON</t>
    </r>
    <r>
      <rPr>
        <sz val="11"/>
        <color rgb="FF000000"/>
        <rFont val="Calibri"/>
      </rPr>
      <t xml:space="preserve">
</t>
    </r>
    <r>
      <rPr>
        <sz val="11"/>
        <color rgb="FF000000"/>
        <rFont val="Calibri"/>
      </rPr>
      <t>CHKEXEC=ON</t>
    </r>
    <r>
      <rPr>
        <sz val="11"/>
        <color rgb="FF000000"/>
        <rFont val="Calibri"/>
      </rPr>
      <t xml:space="preserve">
</t>
    </r>
    <r>
      <rPr>
        <sz val="11"/>
        <color rgb="FF000000"/>
        <rFont val="Calibri"/>
      </rPr>
      <t>CHKKERNEXT=ON</t>
    </r>
    <r>
      <rPr>
        <sz val="11"/>
        <color rgb="FF000000"/>
        <rFont val="Calibri"/>
      </rPr>
      <t xml:space="preserve">
</t>
    </r>
    <r>
      <rPr>
        <sz val="11"/>
        <color rgb="FF000000"/>
        <rFont val="Calibri"/>
      </rPr>
      <t>If "TE", "CHKEXEC", or "CHKKERNEXT" is "OFF", this is a finding.</t>
    </r>
  </si>
  <si>
    <t>V-215334</t>
  </si>
  <si>
    <r>
      <rPr>
        <sz val="11"/>
        <rFont val="Calibri"/>
      </rPr>
      <t>AIX must disable trivial file transfer protocol.</t>
    </r>
  </si>
  <si>
    <r>
      <rPr>
        <sz val="11"/>
        <color rgb="FF000000"/>
        <rFont val="Calibri"/>
      </rPr>
      <t xml:space="preserve">In "/etc/inetd.conf", comment out the "tftp" entry: </t>
    </r>
    <r>
      <rPr>
        <sz val="11"/>
        <color rgb="FF000000"/>
        <rFont val="Calibri"/>
      </rPr>
      <t xml:space="preserve">
</t>
    </r>
    <r>
      <rPr>
        <sz val="11"/>
        <color rgb="FF000000"/>
        <rFont val="Calibri"/>
      </rPr>
      <t># chsubserver -r inetd -C /etc/inetd.conf -d -v 'tftp' -p 'udp'</t>
    </r>
    <r>
      <rPr>
        <sz val="11"/>
        <color rgb="FF000000"/>
        <rFont val="Calibri"/>
      </rPr>
      <t xml:space="preserve">
</t>
    </r>
    <r>
      <rPr>
        <sz val="11"/>
        <color rgb="FF000000"/>
        <rFont val="Calibri"/>
      </rPr>
      <t>Restart inetd:</t>
    </r>
    <r>
      <rPr>
        <sz val="11"/>
        <color rgb="FF000000"/>
        <rFont val="Calibri"/>
      </rPr>
      <t xml:space="preserve">
</t>
    </r>
    <r>
      <rPr>
        <sz val="11"/>
        <color rgb="FF000000"/>
        <rFont val="Calibri"/>
      </rPr>
      <t># refresh -s inetd</t>
    </r>
  </si>
  <si>
    <r>
      <rPr>
        <sz val="11"/>
        <color rgb="FF000000"/>
        <rFont val="Calibri"/>
      </rPr>
      <t xml:space="preserve">From the command prompt, execute the following command: </t>
    </r>
    <r>
      <rPr>
        <sz val="11"/>
        <color rgb="FF000000"/>
        <rFont val="Calibri"/>
      </rPr>
      <t xml:space="preserve">
</t>
    </r>
    <r>
      <rPr>
        <sz val="11"/>
        <color rgb="FF000000"/>
        <rFont val="Calibri"/>
      </rPr>
      <t># grep "^tftp[[:blank:]]" /etc/inetd.conf</t>
    </r>
    <r>
      <rPr>
        <sz val="11"/>
        <color rgb="FF000000"/>
        <rFont val="Calibri"/>
      </rPr>
      <t xml:space="preserve">
</t>
    </r>
    <r>
      <rPr>
        <sz val="11"/>
        <color rgb="FF000000"/>
        <rFont val="Calibri"/>
      </rPr>
      <t>If there is any output from the command, it is a finding.</t>
    </r>
  </si>
  <si>
    <t>V-215335</t>
  </si>
  <si>
    <r>
      <rPr>
        <sz val="11"/>
        <rFont val="Calibri"/>
      </rPr>
      <t>AIX must employ a deny-all, permit-by-exception policy to allow the execution of authorized software programs.</t>
    </r>
  </si>
  <si>
    <r>
      <rPr>
        <sz val="11"/>
        <color rgb="FF000000"/>
        <rFont val="Calibri"/>
      </rPr>
      <t>Run the following command to turn on Trusted Execution:</t>
    </r>
    <r>
      <rPr>
        <sz val="11"/>
        <color rgb="FF000000"/>
        <rFont val="Calibri"/>
      </rPr>
      <t xml:space="preserve">
</t>
    </r>
    <r>
      <rPr>
        <sz val="11"/>
        <color rgb="FF000000"/>
        <rFont val="Calibri"/>
      </rPr>
      <t># trustchk -p TE=ON</t>
    </r>
  </si>
  <si>
    <r>
      <rPr>
        <sz val="11"/>
        <color rgb="FF000000"/>
        <rFont val="Calibri"/>
      </rPr>
      <t>Control of program execution is a mechanism used to prevent execution of unauthorized programs. Some operating systems may provide a capability that runs counter to the mission or provides users with functionality that exceeds mission requirements. This includes functions and services installed at AIX-level.</t>
    </r>
    <r>
      <rPr>
        <sz val="11"/>
        <color rgb="FF000000"/>
        <rFont val="Calibri"/>
      </rPr>
      <t xml:space="preserve">
</t>
    </r>
    <r>
      <rPr>
        <sz val="11"/>
        <color rgb="FF000000"/>
        <rFont val="Calibri"/>
      </rPr>
      <t>Some of the programs, installed by default, may be harmful or may not be necessary to support essential organizational operations (e.g., key missions, functions). Removal of executable programs is not always possible; therefore, establishing a method of preventing program execution is critical to maintaining a secure system baseline.</t>
    </r>
    <r>
      <rPr>
        <sz val="11"/>
        <color rgb="FF000000"/>
        <rFont val="Calibri"/>
      </rPr>
      <t xml:space="preserve">
</t>
    </r>
    <r>
      <rPr>
        <sz val="11"/>
        <color rgb="FF000000"/>
        <rFont val="Calibri"/>
      </rPr>
      <t>Methods for complying with this requirement include restricting execution of programs in certain environments, while preventing execution in other environments; or limiting execution of certain program functionality based on organization-defined criteria (e.g., privileges, subnets, sandboxed environments, or roles).</t>
    </r>
    <r>
      <rPr>
        <sz val="11"/>
        <color rgb="FF000000"/>
        <rFont val="Calibri"/>
      </rPr>
      <t xml:space="preserve">
</t>
    </r>
    <r>
      <rPr>
        <sz val="11"/>
        <color rgb="FF000000"/>
        <rFont val="Calibri"/>
      </rPr>
      <t>The organization must identify authorized software programs and permit execution of authorized software. The process used to identify software programs that are authorized to execute on organizational information systems is commonly referred to as whitelisting.</t>
    </r>
    <r>
      <rPr>
        <sz val="11"/>
        <color rgb="FF000000"/>
        <rFont val="Calibri"/>
      </rPr>
      <t xml:space="preserve">
</t>
    </r>
    <r>
      <rPr>
        <sz val="11"/>
        <color rgb="FF000000"/>
        <rFont val="Calibri"/>
      </rPr>
      <t>Verification of white-listed software occurs prior to execution or at system startup.</t>
    </r>
    <r>
      <rPr>
        <sz val="11"/>
        <color rgb="FF000000"/>
        <rFont val="Calibri"/>
      </rPr>
      <t xml:space="preserve">
</t>
    </r>
    <r>
      <rPr>
        <sz val="11"/>
        <color rgb="FF000000"/>
        <rFont val="Calibri"/>
      </rPr>
      <t>This requirement applies to operating system programs, functions, and services designed to manage system processes and configurations (e.g., group policies).</t>
    </r>
    <r>
      <rPr>
        <sz val="11"/>
        <color rgb="FF000000"/>
        <rFont val="Calibri"/>
      </rPr>
      <t xml:space="preserve">
</t>
    </r>
    <r>
      <rPr>
        <sz val="11"/>
        <color rgb="FF000000"/>
        <rFont val="Calibri"/>
      </rPr>
      <t>Satisfies: SRG-OS-000368-GPOS-00154, SRG-OS-000370-GPOS-00155</t>
    </r>
  </si>
  <si>
    <r>
      <rPr>
        <sz val="11"/>
        <color rgb="FF000000"/>
        <rFont val="Calibri"/>
      </rPr>
      <t>Run the following command to show the current status of the "TE" running on the system:</t>
    </r>
    <r>
      <rPr>
        <sz val="11"/>
        <color rgb="FF000000"/>
        <rFont val="Calibri"/>
      </rPr>
      <t xml:space="preserve">
</t>
    </r>
    <r>
      <rPr>
        <sz val="11"/>
        <color rgb="FF000000"/>
        <rFont val="Calibri"/>
      </rPr>
      <t># trustchk -p</t>
    </r>
    <r>
      <rPr>
        <sz val="11"/>
        <color rgb="FF000000"/>
        <rFont val="Calibri"/>
      </rPr>
      <t xml:space="preserve">
</t>
    </r>
    <r>
      <rPr>
        <sz val="11"/>
        <color rgb="FF000000"/>
        <rFont val="Calibri"/>
      </rPr>
      <t>The above command should yield the following output:</t>
    </r>
    <r>
      <rPr>
        <sz val="11"/>
        <color rgb="FF000000"/>
        <rFont val="Calibri"/>
      </rPr>
      <t xml:space="preserve">
</t>
    </r>
    <r>
      <rPr>
        <sz val="11"/>
        <color rgb="FF000000"/>
        <rFont val="Calibri"/>
      </rPr>
      <t>TE=ON</t>
    </r>
    <r>
      <rPr>
        <sz val="11"/>
        <color rgb="FF000000"/>
        <rFont val="Calibri"/>
      </rPr>
      <t xml:space="preserve">
</t>
    </r>
    <r>
      <rPr>
        <sz val="11"/>
        <color rgb="FF000000"/>
        <rFont val="Calibri"/>
      </rPr>
      <t>If the output is "TE=OFF", this is a finding.</t>
    </r>
  </si>
  <si>
    <t>V-215336</t>
  </si>
  <si>
    <r>
      <rPr>
        <sz val="11"/>
        <rFont val="Calibri"/>
      </rPr>
      <t>AIX must remove all software components after updated versions have been installed.</t>
    </r>
  </si>
  <si>
    <r>
      <rPr>
        <sz val="11"/>
        <color rgb="FF000000"/>
        <rFont val="Calibri"/>
      </rPr>
      <t>Run the following command to commit any applied components:</t>
    </r>
    <r>
      <rPr>
        <sz val="11"/>
        <color rgb="FF000000"/>
        <rFont val="Calibri"/>
      </rPr>
      <t xml:space="preserve">
</t>
    </r>
    <r>
      <rPr>
        <sz val="11"/>
        <color rgb="FF000000"/>
        <rFont val="Calibri"/>
      </rPr>
      <t># installp -c all</t>
    </r>
  </si>
  <si>
    <r>
      <rPr>
        <sz val="11"/>
        <color rgb="FF000000"/>
        <rFont val="Calibri"/>
      </rPr>
      <t>Previous versions of software components that are not removed from the information system after updates have been installed may be exploited by adversaries. Some information technology products may remove older versions of software automatically from the information system.</t>
    </r>
  </si>
  <si>
    <r>
      <rPr>
        <sz val="11"/>
        <color rgb="FF000000"/>
        <rFont val="Calibri"/>
      </rPr>
      <t>Run the following command to check any installed components that are in APPLY state:</t>
    </r>
    <r>
      <rPr>
        <sz val="11"/>
        <color rgb="FF000000"/>
        <rFont val="Calibri"/>
      </rPr>
      <t xml:space="preserve">
</t>
    </r>
    <r>
      <rPr>
        <sz val="11"/>
        <color rgb="FF000000"/>
        <rFont val="Calibri"/>
      </rPr>
      <t># lslpp -cl | grep :APPLIED:</t>
    </r>
    <r>
      <rPr>
        <sz val="11"/>
        <color rgb="FF000000"/>
        <rFont val="Calibri"/>
      </rPr>
      <t xml:space="preserve">
</t>
    </r>
    <r>
      <rPr>
        <sz val="11"/>
        <color rgb="FF000000"/>
        <rFont val="Calibri"/>
      </rPr>
      <t>If the command returns any entries, this is a finding.</t>
    </r>
  </si>
  <si>
    <t>V-215337</t>
  </si>
  <si>
    <r>
      <rPr>
        <sz val="11"/>
        <rFont val="Calibri"/>
      </rPr>
      <t>AIX must enforce a delay of at least 4 seconds between login prompts following a failed login attempt.</t>
    </r>
  </si>
  <si>
    <r>
      <rPr>
        <sz val="11"/>
        <color rgb="FF000000"/>
        <rFont val="Calibri"/>
      </rPr>
      <t>From the command prompt, run the following command to set "logindelay=4" for the default stanza in "/etc/security/login.cfg":</t>
    </r>
    <r>
      <rPr>
        <sz val="11"/>
        <color rgb="FF000000"/>
        <rFont val="Calibri"/>
      </rPr>
      <t xml:space="preserve">
</t>
    </r>
    <r>
      <rPr>
        <sz val="11"/>
        <color rgb="FF000000"/>
        <rFont val="Calibri"/>
      </rPr>
      <t># chsec -f /etc/security/login.cfg -s default -a logindelay=4</t>
    </r>
  </si>
  <si>
    <r>
      <rPr>
        <sz val="11"/>
        <color rgb="FF000000"/>
        <rFont val="Calibri"/>
      </rPr>
      <t>Limiting the number of login attempts over a certain time interval reduces the chances that an unauthorized user may gain access to an account.</t>
    </r>
  </si>
  <si>
    <r>
      <rPr>
        <sz val="11"/>
        <color rgb="FF000000"/>
        <rFont val="Calibri"/>
      </rPr>
      <t>From the command prompt, run the following command to check the default "logindelay" value:</t>
    </r>
    <r>
      <rPr>
        <sz val="11"/>
        <color rgb="FF000000"/>
        <rFont val="Calibri"/>
      </rPr>
      <t xml:space="preserve">
</t>
    </r>
    <r>
      <rPr>
        <sz val="11"/>
        <color rgb="FF000000"/>
        <rFont val="Calibri"/>
      </rPr>
      <t># lssec -f /etc/security/login.cfg -s default -a logindelay</t>
    </r>
    <r>
      <rPr>
        <sz val="11"/>
        <color rgb="FF000000"/>
        <rFont val="Calibri"/>
      </rPr>
      <t xml:space="preserve">
</t>
    </r>
    <r>
      <rPr>
        <sz val="11"/>
        <color rgb="FF000000"/>
        <rFont val="Calibri"/>
      </rPr>
      <t>The above command should yield the following output:</t>
    </r>
    <r>
      <rPr>
        <sz val="11"/>
        <color rgb="FF000000"/>
        <rFont val="Calibri"/>
      </rPr>
      <t xml:space="preserve">
</t>
    </r>
    <r>
      <rPr>
        <sz val="11"/>
        <color rgb="FF000000"/>
        <rFont val="Calibri"/>
      </rPr>
      <t>default logindelay=4</t>
    </r>
    <r>
      <rPr>
        <sz val="11"/>
        <color rgb="FF000000"/>
        <rFont val="Calibri"/>
      </rPr>
      <t xml:space="preserve">
</t>
    </r>
    <r>
      <rPr>
        <sz val="11"/>
        <color rgb="FF000000"/>
        <rFont val="Calibri"/>
      </rPr>
      <t>If the above command displays the "logindelay" value less than "4", this is a finding.</t>
    </r>
  </si>
  <si>
    <t>V-215338</t>
  </si>
  <si>
    <r>
      <rPr>
        <sz val="11"/>
        <rFont val="Calibri"/>
      </rPr>
      <t>AIX system must restrict the ability to switch to the root user to members of a defined group.</t>
    </r>
  </si>
  <si>
    <r>
      <rPr>
        <sz val="11"/>
        <color rgb="FF000000"/>
        <rFont val="Calibri"/>
      </rPr>
      <t>Use the "chsec" command to only allow users in the adm group to su to root:</t>
    </r>
    <r>
      <rPr>
        <sz val="11"/>
        <color rgb="FF000000"/>
        <rFont val="Calibri"/>
      </rPr>
      <t xml:space="preserve">
</t>
    </r>
    <r>
      <rPr>
        <sz val="11"/>
        <color rgb="FF000000"/>
        <rFont val="Calibri"/>
      </rPr>
      <t># chsec -f /etc/security/user -s root -a sugroups=adm</t>
    </r>
  </si>
  <si>
    <r>
      <rPr>
        <sz val="11"/>
        <color rgb="FF000000"/>
        <rFont val="Calibri"/>
      </rPr>
      <t>Configuring a supplemental group for users permitted to switch to the root user prevents unauthorized users from accessing the root account, even with knowledge of the root credentials.</t>
    </r>
  </si>
  <si>
    <r>
      <rPr>
        <sz val="11"/>
        <color rgb="FF000000"/>
        <rFont val="Calibri"/>
      </rPr>
      <t>Examine the "sugroups" of the root user. Generally only users in the adm group should have su to root capacity.</t>
    </r>
    <r>
      <rPr>
        <sz val="11"/>
        <color rgb="FF000000"/>
        <rFont val="Calibri"/>
      </rPr>
      <t xml:space="preserve">
</t>
    </r>
    <r>
      <rPr>
        <sz val="11"/>
        <color rgb="FF000000"/>
        <rFont val="Calibri"/>
      </rPr>
      <t xml:space="preserve">Run the following command: </t>
    </r>
    <r>
      <rPr>
        <sz val="11"/>
        <color rgb="FF000000"/>
        <rFont val="Calibri"/>
      </rPr>
      <t xml:space="preserve">
</t>
    </r>
    <r>
      <rPr>
        <sz val="11"/>
        <color rgb="FF000000"/>
        <rFont val="Calibri"/>
      </rPr>
      <t xml:space="preserve"># lsuser -a sugroups root </t>
    </r>
    <r>
      <rPr>
        <sz val="11"/>
        <color rgb="FF000000"/>
        <rFont val="Calibri"/>
      </rPr>
      <t xml:space="preserve">
</t>
    </r>
    <r>
      <rPr>
        <sz val="11"/>
        <color rgb="FF000000"/>
        <rFont val="Calibri"/>
      </rPr>
      <t>root sugroups=system,staff,security</t>
    </r>
    <r>
      <rPr>
        <sz val="11"/>
        <color rgb="FF000000"/>
        <rFont val="Calibri"/>
      </rPr>
      <t xml:space="preserve">
</t>
    </r>
    <r>
      <rPr>
        <sz val="11"/>
        <color rgb="FF000000"/>
        <rFont val="Calibri"/>
      </rPr>
      <t>If "sugroups" is blank or "ALL", this is a finding.</t>
    </r>
  </si>
  <si>
    <t>V-215339</t>
  </si>
  <si>
    <r>
      <rPr>
        <sz val="11"/>
        <rFont val="Calibri"/>
      </rPr>
      <t>All AIX Group Identifiers (GIDs) referenced in the /etc/passwd file must be defined in the /etc/group file.</t>
    </r>
  </si>
  <si>
    <r>
      <rPr>
        <sz val="11"/>
        <color rgb="FF000000"/>
        <rFont val="Calibri"/>
      </rPr>
      <t>Add a group to the system for each GID referenced without a corresponding group by running "mkgroup" command.</t>
    </r>
  </si>
  <si>
    <r>
      <rPr>
        <sz val="11"/>
        <color rgb="FF000000"/>
        <rFont val="Calibri"/>
      </rPr>
      <t>If a user is assigned the GID of a group not existing on the system, and a group with that GID is subsequently created, the user may have unintended rights to the group.</t>
    </r>
  </si>
  <si>
    <r>
      <rPr>
        <sz val="11"/>
        <color rgb="FF000000"/>
        <rFont val="Calibri"/>
      </rPr>
      <t>Verify that there are no GIDs referenced in "/etc/passwd" that are not defined in "/etc/group":</t>
    </r>
    <r>
      <rPr>
        <sz val="11"/>
        <color rgb="FF000000"/>
        <rFont val="Calibri"/>
      </rPr>
      <t xml:space="preserve">
</t>
    </r>
    <r>
      <rPr>
        <sz val="11"/>
        <color rgb="FF000000"/>
        <rFont val="Calibri"/>
      </rPr>
      <t># cut -d: -f4 /etc/passwd</t>
    </r>
    <r>
      <rPr>
        <sz val="11"/>
        <color rgb="FF000000"/>
        <rFont val="Calibri"/>
      </rPr>
      <t xml:space="preserve">
</t>
    </r>
    <r>
      <rPr>
        <sz val="11"/>
        <color rgb="FF000000"/>
        <rFont val="Calibri"/>
      </rPr>
      <t>0</t>
    </r>
    <r>
      <rPr>
        <sz val="11"/>
        <color rgb="FF000000"/>
        <rFont val="Calibri"/>
      </rPr>
      <t xml:space="preserve">
</t>
    </r>
    <r>
      <rPr>
        <sz val="11"/>
        <color rgb="FF000000"/>
        <rFont val="Calibri"/>
      </rPr>
      <t>1</t>
    </r>
    <r>
      <rPr>
        <sz val="11"/>
        <color rgb="FF000000"/>
        <rFont val="Calibri"/>
      </rPr>
      <t xml:space="preserve">
</t>
    </r>
    <r>
      <rPr>
        <sz val="11"/>
        <color rgb="FF000000"/>
        <rFont val="Calibri"/>
      </rPr>
      <t>2</t>
    </r>
    <r>
      <rPr>
        <sz val="11"/>
        <color rgb="FF000000"/>
        <rFont val="Calibri"/>
      </rPr>
      <t xml:space="preserve">
</t>
    </r>
    <r>
      <rPr>
        <sz val="11"/>
        <color rgb="FF000000"/>
        <rFont val="Calibri"/>
      </rPr>
      <t>3</t>
    </r>
    <r>
      <rPr>
        <sz val="11"/>
        <color rgb="FF000000"/>
        <rFont val="Calibri"/>
      </rPr>
      <t xml:space="preserve">
</t>
    </r>
    <r>
      <rPr>
        <sz val="11"/>
        <color rgb="FF000000"/>
        <rFont val="Calibri"/>
      </rPr>
      <t>4</t>
    </r>
    <r>
      <rPr>
        <sz val="11"/>
        <color rgb="FF000000"/>
        <rFont val="Calibri"/>
      </rPr>
      <t xml:space="preserve">
</t>
    </r>
    <r>
      <rPr>
        <sz val="11"/>
        <color rgb="FF000000"/>
        <rFont val="Calibri"/>
      </rPr>
      <t>203</t>
    </r>
    <r>
      <rPr>
        <sz val="11"/>
        <color rgb="FF000000"/>
        <rFont val="Calibri"/>
      </rPr>
      <t xml:space="preserve">
</t>
    </r>
    <r>
      <rPr>
        <sz val="11"/>
        <color rgb="FF000000"/>
        <rFont val="Calibri"/>
      </rPr>
      <t>204</t>
    </r>
    <r>
      <rPr>
        <sz val="11"/>
        <color rgb="FF000000"/>
        <rFont val="Calibri"/>
      </rPr>
      <t xml:space="preserve">
</t>
    </r>
    <r>
      <rPr>
        <sz val="11"/>
        <color rgb="FF000000"/>
        <rFont val="Calibri"/>
      </rPr>
      <t># cut -d: -f3 /etc/group</t>
    </r>
    <r>
      <rPr>
        <sz val="11"/>
        <color rgb="FF000000"/>
        <rFont val="Calibri"/>
      </rPr>
      <t xml:space="preserve">
</t>
    </r>
    <r>
      <rPr>
        <sz val="11"/>
        <color rgb="FF000000"/>
        <rFont val="Calibri"/>
      </rPr>
      <t>0</t>
    </r>
    <r>
      <rPr>
        <sz val="11"/>
        <color rgb="FF000000"/>
        <rFont val="Calibri"/>
      </rPr>
      <t xml:space="preserve">
</t>
    </r>
    <r>
      <rPr>
        <sz val="11"/>
        <color rgb="FF000000"/>
        <rFont val="Calibri"/>
      </rPr>
      <t>1</t>
    </r>
    <r>
      <rPr>
        <sz val="11"/>
        <color rgb="FF000000"/>
        <rFont val="Calibri"/>
      </rPr>
      <t xml:space="preserve">
</t>
    </r>
    <r>
      <rPr>
        <sz val="11"/>
        <color rgb="FF000000"/>
        <rFont val="Calibri"/>
      </rPr>
      <t>2</t>
    </r>
    <r>
      <rPr>
        <sz val="11"/>
        <color rgb="FF000000"/>
        <rFont val="Calibri"/>
      </rPr>
      <t xml:space="preserve">
</t>
    </r>
    <r>
      <rPr>
        <sz val="11"/>
        <color rgb="FF000000"/>
        <rFont val="Calibri"/>
      </rPr>
      <t>3</t>
    </r>
    <r>
      <rPr>
        <sz val="11"/>
        <color rgb="FF000000"/>
        <rFont val="Calibri"/>
      </rPr>
      <t xml:space="preserve">
</t>
    </r>
    <r>
      <rPr>
        <sz val="11"/>
        <color rgb="FF000000"/>
        <rFont val="Calibri"/>
      </rPr>
      <t>4</t>
    </r>
    <r>
      <rPr>
        <sz val="11"/>
        <color rgb="FF000000"/>
        <rFont val="Calibri"/>
      </rPr>
      <t xml:space="preserve">
</t>
    </r>
    <r>
      <rPr>
        <sz val="11"/>
        <color rgb="FF000000"/>
        <rFont val="Calibri"/>
      </rPr>
      <t>203</t>
    </r>
    <r>
      <rPr>
        <sz val="11"/>
        <color rgb="FF000000"/>
        <rFont val="Calibri"/>
      </rPr>
      <t xml:space="preserve">
</t>
    </r>
    <r>
      <rPr>
        <sz val="11"/>
        <color rgb="FF000000"/>
        <rFont val="Calibri"/>
      </rPr>
      <t>204</t>
    </r>
    <r>
      <rPr>
        <sz val="11"/>
        <color rgb="FF000000"/>
        <rFont val="Calibri"/>
      </rPr>
      <t xml:space="preserve">
</t>
    </r>
    <r>
      <rPr>
        <sz val="11"/>
        <color rgb="FF000000"/>
        <rFont val="Calibri"/>
      </rPr>
      <t>If there are GID's listed in the "/etc/passwd" file that are not listed in the "/etc/group" file, this is a finding.</t>
    </r>
  </si>
  <si>
    <t>V-215340</t>
  </si>
  <si>
    <r>
      <rPr>
        <sz val="11"/>
        <rFont val="Calibri"/>
      </rPr>
      <t>All AIX files and directories must have a valid owner.</t>
    </r>
  </si>
  <si>
    <r>
      <rPr>
        <sz val="11"/>
        <color rgb="FF000000"/>
        <rFont val="Calibri"/>
      </rPr>
      <t xml:space="preserve">All directories and files (executable and data) will have an identifiable owner and group name. Either trace files to an authorized user, change the file's owner to "root", or delete them. Determine the legitimate owner of the files and use the "chown" command to set the owner and group to the correct value. If the legitimate owner cannot be determined, change the owner to "root" (but make sure none of the changed files remain executable because they could be trojan horses or other malicious code). Examine the files to determine their origin and the reason for their lack of an owner/group. </t>
    </r>
    <r>
      <rPr>
        <sz val="11"/>
        <color rgb="FF000000"/>
        <rFont val="Calibri"/>
      </rPr>
      <t xml:space="preserve">
</t>
    </r>
    <r>
      <rPr>
        <sz val="11"/>
        <color rgb="FF000000"/>
        <rFont val="Calibri"/>
      </rPr>
      <t>From the command prompt, run the following command to set the owner and/or group on a file:</t>
    </r>
    <r>
      <rPr>
        <sz val="11"/>
        <color rgb="FF000000"/>
        <rFont val="Calibri"/>
      </rPr>
      <t xml:space="preserve">
</t>
    </r>
    <r>
      <rPr>
        <sz val="11"/>
        <color rgb="FF000000"/>
        <rFont val="Calibri"/>
      </rPr>
      <t># chown &lt;a-valid-user&gt;.&lt;a-valid-group&gt; &lt;directory&gt;/&lt;file&gt;</t>
    </r>
  </si>
  <si>
    <r>
      <rPr>
        <sz val="11"/>
        <color rgb="FF000000"/>
        <rFont val="Calibri"/>
      </rPr>
      <t>Unowned files do not directly imply a security problem, but they are generally a sign that something is amiss. They may be caused by an intruder, by incorrect software installation or draft software removal, or by failure to remove all files belonging to a deleted account. The files should be repaired so they will not cause problems when accounts are created in the future, and the cause should be discovered and addressed.</t>
    </r>
  </si>
  <si>
    <r>
      <rPr>
        <sz val="11"/>
        <color rgb="FF000000"/>
        <rFont val="Calibri"/>
      </rPr>
      <t>Check the system for files with no assigned owner using the following command:</t>
    </r>
    <r>
      <rPr>
        <sz val="11"/>
        <color rgb="FF000000"/>
        <rFont val="Calibri"/>
      </rPr>
      <t xml:space="preserve">
</t>
    </r>
    <r>
      <rPr>
        <sz val="11"/>
        <color rgb="FF000000"/>
        <rFont val="Calibri"/>
      </rPr>
      <t xml:space="preserve"># find / -nouser -print </t>
    </r>
    <r>
      <rPr>
        <sz val="11"/>
        <color rgb="FF000000"/>
        <rFont val="Calibri"/>
      </rPr>
      <t xml:space="preserve">
</t>
    </r>
    <r>
      <rPr>
        <sz val="11"/>
        <color rgb="FF000000"/>
        <rFont val="Calibri"/>
      </rPr>
      <t>If any files have no assigned owner, this is a finding.</t>
    </r>
  </si>
  <si>
    <t>V-215341</t>
  </si>
  <si>
    <r>
      <rPr>
        <sz val="11"/>
        <rFont val="Calibri"/>
      </rPr>
      <t>The sticky bit must be set on all public directories on AIX systems.</t>
    </r>
  </si>
  <si>
    <r>
      <rPr>
        <sz val="11"/>
        <color rgb="FF000000"/>
        <rFont val="Calibri"/>
      </rPr>
      <t xml:space="preserve">Set the sticky bit on all public directories, such as: </t>
    </r>
    <r>
      <rPr>
        <sz val="11"/>
        <color rgb="FF000000"/>
        <rFont val="Calibri"/>
      </rPr>
      <t xml:space="preserve">
</t>
    </r>
    <r>
      <rPr>
        <sz val="11"/>
        <color rgb="FF000000"/>
        <rFont val="Calibri"/>
      </rPr>
      <t xml:space="preserve"># chmod 1777 /tmp </t>
    </r>
    <r>
      <rPr>
        <sz val="11"/>
        <color rgb="FF000000"/>
        <rFont val="Calibri"/>
      </rPr>
      <t xml:space="preserve">
</t>
    </r>
    <r>
      <rPr>
        <sz val="11"/>
        <color rgb="FF000000"/>
        <rFont val="Calibri"/>
      </rPr>
      <t>(Replace /tmp with the public directory missing the sticky bit, if necessary.)</t>
    </r>
  </si>
  <si>
    <r>
      <rPr>
        <sz val="11"/>
        <color rgb="FF000000"/>
        <rFont val="Calibri"/>
      </rPr>
      <t>Failing to set the sticky bit on public directories allows unauthorized users to delete files in the directory structure. The only authorized public directories are those temporary directories supplied with the system, or those designed to be temporary file repositories. The setting is normally reserved for directories used by the system, and by users for temporary file storage - such as /tmp - and for directories requiring global read/write access.</t>
    </r>
  </si>
  <si>
    <r>
      <rPr>
        <sz val="11"/>
        <color rgb="FF000000"/>
        <rFont val="Calibri"/>
      </rPr>
      <t xml:space="preserve">Verify all world-writable directories have the sticky bit set by running the command: </t>
    </r>
    <r>
      <rPr>
        <sz val="11"/>
        <color rgb="FF000000"/>
        <rFont val="Calibri"/>
      </rPr>
      <t xml:space="preserve">
</t>
    </r>
    <r>
      <rPr>
        <sz val="11"/>
        <color rgb="FF000000"/>
        <rFont val="Calibri"/>
      </rPr>
      <t xml:space="preserve"># find / -type d -perm -002 ! -perm -1000 &gt; wwlist </t>
    </r>
    <r>
      <rPr>
        <sz val="11"/>
        <color rgb="FF000000"/>
        <rFont val="Calibri"/>
      </rPr>
      <t xml:space="preserve">
</t>
    </r>
    <r>
      <rPr>
        <sz val="11"/>
        <color rgb="FF000000"/>
        <rFont val="Calibri"/>
      </rPr>
      <t># cat wwlist</t>
    </r>
    <r>
      <rPr>
        <sz val="11"/>
        <color rgb="FF000000"/>
        <rFont val="Calibri"/>
      </rPr>
      <t xml:space="preserve">
</t>
    </r>
    <r>
      <rPr>
        <sz val="11"/>
        <color rgb="FF000000"/>
        <rFont val="Calibri"/>
      </rPr>
      <t>If any directories are listed in the "wwlist" file, this is a finding.</t>
    </r>
  </si>
  <si>
    <t>V-215342</t>
  </si>
  <si>
    <r>
      <rPr>
        <sz val="11"/>
        <rFont val="Calibri"/>
      </rPr>
      <t>The AIX global initialization files must contain the mesg -n or mesg n commands.</t>
    </r>
  </si>
  <si>
    <r>
      <rPr>
        <sz val="11"/>
        <color rgb="FF000000"/>
        <rFont val="Calibri"/>
      </rPr>
      <t>Edit the global initialization files that do not contain "mesg n" command and add the following line to the initialization files:</t>
    </r>
    <r>
      <rPr>
        <sz val="11"/>
        <color rgb="FF000000"/>
        <rFont val="Calibri"/>
      </rPr>
      <t xml:space="preserve">
</t>
    </r>
    <r>
      <rPr>
        <sz val="11"/>
        <color rgb="FF000000"/>
        <rFont val="Calibri"/>
      </rPr>
      <t>mesg n</t>
    </r>
  </si>
  <si>
    <r>
      <rPr>
        <sz val="11"/>
        <color rgb="FF000000"/>
        <rFont val="Calibri"/>
      </rPr>
      <t>Command "mesg -n" allows only the root user the permission to send messages to your workstation to avoid having others clutter your display with incoming messages.</t>
    </r>
  </si>
  <si>
    <r>
      <rPr>
        <sz val="11"/>
        <color rgb="FF000000"/>
        <rFont val="Calibri"/>
      </rPr>
      <t xml:space="preserve">Check global initialization files for the presence of "mesg n" command by running: </t>
    </r>
    <r>
      <rPr>
        <sz val="11"/>
        <color rgb="FF000000"/>
        <rFont val="Calibri"/>
      </rPr>
      <t xml:space="preserve">
</t>
    </r>
    <r>
      <rPr>
        <sz val="11"/>
        <color rgb="FF000000"/>
        <rFont val="Calibri"/>
      </rPr>
      <t xml:space="preserve"># grep "mesg" /etc/profile /etc/environment /etc/security/environ /etc/security/.profile /etc/csh.login /etc/csh.cshrc </t>
    </r>
    <r>
      <rPr>
        <sz val="11"/>
        <color rgb="FF000000"/>
        <rFont val="Calibri"/>
      </rPr>
      <t xml:space="preserve">
</t>
    </r>
    <r>
      <rPr>
        <sz val="11"/>
        <color rgb="FF000000"/>
        <rFont val="Calibri"/>
      </rPr>
      <t>/etc/profile:mesg n</t>
    </r>
    <r>
      <rPr>
        <sz val="11"/>
        <color rgb="FF000000"/>
        <rFont val="Calibri"/>
      </rPr>
      <t xml:space="preserve">
</t>
    </r>
    <r>
      <rPr>
        <sz val="11"/>
        <color rgb="FF000000"/>
        <rFont val="Calibri"/>
      </rPr>
      <t>/etc/environment:mesg n</t>
    </r>
    <r>
      <rPr>
        <sz val="11"/>
        <color rgb="FF000000"/>
        <rFont val="Calibri"/>
      </rPr>
      <t xml:space="preserve">
</t>
    </r>
    <r>
      <rPr>
        <sz val="11"/>
        <color rgb="FF000000"/>
        <rFont val="Calibri"/>
      </rPr>
      <t>If any global initialization file does not contain "mesg n", or it contains the "mesg y" command, this is a finding.</t>
    </r>
  </si>
  <si>
    <t>V-215343</t>
  </si>
  <si>
    <r>
      <rPr>
        <sz val="11"/>
        <rFont val="Calibri"/>
      </rPr>
      <t>The AIX hosts.lpd file must not contain a + character.</t>
    </r>
  </si>
  <si>
    <r>
      <rPr>
        <sz val="11"/>
        <color rgb="FF000000"/>
        <rFont val="Calibri"/>
      </rPr>
      <t>Remove the "+" entries from the "hosts.lpd" (or equivalent) file.</t>
    </r>
  </si>
  <si>
    <r>
      <rPr>
        <sz val="11"/>
        <color rgb="FF000000"/>
        <rFont val="Calibri"/>
      </rPr>
      <t>Having the '+' character in the hosts.lpd (or equivalent) file allows all hosts to use local system print resources.</t>
    </r>
  </si>
  <si>
    <r>
      <rPr>
        <sz val="11"/>
        <color rgb="FF000000"/>
        <rFont val="Calibri"/>
      </rPr>
      <t xml:space="preserve">Look for the presence of a print service configuration file by running the following commands: </t>
    </r>
    <r>
      <rPr>
        <sz val="11"/>
        <color rgb="FF000000"/>
        <rFont val="Calibri"/>
      </rPr>
      <t xml:space="preserve">
</t>
    </r>
    <r>
      <rPr>
        <sz val="11"/>
        <color rgb="FF000000"/>
        <rFont val="Calibri"/>
      </rPr>
      <t xml:space="preserve"># find /etc -name hosts.lpd -print </t>
    </r>
    <r>
      <rPr>
        <sz val="11"/>
        <color rgb="FF000000"/>
        <rFont val="Calibri"/>
      </rPr>
      <t xml:space="preserve">
</t>
    </r>
    <r>
      <rPr>
        <sz val="11"/>
        <color rgb="FF000000"/>
        <rFont val="Calibri"/>
      </rPr>
      <t xml:space="preserve"># find /etc -name Systems -print </t>
    </r>
    <r>
      <rPr>
        <sz val="11"/>
        <color rgb="FF000000"/>
        <rFont val="Calibri"/>
      </rPr>
      <t xml:space="preserve">
</t>
    </r>
    <r>
      <rPr>
        <sz val="11"/>
        <color rgb="FF000000"/>
        <rFont val="Calibri"/>
      </rPr>
      <t># find /etc -name printers.conf</t>
    </r>
    <r>
      <rPr>
        <sz val="11"/>
        <color rgb="FF000000"/>
        <rFont val="Calibri"/>
      </rPr>
      <t xml:space="preserve">
</t>
    </r>
    <r>
      <rPr>
        <sz val="11"/>
        <color rgb="FF000000"/>
        <rFont val="Calibri"/>
      </rPr>
      <t xml:space="preserve">If none of the files are found, this is not applicable. </t>
    </r>
    <r>
      <rPr>
        <sz val="11"/>
        <color rgb="FF000000"/>
        <rFont val="Calibri"/>
      </rPr>
      <t xml:space="preserve">
</t>
    </r>
    <r>
      <rPr>
        <sz val="11"/>
        <color rgb="FF000000"/>
        <rFont val="Calibri"/>
      </rPr>
      <t xml:space="preserve">Otherwise, examine the configuration file by running: </t>
    </r>
    <r>
      <rPr>
        <sz val="11"/>
        <color rgb="FF000000"/>
        <rFont val="Calibri"/>
      </rPr>
      <t xml:space="preserve">
</t>
    </r>
    <r>
      <rPr>
        <sz val="11"/>
        <color rgb="FF000000"/>
        <rFont val="Calibri"/>
      </rPr>
      <t># more &lt;print service file&gt; | grep "+"</t>
    </r>
    <r>
      <rPr>
        <sz val="11"/>
        <color rgb="FF000000"/>
        <rFont val="Calibri"/>
      </rPr>
      <t xml:space="preserve">
</t>
    </r>
    <r>
      <rPr>
        <sz val="11"/>
        <color rgb="FF000000"/>
        <rFont val="Calibri"/>
      </rPr>
      <t>@+hamlet</t>
    </r>
    <r>
      <rPr>
        <sz val="11"/>
        <color rgb="FF000000"/>
        <rFont val="Calibri"/>
      </rPr>
      <t xml:space="preserve">
</t>
    </r>
    <r>
      <rPr>
        <sz val="11"/>
        <color rgb="FF000000"/>
        <rFont val="Calibri"/>
      </rPr>
      <t>+lear</t>
    </r>
    <r>
      <rPr>
        <sz val="11"/>
        <color rgb="FF000000"/>
        <rFont val="Calibri"/>
      </rPr>
      <t xml:space="preserve">
</t>
    </r>
    <r>
      <rPr>
        <sz val="11"/>
        <color rgb="FF000000"/>
        <rFont val="Calibri"/>
      </rPr>
      <t>@+prospero</t>
    </r>
    <r>
      <rPr>
        <sz val="11"/>
        <color rgb="FF000000"/>
        <rFont val="Calibri"/>
      </rPr>
      <t xml:space="preserve">
</t>
    </r>
    <r>
      <rPr>
        <sz val="11"/>
        <color rgb="FF000000"/>
        <rFont val="Calibri"/>
      </rPr>
      <t>If any lines are found that contain only a "+" character, this is a finding.</t>
    </r>
  </si>
  <si>
    <t>V-215344</t>
  </si>
  <si>
    <r>
      <rPr>
        <sz val="11"/>
        <rFont val="Calibri"/>
      </rPr>
      <t>AIX sendmail logging must not be set to less than nine in the sendmail.cf file.</t>
    </r>
  </si>
  <si>
    <r>
      <rPr>
        <sz val="11"/>
        <color rgb="FF000000"/>
        <rFont val="Calibri"/>
      </rPr>
      <t>Edit /etc/mail/sendmail.cf file, locate the "O LogLevel" line, or add a new line if necessary, and change the log level to "9". The new LogLevel line should be:</t>
    </r>
    <r>
      <rPr>
        <sz val="11"/>
        <color rgb="FF000000"/>
        <rFont val="Calibri"/>
      </rPr>
      <t xml:space="preserve">
</t>
    </r>
    <r>
      <rPr>
        <sz val="11"/>
        <color rgb="FF000000"/>
        <rFont val="Calibri"/>
      </rPr>
      <t>O LogLevel=9</t>
    </r>
  </si>
  <si>
    <r>
      <rPr>
        <sz val="11"/>
        <color rgb="FF000000"/>
        <rFont val="Calibri"/>
      </rPr>
      <t>If Sendmail is not configured to log at level 9, system logs may not contain the information necessary for tracking unauthorized use of the sendmail service.</t>
    </r>
  </si>
  <si>
    <r>
      <rPr>
        <sz val="11"/>
        <color rgb="FF000000"/>
        <rFont val="Calibri"/>
      </rPr>
      <t>Check if "Sendmail" logging is set to level "9" by running command:</t>
    </r>
    <r>
      <rPr>
        <sz val="11"/>
        <color rgb="FF000000"/>
        <rFont val="Calibri"/>
      </rPr>
      <t xml:space="preserve">
</t>
    </r>
    <r>
      <rPr>
        <sz val="11"/>
        <color rgb="FF000000"/>
        <rFont val="Calibri"/>
      </rPr>
      <t xml:space="preserve"># grep "^O LogLevel" /etc/mail/sendmail.cf </t>
    </r>
    <r>
      <rPr>
        <sz val="11"/>
        <color rgb="FF000000"/>
        <rFont val="Calibri"/>
      </rPr>
      <t xml:space="preserve">
</t>
    </r>
    <r>
      <rPr>
        <sz val="11"/>
        <color rgb="FF000000"/>
        <rFont val="Calibri"/>
      </rPr>
      <t>O LogLevel=9</t>
    </r>
    <r>
      <rPr>
        <sz val="11"/>
        <color rgb="FF000000"/>
        <rFont val="Calibri"/>
      </rPr>
      <t xml:space="preserve">
</t>
    </r>
    <r>
      <rPr>
        <sz val="11"/>
        <color rgb="FF000000"/>
        <rFont val="Calibri"/>
      </rPr>
      <t>If logging is set to less than "9", this is a finding.</t>
    </r>
  </si>
  <si>
    <t>V-215345</t>
  </si>
  <si>
    <r>
      <rPr>
        <sz val="11"/>
        <rFont val="Calibri"/>
      </rPr>
      <t>AIX run control scripts executable search paths must contain only absolute paths.</t>
    </r>
  </si>
  <si>
    <r>
      <rPr>
        <sz val="11"/>
        <color rgb="FF000000"/>
        <rFont val="Calibri"/>
      </rPr>
      <t>Edit the run control script and remove the relative path entry from the executable search path variable.</t>
    </r>
  </si>
  <si>
    <r>
      <rPr>
        <sz val="11"/>
        <color rgb="FF000000"/>
        <rFont val="Calibri"/>
      </rPr>
      <t>The executable search path (typically the PATH environment variable) contains a list of directories for the shell to search to find executables. If this path includes the current working directory or other relative paths, executables in these directories may be executed instead of system commands.</t>
    </r>
  </si>
  <si>
    <r>
      <rPr>
        <sz val="11"/>
        <color rgb="FF000000"/>
        <rFont val="Calibri"/>
      </rPr>
      <t xml:space="preserve">Verify run control scripts' library search paths by running: </t>
    </r>
    <r>
      <rPr>
        <sz val="11"/>
        <color rgb="FF000000"/>
        <rFont val="Calibri"/>
      </rPr>
      <t xml:space="preserve">
</t>
    </r>
    <r>
      <rPr>
        <sz val="11"/>
        <color rgb="FF000000"/>
        <rFont val="Calibri"/>
      </rPr>
      <t xml:space="preserve"># grep -r PATH /etc/rc* </t>
    </r>
    <r>
      <rPr>
        <sz val="11"/>
        <color rgb="FF000000"/>
        <rFont val="Calibri"/>
      </rPr>
      <t xml:space="preserve">
</t>
    </r>
    <r>
      <rPr>
        <sz val="11"/>
        <color rgb="FF000000"/>
        <rFont val="Calibri"/>
      </rPr>
      <t>/etc/rc:PATH=/usr/sbin:/usr/bin:/usr/ucb:/etc</t>
    </r>
    <r>
      <rPr>
        <sz val="11"/>
        <color rgb="FF000000"/>
        <rFont val="Calibri"/>
      </rPr>
      <t xml:space="preserve">
</t>
    </r>
    <r>
      <rPr>
        <sz val="11"/>
        <color rgb="FF000000"/>
        <rFont val="Calibri"/>
      </rPr>
      <t>/etc/rc:export PATH ODMDIR</t>
    </r>
    <r>
      <rPr>
        <sz val="11"/>
        <color rgb="FF000000"/>
        <rFont val="Calibri"/>
      </rPr>
      <t xml:space="preserve">
</t>
    </r>
    <r>
      <rPr>
        <sz val="11"/>
        <color rgb="FF000000"/>
        <rFont val="Calibri"/>
      </rPr>
      <t>/etc/rc.C2:export PATH=/usr/bin:/etc:/usr/sbin:/sbin:/usr/ucb</t>
    </r>
    <r>
      <rPr>
        <sz val="11"/>
        <color rgb="FF000000"/>
        <rFont val="Calibri"/>
      </rPr>
      <t xml:space="preserve">
</t>
    </r>
    <r>
      <rPr>
        <sz val="11"/>
        <color rgb="FF000000"/>
        <rFont val="Calibri"/>
      </rPr>
      <t>/etc/rc.CC:export PATH=/usr/bin:/etc:/usr/sbin:/sbin:/usr/ucb</t>
    </r>
    <r>
      <rPr>
        <sz val="11"/>
        <color rgb="FF000000"/>
        <rFont val="Calibri"/>
      </rPr>
      <t xml:space="preserve">
</t>
    </r>
    <r>
      <rPr>
        <sz val="11"/>
        <color rgb="FF000000"/>
        <rFont val="Calibri"/>
      </rPr>
      <t>/etc/rc.bsdnet:export PATH=/usr/bin:/usr/sbin:$PATH</t>
    </r>
    <r>
      <rPr>
        <sz val="11"/>
        <color rgb="FF000000"/>
        <rFont val="Calibri"/>
      </rPr>
      <t xml:space="preserve">
</t>
    </r>
    <r>
      <rPr>
        <sz val="11"/>
        <color rgb="FF000000"/>
        <rFont val="Calibri"/>
      </rPr>
      <t xml:space="preserve">This variable is formatted as a colon-separated list of directories. </t>
    </r>
    <r>
      <rPr>
        <sz val="11"/>
        <color rgb="FF000000"/>
        <rFont val="Calibri"/>
      </rPr>
      <t xml:space="preserve">
</t>
    </r>
    <r>
      <rPr>
        <sz val="11"/>
        <color rgb="FF000000"/>
        <rFont val="Calibri"/>
      </rPr>
      <t xml:space="preserve">If there is an empty entry, such as a leading or trailing colon, or two consecutive colons, this is a finding. </t>
    </r>
    <r>
      <rPr>
        <sz val="11"/>
        <color rgb="FF000000"/>
        <rFont val="Calibri"/>
      </rPr>
      <t xml:space="preserve">
</t>
    </r>
    <r>
      <rPr>
        <sz val="11"/>
        <color rgb="FF000000"/>
        <rFont val="Calibri"/>
      </rPr>
      <t>If an entry begins with a character other than a slash (/) or other than "$PATH", it is a relative path, this is a finding.</t>
    </r>
  </si>
  <si>
    <t>V-215346</t>
  </si>
  <si>
    <r>
      <rPr>
        <sz val="11"/>
        <rFont val="Calibri"/>
      </rPr>
      <t>The AIX rsh daemon must be disabled.</t>
    </r>
  </si>
  <si>
    <r>
      <rPr>
        <sz val="11"/>
        <color rgb="FF000000"/>
        <rFont val="Calibri"/>
      </rPr>
      <t xml:space="preserve">Edit the "/etc/inetd.conf" file and comment out the "rshd" service. </t>
    </r>
    <r>
      <rPr>
        <sz val="11"/>
        <color rgb="FF000000"/>
        <rFont val="Calibri"/>
      </rPr>
      <t xml:space="preserve">
</t>
    </r>
    <r>
      <rPr>
        <sz val="11"/>
        <color rgb="FF000000"/>
        <rFont val="Calibri"/>
      </rPr>
      <t>Restart the inetd service:</t>
    </r>
    <r>
      <rPr>
        <sz val="11"/>
        <color rgb="FF000000"/>
        <rFont val="Calibri"/>
      </rPr>
      <t xml:space="preserve">
</t>
    </r>
    <r>
      <rPr>
        <sz val="11"/>
        <color rgb="FF000000"/>
        <rFont val="Calibri"/>
      </rPr>
      <t># refresh -s inetd</t>
    </r>
  </si>
  <si>
    <r>
      <rPr>
        <sz val="11"/>
        <color rgb="FF000000"/>
        <rFont val="Calibri"/>
      </rPr>
      <t>The rsh daemon permits username and passwords to be passed over the network in clear text.</t>
    </r>
  </si>
  <si>
    <r>
      <rPr>
        <sz val="11"/>
        <color rgb="FF000000"/>
        <rFont val="Calibri"/>
      </rPr>
      <t>From the command prompt, run the following command:</t>
    </r>
    <r>
      <rPr>
        <sz val="11"/>
        <color rgb="FF000000"/>
        <rFont val="Calibri"/>
      </rPr>
      <t xml:space="preserve">
</t>
    </r>
    <r>
      <rPr>
        <sz val="11"/>
        <color rgb="FF000000"/>
        <rFont val="Calibri"/>
      </rPr>
      <t xml:space="preserve"># grep -v "^#" /etc/inetd.conf |grep rshd </t>
    </r>
    <r>
      <rPr>
        <sz val="11"/>
        <color rgb="FF000000"/>
        <rFont val="Calibri"/>
      </rPr>
      <t xml:space="preserve">
</t>
    </r>
    <r>
      <rPr>
        <sz val="11"/>
        <color rgb="FF000000"/>
        <rFont val="Calibri"/>
      </rPr>
      <t>The above command may show the daemon is enabled like this:</t>
    </r>
    <r>
      <rPr>
        <sz val="11"/>
        <color rgb="FF000000"/>
        <rFont val="Calibri"/>
      </rPr>
      <t xml:space="preserve">
</t>
    </r>
    <r>
      <rPr>
        <sz val="11"/>
        <color rgb="FF000000"/>
        <rFont val="Calibri"/>
      </rPr>
      <t xml:space="preserve">shell   stream  tcp6    nowait  root    /usr/sbin/rshd  rshd </t>
    </r>
    <r>
      <rPr>
        <sz val="11"/>
        <color rgb="FF000000"/>
        <rFont val="Calibri"/>
      </rPr>
      <t xml:space="preserve">
</t>
    </r>
    <r>
      <rPr>
        <sz val="11"/>
        <color rgb="FF000000"/>
        <rFont val="Calibri"/>
      </rPr>
      <t>If the above grep command returned a line that contains "rshd", this is a finding.</t>
    </r>
  </si>
  <si>
    <t>V-215347</t>
  </si>
  <si>
    <r>
      <rPr>
        <sz val="11"/>
        <rFont val="Calibri"/>
      </rPr>
      <t>The AIX rlogind service must be disabled.</t>
    </r>
  </si>
  <si>
    <r>
      <rPr>
        <sz val="11"/>
        <color rgb="FF000000"/>
        <rFont val="Calibri"/>
      </rPr>
      <t xml:space="preserve">Disable the rlogind service by editing the "'etc/inetd.conf" file. </t>
    </r>
    <r>
      <rPr>
        <sz val="11"/>
        <color rgb="FF000000"/>
        <rFont val="Calibri"/>
      </rPr>
      <t xml:space="preserve">
</t>
    </r>
    <r>
      <rPr>
        <sz val="11"/>
        <color rgb="FF000000"/>
        <rFont val="Calibri"/>
      </rPr>
      <t xml:space="preserve"># vi /etc/inetd.conf </t>
    </r>
    <r>
      <rPr>
        <sz val="11"/>
        <color rgb="FF000000"/>
        <rFont val="Calibri"/>
      </rPr>
      <t xml:space="preserve">
</t>
    </r>
    <r>
      <rPr>
        <sz val="11"/>
        <color rgb="FF000000"/>
        <rFont val="Calibri"/>
      </rPr>
      <t xml:space="preserve">Comment out the "rlogind" service. </t>
    </r>
    <r>
      <rPr>
        <sz val="11"/>
        <color rgb="FF000000"/>
        <rFont val="Calibri"/>
      </rPr>
      <t xml:space="preserve">
</t>
    </r>
    <r>
      <rPr>
        <sz val="11"/>
        <color rgb="FF000000"/>
        <rFont val="Calibri"/>
      </rPr>
      <t xml:space="preserve">Restart the inetd service: </t>
    </r>
    <r>
      <rPr>
        <sz val="11"/>
        <color rgb="FF000000"/>
        <rFont val="Calibri"/>
      </rPr>
      <t xml:space="preserve">
</t>
    </r>
    <r>
      <rPr>
        <sz val="11"/>
        <color rgb="FF000000"/>
        <rFont val="Calibri"/>
      </rPr>
      <t># refresh -s inetd</t>
    </r>
  </si>
  <si>
    <r>
      <rPr>
        <sz val="11"/>
        <color rgb="FF000000"/>
        <rFont val="Calibri"/>
      </rPr>
      <t>The rlogin daemon permits username and passwords to be passed over the network in clear text.</t>
    </r>
  </si>
  <si>
    <r>
      <rPr>
        <sz val="11"/>
        <color rgb="FF000000"/>
        <rFont val="Calibri"/>
      </rPr>
      <t>Determine if the "rlogind" service is running by running the following command:</t>
    </r>
    <r>
      <rPr>
        <sz val="11"/>
        <color rgb="FF000000"/>
        <rFont val="Calibri"/>
      </rPr>
      <t xml:space="preserve">
</t>
    </r>
    <r>
      <rPr>
        <sz val="11"/>
        <color rgb="FF000000"/>
        <rFont val="Calibri"/>
      </rPr>
      <t xml:space="preserve"># grep -v "^#" /etc/inetd.conf |grep rlogin </t>
    </r>
    <r>
      <rPr>
        <sz val="11"/>
        <color rgb="FF000000"/>
        <rFont val="Calibri"/>
      </rPr>
      <t xml:space="preserve">
</t>
    </r>
    <r>
      <rPr>
        <sz val="11"/>
        <color rgb="FF000000"/>
        <rFont val="Calibri"/>
      </rPr>
      <t>If the above grep command returned a line that contains "rlogin", this is a finding.</t>
    </r>
  </si>
  <si>
    <t>V-215348</t>
  </si>
  <si>
    <r>
      <rPr>
        <sz val="11"/>
        <rFont val="Calibri"/>
      </rPr>
      <t>The AIX qdaemon must be disabled if local or remote printing is not required.</t>
    </r>
  </si>
  <si>
    <r>
      <rPr>
        <sz val="11"/>
        <color rgb="FF000000"/>
        <rFont val="Calibri"/>
      </rPr>
      <t>In "/etc/inittab", remove the "qdaemon" entry by running the following command:</t>
    </r>
    <r>
      <rPr>
        <sz val="11"/>
        <color rgb="FF000000"/>
        <rFont val="Calibri"/>
      </rPr>
      <t xml:space="preserve">
</t>
    </r>
    <r>
      <rPr>
        <sz val="11"/>
        <color rgb="FF000000"/>
        <rFont val="Calibri"/>
      </rPr>
      <t># rmitab qdaemon</t>
    </r>
    <r>
      <rPr>
        <sz val="11"/>
        <color rgb="FF000000"/>
        <rFont val="Calibri"/>
      </rPr>
      <t xml:space="preserve">
</t>
    </r>
    <r>
      <rPr>
        <sz val="11"/>
        <color rgb="FF000000"/>
        <rFont val="Calibri"/>
      </rPr>
      <t xml:space="preserve">To request the init command to re-examine the "/etc/inittab" file, enter: </t>
    </r>
    <r>
      <rPr>
        <sz val="11"/>
        <color rgb="FF000000"/>
        <rFont val="Calibri"/>
      </rPr>
      <t xml:space="preserve">
</t>
    </r>
    <r>
      <rPr>
        <sz val="11"/>
        <color rgb="FF000000"/>
        <rFont val="Calibri"/>
      </rPr>
      <t># telinit q</t>
    </r>
  </si>
  <si>
    <r>
      <rPr>
        <sz val="11"/>
        <color rgb="FF000000"/>
        <rFont val="Calibri"/>
      </rPr>
      <t>The qdaemon program is the printing scheduling daemon that manages the submission of print jobs to the piobe service.</t>
    </r>
    <r>
      <rPr>
        <sz val="11"/>
        <color rgb="FF000000"/>
        <rFont val="Calibri"/>
      </rPr>
      <t xml:space="preserve">
</t>
    </r>
    <r>
      <rPr>
        <sz val="11"/>
        <color rgb="FF000000"/>
        <rFont val="Calibri"/>
      </rPr>
      <t>To prevent remote attacks this daemon should not be enabled unless there is no alternative.</t>
    </r>
  </si>
  <si>
    <r>
      <rPr>
        <sz val="11"/>
        <color rgb="FF000000"/>
        <rFont val="Calibri"/>
      </rPr>
      <t>From the command prompt, execute the following command:</t>
    </r>
    <r>
      <rPr>
        <sz val="11"/>
        <color rgb="FF000000"/>
        <rFont val="Calibri"/>
      </rPr>
      <t xml:space="preserve">
</t>
    </r>
    <r>
      <rPr>
        <sz val="11"/>
        <color rgb="FF000000"/>
        <rFont val="Calibri"/>
      </rPr>
      <t># lsitab qdaemon</t>
    </r>
    <r>
      <rPr>
        <sz val="11"/>
        <color rgb="FF000000"/>
        <rFont val="Calibri"/>
      </rPr>
      <t xml:space="preserve">
</t>
    </r>
    <r>
      <rPr>
        <sz val="11"/>
        <color rgb="FF000000"/>
        <rFont val="Calibri"/>
      </rPr>
      <t>If the command yields any output, this is a finding.</t>
    </r>
  </si>
  <si>
    <t>V-215349</t>
  </si>
  <si>
    <r>
      <rPr>
        <sz val="11"/>
        <rFont val="Calibri"/>
      </rPr>
      <t>If AIX system does not act as a remote print server for other servers, the lpd daemon must be disabled.</t>
    </r>
  </si>
  <si>
    <r>
      <rPr>
        <sz val="11"/>
        <color rgb="FF000000"/>
        <rFont val="Calibri"/>
      </rPr>
      <t>In "/etc/inittab", remove the "lpd" entry by running the following command:</t>
    </r>
    <r>
      <rPr>
        <sz val="11"/>
        <color rgb="FF000000"/>
        <rFont val="Calibri"/>
      </rPr>
      <t xml:space="preserve">
</t>
    </r>
    <r>
      <rPr>
        <sz val="11"/>
        <color rgb="FF000000"/>
        <rFont val="Calibri"/>
      </rPr>
      <t># rmitab lpd</t>
    </r>
    <r>
      <rPr>
        <sz val="11"/>
        <color rgb="FF000000"/>
        <rFont val="Calibri"/>
      </rPr>
      <t xml:space="preserve">
</t>
    </r>
    <r>
      <rPr>
        <sz val="11"/>
        <color rgb="FF000000"/>
        <rFont val="Calibri"/>
      </rPr>
      <t xml:space="preserve">To request the init command to re-examine the "/etc/inittab" file, enter: </t>
    </r>
    <r>
      <rPr>
        <sz val="11"/>
        <color rgb="FF000000"/>
        <rFont val="Calibri"/>
      </rPr>
      <t xml:space="preserve">
</t>
    </r>
    <r>
      <rPr>
        <sz val="11"/>
        <color rgb="FF000000"/>
        <rFont val="Calibri"/>
      </rPr>
      <t># telinit q</t>
    </r>
  </si>
  <si>
    <r>
      <rPr>
        <sz val="11"/>
        <color rgb="FF000000"/>
        <rFont val="Calibri"/>
      </rPr>
      <t>The lpd daemon accepts remote print jobs from other systems.</t>
    </r>
    <r>
      <rPr>
        <sz val="11"/>
        <color rgb="FF000000"/>
        <rFont val="Calibri"/>
      </rPr>
      <t xml:space="preserve">
</t>
    </r>
    <r>
      <rPr>
        <sz val="11"/>
        <color rgb="FF000000"/>
        <rFont val="Calibri"/>
      </rPr>
      <t>To prevent remote attacks this daemon should not be enabled unless there is no alternative.</t>
    </r>
  </si>
  <si>
    <r>
      <rPr>
        <sz val="11"/>
        <color rgb="FF000000"/>
        <rFont val="Calibri"/>
      </rPr>
      <t>From the command prompt, execute the following command:</t>
    </r>
    <r>
      <rPr>
        <sz val="11"/>
        <color rgb="FF000000"/>
        <rFont val="Calibri"/>
      </rPr>
      <t xml:space="preserve">
</t>
    </r>
    <r>
      <rPr>
        <sz val="11"/>
        <color rgb="FF000000"/>
        <rFont val="Calibri"/>
      </rPr>
      <t># lsitab lpd</t>
    </r>
    <r>
      <rPr>
        <sz val="11"/>
        <color rgb="FF000000"/>
        <rFont val="Calibri"/>
      </rPr>
      <t xml:space="preserve">
</t>
    </r>
    <r>
      <rPr>
        <sz val="11"/>
        <color rgb="FF000000"/>
        <rFont val="Calibri"/>
      </rPr>
      <t>If the command yields any output, this is a finding.</t>
    </r>
  </si>
  <si>
    <t>V-215350</t>
  </si>
  <si>
    <r>
      <rPr>
        <sz val="11"/>
        <rFont val="Calibri"/>
      </rPr>
      <t>If AIX system does not support either local or remote printing, the piobe service must be disabled.</t>
    </r>
  </si>
  <si>
    <r>
      <rPr>
        <sz val="11"/>
        <color rgb="FF000000"/>
        <rFont val="Calibri"/>
      </rPr>
      <t>In "/etc/inittab", remove the "piobe" entry by running the following command:</t>
    </r>
    <r>
      <rPr>
        <sz val="11"/>
        <color rgb="FF000000"/>
        <rFont val="Calibri"/>
      </rPr>
      <t xml:space="preserve">
</t>
    </r>
    <r>
      <rPr>
        <sz val="11"/>
        <color rgb="FF000000"/>
        <rFont val="Calibri"/>
      </rPr>
      <t># rmitab piobe</t>
    </r>
    <r>
      <rPr>
        <sz val="11"/>
        <color rgb="FF000000"/>
        <rFont val="Calibri"/>
      </rPr>
      <t xml:space="preserve">
</t>
    </r>
    <r>
      <rPr>
        <sz val="11"/>
        <color rgb="FF000000"/>
        <rFont val="Calibri"/>
      </rPr>
      <t xml:space="preserve">To request the init command to re-examine the "/etc/inittab" file, enter: </t>
    </r>
    <r>
      <rPr>
        <sz val="11"/>
        <color rgb="FF000000"/>
        <rFont val="Calibri"/>
      </rPr>
      <t xml:space="preserve">
</t>
    </r>
    <r>
      <rPr>
        <sz val="11"/>
        <color rgb="FF000000"/>
        <rFont val="Calibri"/>
      </rPr>
      <t># telinit q</t>
    </r>
  </si>
  <si>
    <r>
      <rPr>
        <sz val="11"/>
        <color rgb="FF000000"/>
        <rFont val="Calibri"/>
      </rPr>
      <t>The piobe daemon is the I/O back end for the printing process, handling the job scheduling and spooling.</t>
    </r>
    <r>
      <rPr>
        <sz val="11"/>
        <color rgb="FF000000"/>
        <rFont val="Calibri"/>
      </rPr>
      <t xml:space="preserve">
</t>
    </r>
    <r>
      <rPr>
        <sz val="11"/>
        <color rgb="FF000000"/>
        <rFont val="Calibri"/>
      </rPr>
      <t>To prevent remote attacks this daemon should not be enabled unless there is no alternative.</t>
    </r>
  </si>
  <si>
    <r>
      <rPr>
        <sz val="11"/>
        <color rgb="FF000000"/>
        <rFont val="Calibri"/>
      </rPr>
      <t>From the command prompt, execute the following command:</t>
    </r>
    <r>
      <rPr>
        <sz val="11"/>
        <color rgb="FF000000"/>
        <rFont val="Calibri"/>
      </rPr>
      <t xml:space="preserve">
</t>
    </r>
    <r>
      <rPr>
        <sz val="11"/>
        <color rgb="FF000000"/>
        <rFont val="Calibri"/>
      </rPr>
      <t># lsitab piobe</t>
    </r>
    <r>
      <rPr>
        <sz val="11"/>
        <color rgb="FF000000"/>
        <rFont val="Calibri"/>
      </rPr>
      <t xml:space="preserve">
</t>
    </r>
    <r>
      <rPr>
        <sz val="11"/>
        <color rgb="FF000000"/>
        <rFont val="Calibri"/>
      </rPr>
      <t>If the command yields any output, this is a finding.</t>
    </r>
  </si>
  <si>
    <t>V-215351</t>
  </si>
  <si>
    <r>
      <rPr>
        <sz val="11"/>
        <rFont val="Calibri"/>
      </rPr>
      <t>If there are no X11 clients that require CDE on AIX, the dt service must be disabled.</t>
    </r>
  </si>
  <si>
    <r>
      <rPr>
        <sz val="11"/>
        <color rgb="FF000000"/>
        <rFont val="Calibri"/>
      </rPr>
      <t>In "/etc/inittab", remove the "dt" entry by running the following command:</t>
    </r>
    <r>
      <rPr>
        <sz val="11"/>
        <color rgb="FF000000"/>
        <rFont val="Calibri"/>
      </rPr>
      <t xml:space="preserve">
</t>
    </r>
    <r>
      <rPr>
        <sz val="11"/>
        <color rgb="FF000000"/>
        <rFont val="Calibri"/>
      </rPr>
      <t># rmitab dt</t>
    </r>
    <r>
      <rPr>
        <sz val="11"/>
        <color rgb="FF000000"/>
        <rFont val="Calibri"/>
      </rPr>
      <t xml:space="preserve">
</t>
    </r>
    <r>
      <rPr>
        <sz val="11"/>
        <color rgb="FF000000"/>
        <rFont val="Calibri"/>
      </rPr>
      <t xml:space="preserve">To request the init command to re-examine the "/etc/inittab" file, enter: </t>
    </r>
    <r>
      <rPr>
        <sz val="11"/>
        <color rgb="FF000000"/>
        <rFont val="Calibri"/>
      </rPr>
      <t xml:space="preserve">
</t>
    </r>
    <r>
      <rPr>
        <sz val="11"/>
        <color rgb="FF000000"/>
        <rFont val="Calibri"/>
      </rPr>
      <t># telinit q</t>
    </r>
  </si>
  <si>
    <r>
      <rPr>
        <sz val="11"/>
        <color rgb="FF000000"/>
        <rFont val="Calibri"/>
      </rPr>
      <t>This entry executes the CDE startup script which starts the AIX Common Desktop Environment.</t>
    </r>
    <r>
      <rPr>
        <sz val="11"/>
        <color rgb="FF000000"/>
        <rFont val="Calibri"/>
      </rPr>
      <t xml:space="preserve">
</t>
    </r>
    <r>
      <rPr>
        <sz val="11"/>
        <color rgb="FF000000"/>
        <rFont val="Calibri"/>
      </rPr>
      <t>To prevent attacks this daemon should not be enabled unless there is no alternative.</t>
    </r>
  </si>
  <si>
    <r>
      <rPr>
        <sz val="11"/>
        <color rgb="FF000000"/>
        <rFont val="Calibri"/>
      </rPr>
      <t>From the command prompt, execute the following command:</t>
    </r>
    <r>
      <rPr>
        <sz val="11"/>
        <color rgb="FF000000"/>
        <rFont val="Calibri"/>
      </rPr>
      <t xml:space="preserve">
</t>
    </r>
    <r>
      <rPr>
        <sz val="11"/>
        <color rgb="FF000000"/>
        <rFont val="Calibri"/>
      </rPr>
      <t># lsitab dt</t>
    </r>
    <r>
      <rPr>
        <sz val="11"/>
        <color rgb="FF000000"/>
        <rFont val="Calibri"/>
      </rPr>
      <t xml:space="preserve">
</t>
    </r>
    <r>
      <rPr>
        <sz val="11"/>
        <color rgb="FF000000"/>
        <rFont val="Calibri"/>
      </rPr>
      <t>If the command yields any output, this is a finding.</t>
    </r>
  </si>
  <si>
    <t>V-215352</t>
  </si>
  <si>
    <r>
      <rPr>
        <sz val="11"/>
        <rFont val="Calibri"/>
      </rPr>
      <t>If NFS is not required on AIX, the NFS daemon must be disabled.</t>
    </r>
  </si>
  <si>
    <r>
      <rPr>
        <sz val="11"/>
        <color rgb="FF000000"/>
        <rFont val="Calibri"/>
      </rPr>
      <t>In "/etc/inittab", remove the "rcnfs" entry by running the following command:</t>
    </r>
    <r>
      <rPr>
        <sz val="11"/>
        <color rgb="FF000000"/>
        <rFont val="Calibri"/>
      </rPr>
      <t xml:space="preserve">
</t>
    </r>
    <r>
      <rPr>
        <sz val="11"/>
        <color rgb="FF000000"/>
        <rFont val="Calibri"/>
      </rPr>
      <t># rmitab rcnfs</t>
    </r>
    <r>
      <rPr>
        <sz val="11"/>
        <color rgb="FF000000"/>
        <rFont val="Calibri"/>
      </rPr>
      <t xml:space="preserve">
</t>
    </r>
    <r>
      <rPr>
        <sz val="11"/>
        <color rgb="FF000000"/>
        <rFont val="Calibri"/>
      </rPr>
      <t xml:space="preserve">To request the init command to re-examine the "/etc/inittab" file, enter: </t>
    </r>
    <r>
      <rPr>
        <sz val="11"/>
        <color rgb="FF000000"/>
        <rFont val="Calibri"/>
      </rPr>
      <t xml:space="preserve">
</t>
    </r>
    <r>
      <rPr>
        <sz val="11"/>
        <color rgb="FF000000"/>
        <rFont val="Calibri"/>
      </rPr>
      <t># telinit q</t>
    </r>
  </si>
  <si>
    <r>
      <rPr>
        <sz val="11"/>
        <color rgb="FF000000"/>
        <rFont val="Calibri"/>
      </rPr>
      <t>The rcnfs entry starts the NFS daemons during system boot.</t>
    </r>
    <r>
      <rPr>
        <sz val="11"/>
        <color rgb="FF000000"/>
        <rFont val="Calibri"/>
      </rPr>
      <t xml:space="preserve">
</t>
    </r>
    <r>
      <rPr>
        <sz val="11"/>
        <color rgb="FF000000"/>
        <rFont val="Calibri"/>
      </rPr>
      <t>NFS is a service with numerous historical vulnerabilities and should not be enabled unless there is no alternative. If NFS serving is required, then read-only exports are recommended and no filesystem or directory should be exported with root access. Unless otherwise required the NFS daemons (rcnfs) will be disabled.</t>
    </r>
  </si>
  <si>
    <r>
      <rPr>
        <sz val="11"/>
        <color rgb="FF000000"/>
        <rFont val="Calibri"/>
      </rPr>
      <t>From the command prompt, execute the following command:</t>
    </r>
    <r>
      <rPr>
        <sz val="11"/>
        <color rgb="FF000000"/>
        <rFont val="Calibri"/>
      </rPr>
      <t xml:space="preserve">
</t>
    </r>
    <r>
      <rPr>
        <sz val="11"/>
        <color rgb="FF000000"/>
        <rFont val="Calibri"/>
      </rPr>
      <t># lsitab rcnfs</t>
    </r>
    <r>
      <rPr>
        <sz val="11"/>
        <color rgb="FF000000"/>
        <rFont val="Calibri"/>
      </rPr>
      <t xml:space="preserve">
</t>
    </r>
    <r>
      <rPr>
        <sz val="11"/>
        <color rgb="FF000000"/>
        <rFont val="Calibri"/>
      </rPr>
      <t>If the command yields any output, this is a finding.</t>
    </r>
  </si>
  <si>
    <t>V-215353</t>
  </si>
  <si>
    <r>
      <rPr>
        <sz val="11"/>
        <rFont val="Calibri"/>
      </rPr>
      <t>If sendmail is not required on AIX, the sendmail service must be disabled.</t>
    </r>
  </si>
  <si>
    <r>
      <rPr>
        <sz val="11"/>
        <color rgb="FF000000"/>
        <rFont val="Calibri"/>
      </rPr>
      <t xml:space="preserve">In "/etc/rc.tcpip", comment out the "sendmail" entry by running command: </t>
    </r>
    <r>
      <rPr>
        <sz val="11"/>
        <color rgb="FF000000"/>
        <rFont val="Calibri"/>
      </rPr>
      <t xml:space="preserve">
</t>
    </r>
    <r>
      <rPr>
        <sz val="11"/>
        <color rgb="FF000000"/>
        <rFont val="Calibri"/>
      </rPr>
      <t># chrctcp -d sendmail</t>
    </r>
  </si>
  <si>
    <r>
      <rPr>
        <sz val="11"/>
        <color rgb="FF000000"/>
        <rFont val="Calibri"/>
      </rPr>
      <t>The sendmail service has many historical vulnerabilities and, where possible, should be disabled. If the system is not required to operate as a mail server i.e. sending, receiving or processing e-mail, disable the sendmail daemon.</t>
    </r>
  </si>
  <si>
    <r>
      <rPr>
        <sz val="11"/>
        <color rgb="FF000000"/>
        <rFont val="Calibri"/>
      </rPr>
      <t xml:space="preserve">From the command prompt, execute the following command: </t>
    </r>
    <r>
      <rPr>
        <sz val="11"/>
        <color rgb="FF000000"/>
        <rFont val="Calibri"/>
      </rPr>
      <t xml:space="preserve">
</t>
    </r>
    <r>
      <rPr>
        <sz val="11"/>
        <color rgb="FF000000"/>
        <rFont val="Calibri"/>
      </rPr>
      <t># grep "^start[[:blank:]]/usr/lib/sendmail" /etc/rc.tcpip</t>
    </r>
    <r>
      <rPr>
        <sz val="11"/>
        <color rgb="FF000000"/>
        <rFont val="Calibri"/>
      </rPr>
      <t xml:space="preserve">
</t>
    </r>
    <r>
      <rPr>
        <sz val="11"/>
        <color rgb="FF000000"/>
        <rFont val="Calibri"/>
      </rPr>
      <t>If the above command produces any output, this is a finding.</t>
    </r>
  </si>
  <si>
    <t>V-215354</t>
  </si>
  <si>
    <r>
      <rPr>
        <sz val="11"/>
        <rFont val="Calibri"/>
      </rPr>
      <t>If SNMP is not required on AIX, the snmpd service must be disabled.</t>
    </r>
  </si>
  <si>
    <r>
      <rPr>
        <sz val="11"/>
        <color rgb="FF000000"/>
        <rFont val="Calibri"/>
      </rPr>
      <t xml:space="preserve">In "/etc/rc.tcpip", comment out the "snmpd" entry by running command: </t>
    </r>
    <r>
      <rPr>
        <sz val="11"/>
        <color rgb="FF000000"/>
        <rFont val="Calibri"/>
      </rPr>
      <t xml:space="preserve">
</t>
    </r>
    <r>
      <rPr>
        <sz val="11"/>
        <color rgb="FF000000"/>
        <rFont val="Calibri"/>
      </rPr>
      <t># chrctcp -d snmpd</t>
    </r>
  </si>
  <si>
    <r>
      <rPr>
        <sz val="11"/>
        <color rgb="FF000000"/>
        <rFont val="Calibri"/>
      </rPr>
      <t>The snmpd daemon is used by many 3rd party applications to monitor the health of the system. This allows remote monitoring of network and server configuration.</t>
    </r>
    <r>
      <rPr>
        <sz val="11"/>
        <color rgb="FF000000"/>
        <rFont val="Calibri"/>
      </rPr>
      <t xml:space="preserve">
</t>
    </r>
    <r>
      <rPr>
        <sz val="11"/>
        <color rgb="FF000000"/>
        <rFont val="Calibri"/>
      </rPr>
      <t>To prevent remote attacks this daemon should not be enabled unless there is no alternative.</t>
    </r>
  </si>
  <si>
    <r>
      <rPr>
        <sz val="11"/>
        <color rgb="FF000000"/>
        <rFont val="Calibri"/>
      </rPr>
      <t>Verify there is no "snmpd" service running on the AIX by doing the following:</t>
    </r>
    <r>
      <rPr>
        <sz val="11"/>
        <color rgb="FF000000"/>
        <rFont val="Calibri"/>
      </rPr>
      <t xml:space="preserve">
</t>
    </r>
    <r>
      <rPr>
        <sz val="11"/>
        <color rgb="FF000000"/>
        <rFont val="Calibri"/>
      </rPr>
      <t xml:space="preserve">From the command prompt, execute the following command: </t>
    </r>
    <r>
      <rPr>
        <sz val="11"/>
        <color rgb="FF000000"/>
        <rFont val="Calibri"/>
      </rPr>
      <t xml:space="preserve">
</t>
    </r>
    <r>
      <rPr>
        <sz val="11"/>
        <color rgb="FF000000"/>
        <rFont val="Calibri"/>
      </rPr>
      <t># grep "^start[[:blank:]]/usr/sbin/snmpd" /etc/rc.tcpip</t>
    </r>
    <r>
      <rPr>
        <sz val="11"/>
        <color rgb="FF000000"/>
        <rFont val="Calibri"/>
      </rPr>
      <t xml:space="preserve">
</t>
    </r>
    <r>
      <rPr>
        <sz val="11"/>
        <color rgb="FF000000"/>
        <rFont val="Calibri"/>
      </rPr>
      <t>If there is any output from the command, this is a finding.</t>
    </r>
  </si>
  <si>
    <t>V-215355</t>
  </si>
  <si>
    <r>
      <rPr>
        <sz val="11"/>
        <rFont val="Calibri"/>
      </rPr>
      <t>The AIX DHCP client must be disabled.</t>
    </r>
  </si>
  <si>
    <r>
      <rPr>
        <sz val="11"/>
        <color rgb="FF000000"/>
        <rFont val="Calibri"/>
      </rPr>
      <t xml:space="preserve">Disable the system's DHCP client. </t>
    </r>
    <r>
      <rPr>
        <sz val="11"/>
        <color rgb="FF000000"/>
        <rFont val="Calibri"/>
      </rPr>
      <t xml:space="preserve">
</t>
    </r>
    <r>
      <rPr>
        <sz val="11"/>
        <color rgb="FF000000"/>
        <rFont val="Calibri"/>
      </rPr>
      <t>In "/etc/rc.tcpip", comment out the "dhcpcd" entry by running command:</t>
    </r>
    <r>
      <rPr>
        <sz val="11"/>
        <color rgb="FF000000"/>
        <rFont val="Calibri"/>
      </rPr>
      <t xml:space="preserve">
</t>
    </r>
    <r>
      <rPr>
        <sz val="11"/>
        <color rgb="FF000000"/>
        <rFont val="Calibri"/>
      </rPr>
      <t># chrctcp -d dhcpcd</t>
    </r>
    <r>
      <rPr>
        <sz val="11"/>
        <color rgb="FF000000"/>
        <rFont val="Calibri"/>
      </rPr>
      <t xml:space="preserve">
</t>
    </r>
    <r>
      <rPr>
        <sz val="11"/>
        <color rgb="FF000000"/>
        <rFont val="Calibri"/>
      </rPr>
      <t xml:space="preserve">Reboot the system to ensure the DHCP client has been disabled fully. </t>
    </r>
    <r>
      <rPr>
        <sz val="11"/>
        <color rgb="FF000000"/>
        <rFont val="Calibri"/>
      </rPr>
      <t xml:space="preserve">
</t>
    </r>
    <r>
      <rPr>
        <sz val="11"/>
        <color rgb="FF000000"/>
        <rFont val="Calibri"/>
      </rPr>
      <t>Configure a static IP for the system, if network connectivity is required.</t>
    </r>
  </si>
  <si>
    <r>
      <rPr>
        <sz val="11"/>
        <color rgb="FF000000"/>
        <rFont val="Calibri"/>
      </rPr>
      <t>The dhcpcd daemon receives address and configuration information from the DHCP server. DHCP relies on trusting the local network. If the local network is not trusted, then it should not be used.</t>
    </r>
    <r>
      <rPr>
        <sz val="11"/>
        <color rgb="FF000000"/>
        <rFont val="Calibri"/>
      </rPr>
      <t xml:space="preserve">
</t>
    </r>
    <r>
      <rPr>
        <sz val="11"/>
        <color rgb="FF000000"/>
        <rFont val="Calibri"/>
      </rPr>
      <t>To prevent remote attacks this daemon should not be enabled unless there is no alternative.</t>
    </r>
    <r>
      <rPr>
        <sz val="11"/>
        <color rgb="FF000000"/>
        <rFont val="Calibri"/>
      </rPr>
      <t xml:space="preserve">
</t>
    </r>
    <r>
      <rPr>
        <sz val="11"/>
        <color rgb="FF000000"/>
        <rFont val="Calibri"/>
      </rPr>
      <t>Satisfies: SRG-OS-000095-GPOS-00049, SRG-OS-000480-GPOS-00227</t>
    </r>
  </si>
  <si>
    <r>
      <rPr>
        <sz val="11"/>
        <color rgb="FF000000"/>
        <rFont val="Calibri"/>
      </rPr>
      <t xml:space="preserve">If the DHCP client is needed by the system and is documented, this is Not Applicable. </t>
    </r>
    <r>
      <rPr>
        <sz val="11"/>
        <color rgb="FF000000"/>
        <rFont val="Calibri"/>
      </rPr>
      <t xml:space="preserve">
</t>
    </r>
    <r>
      <rPr>
        <sz val="11"/>
        <color rgb="FF000000"/>
        <rFont val="Calibri"/>
      </rPr>
      <t xml:space="preserve">Determine if the DHCP client is running: </t>
    </r>
    <r>
      <rPr>
        <sz val="11"/>
        <color rgb="FF000000"/>
        <rFont val="Calibri"/>
      </rPr>
      <t xml:space="preserve">
</t>
    </r>
    <r>
      <rPr>
        <sz val="11"/>
        <color rgb="FF000000"/>
        <rFont val="Calibri"/>
      </rPr>
      <t xml:space="preserve"># ps -ef |grep dhcpcd </t>
    </r>
    <r>
      <rPr>
        <sz val="11"/>
        <color rgb="FF000000"/>
        <rFont val="Calibri"/>
      </rPr>
      <t xml:space="preserve">
</t>
    </r>
    <r>
      <rPr>
        <sz val="11"/>
        <color rgb="FF000000"/>
        <rFont val="Calibri"/>
      </rPr>
      <t>If "dhcpcd" is running, this is a finding.</t>
    </r>
    <r>
      <rPr>
        <sz val="11"/>
        <color rgb="FF000000"/>
        <rFont val="Calibri"/>
      </rPr>
      <t xml:space="preserve">
</t>
    </r>
    <r>
      <rPr>
        <sz val="11"/>
        <color rgb="FF000000"/>
        <rFont val="Calibri"/>
      </rPr>
      <t>Verify that DHCP is disabled on startup:</t>
    </r>
    <r>
      <rPr>
        <sz val="11"/>
        <color rgb="FF000000"/>
        <rFont val="Calibri"/>
      </rPr>
      <t xml:space="preserve">
</t>
    </r>
    <r>
      <rPr>
        <sz val="11"/>
        <color rgb="FF000000"/>
        <rFont val="Calibri"/>
      </rPr>
      <t># grep "^start[[:blank:]]/usr/sbin/dhcpcd" /etc/rc.tcpip</t>
    </r>
    <r>
      <rPr>
        <sz val="11"/>
        <color rgb="FF000000"/>
        <rFont val="Calibri"/>
      </rPr>
      <t xml:space="preserve">
</t>
    </r>
    <r>
      <rPr>
        <sz val="11"/>
        <color rgb="FF000000"/>
        <rFont val="Calibri"/>
      </rPr>
      <t>If there is any output from the command, this is a finding.</t>
    </r>
  </si>
  <si>
    <t>V-215356</t>
  </si>
  <si>
    <r>
      <rPr>
        <sz val="11"/>
        <rFont val="Calibri"/>
      </rPr>
      <t>If DHCP is not enabled in the network on AIX, the dhcprd daemon must be disabled.</t>
    </r>
  </si>
  <si>
    <r>
      <rPr>
        <sz val="11"/>
        <color rgb="FF000000"/>
        <rFont val="Calibri"/>
      </rPr>
      <t xml:space="preserve">In "/etc/rc.tcpip", comment out the "dhcprd" entry by running command: </t>
    </r>
    <r>
      <rPr>
        <sz val="11"/>
        <color rgb="FF000000"/>
        <rFont val="Calibri"/>
      </rPr>
      <t xml:space="preserve">
</t>
    </r>
    <r>
      <rPr>
        <sz val="11"/>
        <color rgb="FF000000"/>
        <rFont val="Calibri"/>
      </rPr>
      <t># chrctcp -d dhcprd</t>
    </r>
  </si>
  <si>
    <r>
      <rPr>
        <sz val="11"/>
        <color rgb="FF000000"/>
        <rFont val="Calibri"/>
      </rPr>
      <t>The dhcprd daemon listens for broadcast packets, receives them, and forwards them to the appropriate server.</t>
    </r>
    <r>
      <rPr>
        <sz val="11"/>
        <color rgb="FF000000"/>
        <rFont val="Calibri"/>
      </rPr>
      <t xml:space="preserve">
</t>
    </r>
    <r>
      <rPr>
        <sz val="11"/>
        <color rgb="FF000000"/>
        <rFont val="Calibri"/>
      </rPr>
      <t>To prevent remote attacks this daemon should not be enabled unless there is no alternative.</t>
    </r>
  </si>
  <si>
    <r>
      <rPr>
        <sz val="11"/>
        <color rgb="FF000000"/>
        <rFont val="Calibri"/>
      </rPr>
      <t xml:space="preserve">From the command prompt, execute the following command: </t>
    </r>
    <r>
      <rPr>
        <sz val="11"/>
        <color rgb="FF000000"/>
        <rFont val="Calibri"/>
      </rPr>
      <t xml:space="preserve">
</t>
    </r>
    <r>
      <rPr>
        <sz val="11"/>
        <color rgb="FF000000"/>
        <rFont val="Calibri"/>
      </rPr>
      <t># grep "^start[[:blank:]]/usr/sbin/dhcprd" /etc/rc.tcpip</t>
    </r>
    <r>
      <rPr>
        <sz val="11"/>
        <color rgb="FF000000"/>
        <rFont val="Calibri"/>
      </rPr>
      <t xml:space="preserve">
</t>
    </r>
    <r>
      <rPr>
        <sz val="11"/>
        <color rgb="FF000000"/>
        <rFont val="Calibri"/>
      </rPr>
      <t>If there is any output from the command, this is a finding.</t>
    </r>
  </si>
  <si>
    <t>V-215357</t>
  </si>
  <si>
    <r>
      <rPr>
        <sz val="11"/>
        <rFont val="Calibri"/>
      </rPr>
      <t>If IPv6 is not utilized on AIX server, the autoconf6 daemon must be disabled.</t>
    </r>
  </si>
  <si>
    <r>
      <rPr>
        <sz val="11"/>
        <color rgb="FF000000"/>
        <rFont val="Calibri"/>
      </rPr>
      <t xml:space="preserve">In "/etc/rc.tcpip", comment out the "autoconf6" entry by running command: </t>
    </r>
    <r>
      <rPr>
        <sz val="11"/>
        <color rgb="FF000000"/>
        <rFont val="Calibri"/>
      </rPr>
      <t xml:space="preserve">
</t>
    </r>
    <r>
      <rPr>
        <sz val="11"/>
        <color rgb="FF000000"/>
        <rFont val="Calibri"/>
      </rPr>
      <t># chrctcp -d autoconf6</t>
    </r>
  </si>
  <si>
    <r>
      <rPr>
        <sz val="11"/>
        <color rgb="FF000000"/>
        <rFont val="Calibri"/>
      </rPr>
      <t>"autoconf6" is used to automatically configure IPv6 interfaces at boot time. Running this service may allow other hosts on the same physical subnet to connect via IPv6, even when the network does not support it. Disable this unless you use IPv6 on the server.</t>
    </r>
  </si>
  <si>
    <r>
      <rPr>
        <sz val="11"/>
        <color rgb="FF000000"/>
        <rFont val="Calibri"/>
      </rPr>
      <t xml:space="preserve">From the command prompt, execute the following command: </t>
    </r>
    <r>
      <rPr>
        <sz val="11"/>
        <color rgb="FF000000"/>
        <rFont val="Calibri"/>
      </rPr>
      <t xml:space="preserve">
</t>
    </r>
    <r>
      <rPr>
        <sz val="11"/>
        <color rgb="FF000000"/>
        <rFont val="Calibri"/>
      </rPr>
      <t># grep "^start[[:blank:]]/usr/sbin/autoconf6" /etc/rc.tcpip</t>
    </r>
    <r>
      <rPr>
        <sz val="11"/>
        <color rgb="FF000000"/>
        <rFont val="Calibri"/>
      </rPr>
      <t xml:space="preserve">
</t>
    </r>
    <r>
      <rPr>
        <sz val="11"/>
        <color rgb="FF000000"/>
        <rFont val="Calibri"/>
      </rPr>
      <t>If there is any output from the command, this is a finding.</t>
    </r>
  </si>
  <si>
    <t>V-215358</t>
  </si>
  <si>
    <r>
      <rPr>
        <sz val="11"/>
        <rFont val="Calibri"/>
      </rPr>
      <t>If AIX server is not functioning as a network router, the gated daemon must be disabled.</t>
    </r>
  </si>
  <si>
    <r>
      <rPr>
        <sz val="11"/>
        <color rgb="FF000000"/>
        <rFont val="Calibri"/>
      </rPr>
      <t xml:space="preserve">In "/etc/rc.tcpip", comment out the "gated" entry by running command: </t>
    </r>
    <r>
      <rPr>
        <sz val="11"/>
        <color rgb="FF000000"/>
        <rFont val="Calibri"/>
      </rPr>
      <t xml:space="preserve">
</t>
    </r>
    <r>
      <rPr>
        <sz val="11"/>
        <color rgb="FF000000"/>
        <rFont val="Calibri"/>
      </rPr>
      <t># chrctcp -d gated</t>
    </r>
  </si>
  <si>
    <r>
      <rPr>
        <sz val="11"/>
        <color rgb="FF000000"/>
        <rFont val="Calibri"/>
      </rPr>
      <t>This daemon provides gateway routing functions for protocols such as RIP and SNMP.</t>
    </r>
    <r>
      <rPr>
        <sz val="11"/>
        <color rgb="FF000000"/>
        <rFont val="Calibri"/>
      </rPr>
      <t xml:space="preserve">
</t>
    </r>
    <r>
      <rPr>
        <sz val="11"/>
        <color rgb="FF000000"/>
        <rFont val="Calibri"/>
      </rPr>
      <t>To prevent remote attacks this daemon should not be enabled unless there is no alternative.</t>
    </r>
  </si>
  <si>
    <r>
      <rPr>
        <sz val="11"/>
        <color rgb="FF000000"/>
        <rFont val="Calibri"/>
      </rPr>
      <t xml:space="preserve">From the command prompt, execute the following command: </t>
    </r>
    <r>
      <rPr>
        <sz val="11"/>
        <color rgb="FF000000"/>
        <rFont val="Calibri"/>
      </rPr>
      <t xml:space="preserve">
</t>
    </r>
    <r>
      <rPr>
        <sz val="11"/>
        <color rgb="FF000000"/>
        <rFont val="Calibri"/>
      </rPr>
      <t># grep "^start[[:blank:]]/usr/sbin/gated" /etc/rc.tcpip</t>
    </r>
    <r>
      <rPr>
        <sz val="11"/>
        <color rgb="FF000000"/>
        <rFont val="Calibri"/>
      </rPr>
      <t xml:space="preserve">
</t>
    </r>
    <r>
      <rPr>
        <sz val="11"/>
        <color rgb="FF000000"/>
        <rFont val="Calibri"/>
      </rPr>
      <t>If there is any output from the command, this is a finding.</t>
    </r>
  </si>
  <si>
    <t>V-215359</t>
  </si>
  <si>
    <r>
      <rPr>
        <sz val="11"/>
        <rFont val="Calibri"/>
      </rPr>
      <t>If AIX server is not functioning as a multicast router, the mrouted daemon must be disabled.</t>
    </r>
  </si>
  <si>
    <r>
      <rPr>
        <sz val="11"/>
        <color rgb="FF000000"/>
        <rFont val="Calibri"/>
      </rPr>
      <t xml:space="preserve">In "/etc/rc.tcpip", comment out the "mrouted" entry by running command: </t>
    </r>
    <r>
      <rPr>
        <sz val="11"/>
        <color rgb="FF000000"/>
        <rFont val="Calibri"/>
      </rPr>
      <t xml:space="preserve">
</t>
    </r>
    <r>
      <rPr>
        <sz val="11"/>
        <color rgb="FF000000"/>
        <rFont val="Calibri"/>
      </rPr>
      <t># chrctcp -d mrouted</t>
    </r>
  </si>
  <si>
    <r>
      <rPr>
        <sz val="11"/>
        <color rgb="FF000000"/>
        <rFont val="Calibri"/>
      </rPr>
      <t>This daemon is an implementation of the multicast routing protocol.</t>
    </r>
    <r>
      <rPr>
        <sz val="11"/>
        <color rgb="FF000000"/>
        <rFont val="Calibri"/>
      </rPr>
      <t xml:space="preserve">
</t>
    </r>
    <r>
      <rPr>
        <sz val="11"/>
        <color rgb="FF000000"/>
        <rFont val="Calibri"/>
      </rPr>
      <t>To prevent remote attacks this daemon should not be enabled unless there is no alternative.</t>
    </r>
  </si>
  <si>
    <r>
      <rPr>
        <sz val="11"/>
        <color rgb="FF000000"/>
        <rFont val="Calibri"/>
      </rPr>
      <t xml:space="preserve">From the command prompt, execute the following command: </t>
    </r>
    <r>
      <rPr>
        <sz val="11"/>
        <color rgb="FF000000"/>
        <rFont val="Calibri"/>
      </rPr>
      <t xml:space="preserve">
</t>
    </r>
    <r>
      <rPr>
        <sz val="11"/>
        <color rgb="FF000000"/>
        <rFont val="Calibri"/>
      </rPr>
      <t># grep "^start[[:blank:]]/usr/sbin/mrouted" /etc/rc.tcpip</t>
    </r>
    <r>
      <rPr>
        <sz val="11"/>
        <color rgb="FF000000"/>
        <rFont val="Calibri"/>
      </rPr>
      <t xml:space="preserve">
</t>
    </r>
    <r>
      <rPr>
        <sz val="11"/>
        <color rgb="FF000000"/>
        <rFont val="Calibri"/>
      </rPr>
      <t>If there is any output from the command, this is a finding.</t>
    </r>
  </si>
  <si>
    <t>V-215360</t>
  </si>
  <si>
    <r>
      <rPr>
        <sz val="11"/>
        <rFont val="Calibri"/>
      </rPr>
      <t>If AIX server is not functioning as a DNS server, the named daemon must be disabled.</t>
    </r>
  </si>
  <si>
    <r>
      <rPr>
        <sz val="11"/>
        <color rgb="FF000000"/>
        <rFont val="Calibri"/>
      </rPr>
      <t xml:space="preserve">In "/etc/rc.tcpip", comment out the "named" entry by running command: </t>
    </r>
    <r>
      <rPr>
        <sz val="11"/>
        <color rgb="FF000000"/>
        <rFont val="Calibri"/>
      </rPr>
      <t xml:space="preserve">
</t>
    </r>
    <r>
      <rPr>
        <sz val="11"/>
        <color rgb="FF000000"/>
        <rFont val="Calibri"/>
      </rPr>
      <t># chrctcp -d named</t>
    </r>
  </si>
  <si>
    <r>
      <rPr>
        <sz val="11"/>
        <color rgb="FF000000"/>
        <rFont val="Calibri"/>
      </rPr>
      <t>This is the server for the DNS protocol and controls domain name resolution for its clients.</t>
    </r>
    <r>
      <rPr>
        <sz val="11"/>
        <color rgb="FF000000"/>
        <rFont val="Calibri"/>
      </rPr>
      <t xml:space="preserve">
</t>
    </r>
    <r>
      <rPr>
        <sz val="11"/>
        <color rgb="FF000000"/>
        <rFont val="Calibri"/>
      </rPr>
      <t>To prevent attacks this daemon should not be enabled unless there is no alternative.</t>
    </r>
  </si>
  <si>
    <r>
      <rPr>
        <sz val="11"/>
        <color rgb="FF000000"/>
        <rFont val="Calibri"/>
      </rPr>
      <t xml:space="preserve">From the command prompt, execute the following command: </t>
    </r>
    <r>
      <rPr>
        <sz val="11"/>
        <color rgb="FF000000"/>
        <rFont val="Calibri"/>
      </rPr>
      <t xml:space="preserve">
</t>
    </r>
    <r>
      <rPr>
        <sz val="11"/>
        <color rgb="FF000000"/>
        <rFont val="Calibri"/>
      </rPr>
      <t># grep "^start[[:blank:]]/usr/sbin/named" /etc/rc.tcpip</t>
    </r>
    <r>
      <rPr>
        <sz val="11"/>
        <color rgb="FF000000"/>
        <rFont val="Calibri"/>
      </rPr>
      <t xml:space="preserve">
</t>
    </r>
    <r>
      <rPr>
        <sz val="11"/>
        <color rgb="FF000000"/>
        <rFont val="Calibri"/>
      </rPr>
      <t>If there is any output from the command, this is a finding.</t>
    </r>
  </si>
  <si>
    <t>V-215361</t>
  </si>
  <si>
    <r>
      <rPr>
        <sz val="11"/>
        <rFont val="Calibri"/>
      </rPr>
      <t>If AIX server is not functioning as a network router, the routed daemon must be disabled.</t>
    </r>
  </si>
  <si>
    <r>
      <rPr>
        <sz val="11"/>
        <color rgb="FF000000"/>
        <rFont val="Calibri"/>
      </rPr>
      <t xml:space="preserve">In "/etc/rc.tcpip", comment out the "routed" entry by running command: </t>
    </r>
    <r>
      <rPr>
        <sz val="11"/>
        <color rgb="FF000000"/>
        <rFont val="Calibri"/>
      </rPr>
      <t xml:space="preserve">
</t>
    </r>
    <r>
      <rPr>
        <sz val="11"/>
        <color rgb="FF000000"/>
        <rFont val="Calibri"/>
      </rPr>
      <t># chrctcp -d routed</t>
    </r>
  </si>
  <si>
    <r>
      <rPr>
        <sz val="11"/>
        <color rgb="FF000000"/>
        <rFont val="Calibri"/>
      </rPr>
      <t>The routed daemon manages the network routing tables in the kernel.</t>
    </r>
    <r>
      <rPr>
        <sz val="11"/>
        <color rgb="FF000000"/>
        <rFont val="Calibri"/>
      </rPr>
      <t xml:space="preserve">
</t>
    </r>
    <r>
      <rPr>
        <sz val="11"/>
        <color rgb="FF000000"/>
        <rFont val="Calibri"/>
      </rPr>
      <t>To prevent attacks this daemon should not be enabled unless there is no alternative.</t>
    </r>
  </si>
  <si>
    <r>
      <rPr>
        <sz val="11"/>
        <color rgb="FF000000"/>
        <rFont val="Calibri"/>
      </rPr>
      <t xml:space="preserve">From the command prompt, execute the following command: </t>
    </r>
    <r>
      <rPr>
        <sz val="11"/>
        <color rgb="FF000000"/>
        <rFont val="Calibri"/>
      </rPr>
      <t xml:space="preserve">
</t>
    </r>
    <r>
      <rPr>
        <sz val="11"/>
        <color rgb="FF000000"/>
        <rFont val="Calibri"/>
      </rPr>
      <t># grep "^start[[:blank:]]/usr/sbin/routed" /etc/rc.tcpip</t>
    </r>
    <r>
      <rPr>
        <sz val="11"/>
        <color rgb="FF000000"/>
        <rFont val="Calibri"/>
      </rPr>
      <t xml:space="preserve">
</t>
    </r>
    <r>
      <rPr>
        <sz val="11"/>
        <color rgb="FF000000"/>
        <rFont val="Calibri"/>
      </rPr>
      <t>If there is any output from the command, this is a finding.</t>
    </r>
  </si>
  <si>
    <t>V-215362</t>
  </si>
  <si>
    <r>
      <rPr>
        <sz val="11"/>
        <rFont val="Calibri"/>
      </rPr>
      <t>If rwhod is not required on AIX, the rwhod daemon must be disabled.</t>
    </r>
  </si>
  <si>
    <r>
      <rPr>
        <sz val="11"/>
        <color rgb="FF000000"/>
        <rFont val="Calibri"/>
      </rPr>
      <t xml:space="preserve">In "/etc/rc.tcpip", comment out the "rwhod" entry by running command: </t>
    </r>
    <r>
      <rPr>
        <sz val="11"/>
        <color rgb="FF000000"/>
        <rFont val="Calibri"/>
      </rPr>
      <t xml:space="preserve">
</t>
    </r>
    <r>
      <rPr>
        <sz val="11"/>
        <color rgb="FF000000"/>
        <rFont val="Calibri"/>
      </rPr>
      <t># chrctcp -d rwhod</t>
    </r>
  </si>
  <si>
    <r>
      <rPr>
        <sz val="11"/>
        <color rgb="FF000000"/>
        <rFont val="Calibri"/>
      </rPr>
      <t>This is the remote WHO service.</t>
    </r>
    <r>
      <rPr>
        <sz val="11"/>
        <color rgb="FF000000"/>
        <rFont val="Calibri"/>
      </rPr>
      <t xml:space="preserve">
</t>
    </r>
    <r>
      <rPr>
        <sz val="11"/>
        <color rgb="FF000000"/>
        <rFont val="Calibri"/>
      </rPr>
      <t>To prevent remote attacks this daemon should not be enabled unless there is no alternative.</t>
    </r>
  </si>
  <si>
    <r>
      <rPr>
        <sz val="11"/>
        <color rgb="FF000000"/>
        <rFont val="Calibri"/>
      </rPr>
      <t xml:space="preserve">From the command prompt, execute the following command: </t>
    </r>
    <r>
      <rPr>
        <sz val="11"/>
        <color rgb="FF000000"/>
        <rFont val="Calibri"/>
      </rPr>
      <t xml:space="preserve">
</t>
    </r>
    <r>
      <rPr>
        <sz val="11"/>
        <color rgb="FF000000"/>
        <rFont val="Calibri"/>
      </rPr>
      <t># grep "^start[[:blank:]]/usr/sbin/rwhod" /etc/rc.tcpip</t>
    </r>
    <r>
      <rPr>
        <sz val="11"/>
        <color rgb="FF000000"/>
        <rFont val="Calibri"/>
      </rPr>
      <t xml:space="preserve">
</t>
    </r>
    <r>
      <rPr>
        <sz val="11"/>
        <color rgb="FF000000"/>
        <rFont val="Calibri"/>
      </rPr>
      <t>If there is any output from the command, this is a finding.</t>
    </r>
  </si>
  <si>
    <t>V-215363</t>
  </si>
  <si>
    <r>
      <rPr>
        <sz val="11"/>
        <rFont val="Calibri"/>
      </rPr>
      <t>The timed daemon must be disabled on AIX.</t>
    </r>
  </si>
  <si>
    <r>
      <rPr>
        <sz val="11"/>
        <color rgb="FF000000"/>
        <rFont val="Calibri"/>
      </rPr>
      <t xml:space="preserve">In "/etc/rc.tcpip", comment out the "timed" entry by running command: </t>
    </r>
    <r>
      <rPr>
        <sz val="11"/>
        <color rgb="FF000000"/>
        <rFont val="Calibri"/>
      </rPr>
      <t xml:space="preserve">
</t>
    </r>
    <r>
      <rPr>
        <sz val="11"/>
        <color rgb="FF000000"/>
        <rFont val="Calibri"/>
      </rPr>
      <t># chrctcp -d timed</t>
    </r>
  </si>
  <si>
    <r>
      <rPr>
        <sz val="11"/>
        <color rgb="FF000000"/>
        <rFont val="Calibri"/>
      </rPr>
      <t>This is the old UNIX time service.</t>
    </r>
    <r>
      <rPr>
        <sz val="11"/>
        <color rgb="FF000000"/>
        <rFont val="Calibri"/>
      </rPr>
      <t xml:space="preserve">
</t>
    </r>
    <r>
      <rPr>
        <sz val="11"/>
        <color rgb="FF000000"/>
        <rFont val="Calibri"/>
      </rPr>
      <t>The timed daemon is the old UNIX time service. Disable this service and use xntp, if time synchronization is required in the environment.</t>
    </r>
  </si>
  <si>
    <r>
      <rPr>
        <sz val="11"/>
        <color rgb="FF000000"/>
        <rFont val="Calibri"/>
      </rPr>
      <t xml:space="preserve">From the command prompt, execute the following command: </t>
    </r>
    <r>
      <rPr>
        <sz val="11"/>
        <color rgb="FF000000"/>
        <rFont val="Calibri"/>
      </rPr>
      <t xml:space="preserve">
</t>
    </r>
    <r>
      <rPr>
        <sz val="11"/>
        <color rgb="FF000000"/>
        <rFont val="Calibri"/>
      </rPr>
      <t># grep "^start[[:blank:]]/usr/sbin/timed" /etc/rc.tcpip</t>
    </r>
    <r>
      <rPr>
        <sz val="11"/>
        <color rgb="FF000000"/>
        <rFont val="Calibri"/>
      </rPr>
      <t xml:space="preserve">
</t>
    </r>
    <r>
      <rPr>
        <sz val="11"/>
        <color rgb="FF000000"/>
        <rFont val="Calibri"/>
      </rPr>
      <t>If there is any output from the command, this is a finding.</t>
    </r>
  </si>
  <si>
    <t>V-215364</t>
  </si>
  <si>
    <r>
      <rPr>
        <sz val="11"/>
        <rFont val="Calibri"/>
      </rPr>
      <t>If AIX server does not host an SNMP agent, the dpid2 daemon must be disabled.</t>
    </r>
  </si>
  <si>
    <r>
      <rPr>
        <sz val="11"/>
        <color rgb="FF000000"/>
        <rFont val="Calibri"/>
      </rPr>
      <t xml:space="preserve">In "/etc/rc.tcpip", comment out the "dpid2" entry by running command: </t>
    </r>
    <r>
      <rPr>
        <sz val="11"/>
        <color rgb="FF000000"/>
        <rFont val="Calibri"/>
      </rPr>
      <t xml:space="preserve">
</t>
    </r>
    <r>
      <rPr>
        <sz val="11"/>
        <color rgb="FF000000"/>
        <rFont val="Calibri"/>
      </rPr>
      <t># chrctcp -d dpid2</t>
    </r>
  </si>
  <si>
    <r>
      <rPr>
        <sz val="11"/>
        <color rgb="FF000000"/>
        <rFont val="Calibri"/>
      </rPr>
      <t>The dpid2 daemon acts as a protocol converter, which enables DPI (SNMP v2) sub-agents, such as hostmibd, to talk to a SNMP v1 agent that follows SNMP MUX protocol.</t>
    </r>
    <r>
      <rPr>
        <sz val="11"/>
        <color rgb="FF000000"/>
        <rFont val="Calibri"/>
      </rPr>
      <t xml:space="preserve">
</t>
    </r>
    <r>
      <rPr>
        <sz val="11"/>
        <color rgb="FF000000"/>
        <rFont val="Calibri"/>
      </rPr>
      <t>To prevent attacks this daemon should not be enabled unless there is no alternative.</t>
    </r>
  </si>
  <si>
    <r>
      <rPr>
        <sz val="11"/>
        <color rgb="FF000000"/>
        <rFont val="Calibri"/>
      </rPr>
      <t xml:space="preserve">From the command prompt, execute the following command: </t>
    </r>
    <r>
      <rPr>
        <sz val="11"/>
        <color rgb="FF000000"/>
        <rFont val="Calibri"/>
      </rPr>
      <t xml:space="preserve">
</t>
    </r>
    <r>
      <rPr>
        <sz val="11"/>
        <color rgb="FF000000"/>
        <rFont val="Calibri"/>
      </rPr>
      <t># grep "^start[[:blank:]]/usr/sbin/dpid2" /etc/rc.tcpip</t>
    </r>
    <r>
      <rPr>
        <sz val="11"/>
        <color rgb="FF000000"/>
        <rFont val="Calibri"/>
      </rPr>
      <t xml:space="preserve">
</t>
    </r>
    <r>
      <rPr>
        <sz val="11"/>
        <color rgb="FF000000"/>
        <rFont val="Calibri"/>
      </rPr>
      <t>If there is any output from the command, this is a finding.</t>
    </r>
  </si>
  <si>
    <t>V-215365</t>
  </si>
  <si>
    <r>
      <rPr>
        <sz val="11"/>
        <rFont val="Calibri"/>
      </rPr>
      <t>If SNMP is not required on AIX, the snmpmibd daemon must be disabled.</t>
    </r>
  </si>
  <si>
    <r>
      <rPr>
        <sz val="11"/>
        <color rgb="FF000000"/>
        <rFont val="Calibri"/>
      </rPr>
      <t xml:space="preserve">In "/etc/rc.tcpip", comment out the "snmpmibd" entry by running command: </t>
    </r>
    <r>
      <rPr>
        <sz val="11"/>
        <color rgb="FF000000"/>
        <rFont val="Calibri"/>
      </rPr>
      <t xml:space="preserve">
</t>
    </r>
    <r>
      <rPr>
        <sz val="11"/>
        <color rgb="FF000000"/>
        <rFont val="Calibri"/>
      </rPr>
      <t># chrctcp -d snmpmibd</t>
    </r>
  </si>
  <si>
    <r>
      <rPr>
        <sz val="11"/>
        <color rgb="FF000000"/>
        <rFont val="Calibri"/>
      </rPr>
      <t>The snmpmibd daemon is a dpi2 sub-agent which manages a number of MIB variables. If snmpd is not required, it is recommended that it is disabled.</t>
    </r>
  </si>
  <si>
    <r>
      <rPr>
        <sz val="11"/>
        <color rgb="FF000000"/>
        <rFont val="Calibri"/>
      </rPr>
      <t xml:space="preserve">From the command prompt, execute the following command: </t>
    </r>
    <r>
      <rPr>
        <sz val="11"/>
        <color rgb="FF000000"/>
        <rFont val="Calibri"/>
      </rPr>
      <t xml:space="preserve">
</t>
    </r>
    <r>
      <rPr>
        <sz val="11"/>
        <color rgb="FF000000"/>
        <rFont val="Calibri"/>
      </rPr>
      <t># grep "^start[[:blank:]]/usr/sbin/snmpmibd" /etc/rc.tcpip</t>
    </r>
    <r>
      <rPr>
        <sz val="11"/>
        <color rgb="FF000000"/>
        <rFont val="Calibri"/>
      </rPr>
      <t xml:space="preserve">
</t>
    </r>
    <r>
      <rPr>
        <sz val="11"/>
        <color rgb="FF000000"/>
        <rFont val="Calibri"/>
      </rPr>
      <t>If there is any output from the command, this is a finding.</t>
    </r>
  </si>
  <si>
    <t>V-215366</t>
  </si>
  <si>
    <r>
      <rPr>
        <sz val="11"/>
        <rFont val="Calibri"/>
      </rPr>
      <t>The aixmibd daemon must be disabled on AIX.</t>
    </r>
  </si>
  <si>
    <r>
      <rPr>
        <sz val="11"/>
        <color rgb="FF000000"/>
        <rFont val="Calibri"/>
      </rPr>
      <t xml:space="preserve">In "/etc/rc.tcpip", comment out the "aixmibd" entry by running command: </t>
    </r>
    <r>
      <rPr>
        <sz val="11"/>
        <color rgb="FF000000"/>
        <rFont val="Calibri"/>
      </rPr>
      <t xml:space="preserve">
</t>
    </r>
    <r>
      <rPr>
        <sz val="11"/>
        <color rgb="FF000000"/>
        <rFont val="Calibri"/>
      </rPr>
      <t># chrctcp -d aixmibd</t>
    </r>
  </si>
  <si>
    <r>
      <rPr>
        <sz val="11"/>
        <color rgb="FF000000"/>
        <rFont val="Calibri"/>
      </rPr>
      <t xml:space="preserve">The aixmibd daemon is a dpi2 sub-agent which manages a number of MIB variables. </t>
    </r>
    <r>
      <rPr>
        <sz val="11"/>
        <color rgb="FF000000"/>
        <rFont val="Calibri"/>
      </rPr>
      <t xml:space="preserve">
</t>
    </r>
    <r>
      <rPr>
        <sz val="11"/>
        <color rgb="FF000000"/>
        <rFont val="Calibri"/>
      </rPr>
      <t>To prevent attacks this daemon should not be enabled unless there is no alternative.</t>
    </r>
  </si>
  <si>
    <r>
      <rPr>
        <sz val="11"/>
        <color rgb="FF000000"/>
        <rFont val="Calibri"/>
      </rPr>
      <t xml:space="preserve">From the command prompt, execute the following command: </t>
    </r>
    <r>
      <rPr>
        <sz val="11"/>
        <color rgb="FF000000"/>
        <rFont val="Calibri"/>
      </rPr>
      <t xml:space="preserve">
</t>
    </r>
    <r>
      <rPr>
        <sz val="11"/>
        <color rgb="FF000000"/>
        <rFont val="Calibri"/>
      </rPr>
      <t># grep "^start[[:blank:]]/usr/sbin/aixmibd" /etc/rc.tcpip</t>
    </r>
    <r>
      <rPr>
        <sz val="11"/>
        <color rgb="FF000000"/>
        <rFont val="Calibri"/>
      </rPr>
      <t xml:space="preserve">
</t>
    </r>
    <r>
      <rPr>
        <sz val="11"/>
        <color rgb="FF000000"/>
        <rFont val="Calibri"/>
      </rPr>
      <t>If there is any output from the command, this is a finding.</t>
    </r>
  </si>
  <si>
    <t>V-215367</t>
  </si>
  <si>
    <r>
      <rPr>
        <sz val="11"/>
        <rFont val="Calibri"/>
      </rPr>
      <t>The ndpd-host daemon must be disabled on AIX.</t>
    </r>
  </si>
  <si>
    <r>
      <rPr>
        <sz val="11"/>
        <color rgb="FF000000"/>
        <rFont val="Calibri"/>
      </rPr>
      <t xml:space="preserve">In "/etc/rc.tcpip", comment out the "ndpd-host" entry by running command: </t>
    </r>
    <r>
      <rPr>
        <sz val="11"/>
        <color rgb="FF000000"/>
        <rFont val="Calibri"/>
      </rPr>
      <t xml:space="preserve">
</t>
    </r>
    <r>
      <rPr>
        <sz val="11"/>
        <color rgb="FF000000"/>
        <rFont val="Calibri"/>
      </rPr>
      <t># chrctcp -d ndpd-host</t>
    </r>
  </si>
  <si>
    <r>
      <rPr>
        <sz val="11"/>
        <color rgb="FF000000"/>
        <rFont val="Calibri"/>
      </rPr>
      <t>This is the Neighbor Discovery Protocol (NDP) daemon, required in IPv6.</t>
    </r>
    <r>
      <rPr>
        <sz val="11"/>
        <color rgb="FF000000"/>
        <rFont val="Calibri"/>
      </rPr>
      <t xml:space="preserve">
</t>
    </r>
    <r>
      <rPr>
        <sz val="11"/>
        <color rgb="FF000000"/>
        <rFont val="Calibri"/>
      </rPr>
      <t>The ndpd-host is the NDP daemon for the server. Unless the server utilizes IPv6, this is not required and should be disabled to prevent attacks.</t>
    </r>
  </si>
  <si>
    <r>
      <rPr>
        <sz val="11"/>
        <color rgb="FF000000"/>
        <rFont val="Calibri"/>
      </rPr>
      <t>If the system is using IPv6, this is Not Applicable.</t>
    </r>
    <r>
      <rPr>
        <sz val="11"/>
        <color rgb="FF000000"/>
        <rFont val="Calibri"/>
      </rPr>
      <t xml:space="preserve">
</t>
    </r>
    <r>
      <rPr>
        <sz val="11"/>
        <color rgb="FF000000"/>
        <rFont val="Calibri"/>
      </rPr>
      <t xml:space="preserve">From the command prompt, execute the following command: </t>
    </r>
    <r>
      <rPr>
        <sz val="11"/>
        <color rgb="FF000000"/>
        <rFont val="Calibri"/>
      </rPr>
      <t xml:space="preserve">
</t>
    </r>
    <r>
      <rPr>
        <sz val="11"/>
        <color rgb="FF000000"/>
        <rFont val="Calibri"/>
      </rPr>
      <t># grep "^start[[:blank:]]/usr/sbin/ndpd-host" /etc/rc.tcpip</t>
    </r>
    <r>
      <rPr>
        <sz val="11"/>
        <color rgb="FF000000"/>
        <rFont val="Calibri"/>
      </rPr>
      <t xml:space="preserve">
</t>
    </r>
    <r>
      <rPr>
        <sz val="11"/>
        <color rgb="FF000000"/>
        <rFont val="Calibri"/>
      </rPr>
      <t>If there is any output from the command, this is a finding.</t>
    </r>
  </si>
  <si>
    <t>V-215368</t>
  </si>
  <si>
    <r>
      <rPr>
        <sz val="11"/>
        <rFont val="Calibri"/>
      </rPr>
      <t>The ndpd-router must be disabled on AIX.</t>
    </r>
  </si>
  <si>
    <r>
      <rPr>
        <sz val="11"/>
        <color rgb="FF000000"/>
        <rFont val="Calibri"/>
      </rPr>
      <t xml:space="preserve">In "/etc/rc.tcpip", comment out the "ndpd-router" entry by running command: </t>
    </r>
    <r>
      <rPr>
        <sz val="11"/>
        <color rgb="FF000000"/>
        <rFont val="Calibri"/>
      </rPr>
      <t xml:space="preserve">
</t>
    </r>
    <r>
      <rPr>
        <sz val="11"/>
        <color rgb="FF000000"/>
        <rFont val="Calibri"/>
      </rPr>
      <t># chrctcp -d ndpd-router</t>
    </r>
  </si>
  <si>
    <r>
      <rPr>
        <sz val="11"/>
        <color rgb="FF000000"/>
        <rFont val="Calibri"/>
      </rPr>
      <t>This manages the Neighbor Discovery Protocol (NDP) for non-kernel activities, required in IPv6.</t>
    </r>
    <r>
      <rPr>
        <sz val="11"/>
        <color rgb="FF000000"/>
        <rFont val="Calibri"/>
      </rPr>
      <t xml:space="preserve">
</t>
    </r>
    <r>
      <rPr>
        <sz val="11"/>
        <color rgb="FF000000"/>
        <rFont val="Calibri"/>
      </rPr>
      <t>The ndpd-router manages NDP for non-kernel activities. Unless the server utilizes IPv6, this is not required and should be disabled to prevent attacks.</t>
    </r>
  </si>
  <si>
    <r>
      <rPr>
        <sz val="11"/>
        <color rgb="FF000000"/>
        <rFont val="Calibri"/>
      </rPr>
      <t xml:space="preserve">From the command prompt, execute the following command: </t>
    </r>
    <r>
      <rPr>
        <sz val="11"/>
        <color rgb="FF000000"/>
        <rFont val="Calibri"/>
      </rPr>
      <t xml:space="preserve">
</t>
    </r>
    <r>
      <rPr>
        <sz val="11"/>
        <color rgb="FF000000"/>
        <rFont val="Calibri"/>
      </rPr>
      <t># grep "^start[[:blank:]]/usr/sbin/ndpd-router" /etc/rc.tcpip</t>
    </r>
    <r>
      <rPr>
        <sz val="11"/>
        <color rgb="FF000000"/>
        <rFont val="Calibri"/>
      </rPr>
      <t xml:space="preserve">
</t>
    </r>
    <r>
      <rPr>
        <sz val="11"/>
        <color rgb="FF000000"/>
        <rFont val="Calibri"/>
      </rPr>
      <t>If there is any output from the command, this is a finding.</t>
    </r>
  </si>
  <si>
    <t>V-215369</t>
  </si>
  <si>
    <r>
      <rPr>
        <sz val="11"/>
        <rFont val="Calibri"/>
      </rPr>
      <t>The daytime daemon must be disabled on AIX.</t>
    </r>
  </si>
  <si>
    <r>
      <rPr>
        <sz val="11"/>
        <color rgb="FF000000"/>
        <rFont val="Calibri"/>
      </rPr>
      <t xml:space="preserve">In "/etc/inetd.conf", comment out the "daytime" entries by running commands: </t>
    </r>
    <r>
      <rPr>
        <sz val="11"/>
        <color rgb="FF000000"/>
        <rFont val="Calibri"/>
      </rPr>
      <t xml:space="preserve">
</t>
    </r>
    <r>
      <rPr>
        <sz val="11"/>
        <color rgb="FF000000"/>
        <rFont val="Calibri"/>
      </rPr>
      <t xml:space="preserve"># chsubserver -r inetd -C /etc/inetd.conf -d -v 'daytime' -p 'tcp' </t>
    </r>
    <r>
      <rPr>
        <sz val="11"/>
        <color rgb="FF000000"/>
        <rFont val="Calibri"/>
      </rPr>
      <t xml:space="preserve">
</t>
    </r>
    <r>
      <rPr>
        <sz val="11"/>
        <color rgb="FF000000"/>
        <rFont val="Calibri"/>
      </rPr>
      <t># chsubserver -r inetd -C /etc/inetd.conf -d -v 'daytime' -p 'udp'</t>
    </r>
    <r>
      <rPr>
        <sz val="11"/>
        <color rgb="FF000000"/>
        <rFont val="Calibri"/>
      </rPr>
      <t xml:space="preserve">
</t>
    </r>
    <r>
      <rPr>
        <sz val="11"/>
        <color rgb="FF000000"/>
        <rFont val="Calibri"/>
      </rPr>
      <t>Restart inetd:</t>
    </r>
    <r>
      <rPr>
        <sz val="11"/>
        <color rgb="FF000000"/>
        <rFont val="Calibri"/>
      </rPr>
      <t xml:space="preserve">
</t>
    </r>
    <r>
      <rPr>
        <sz val="11"/>
        <color rgb="FF000000"/>
        <rFont val="Calibri"/>
      </rPr>
      <t># refresh -s inetd</t>
    </r>
  </si>
  <si>
    <r>
      <rPr>
        <sz val="11"/>
        <color rgb="FF000000"/>
        <rFont val="Calibri"/>
      </rPr>
      <t>The daytime service provides the current date and time to other servers on a network.</t>
    </r>
    <r>
      <rPr>
        <sz val="11"/>
        <color rgb="FF000000"/>
        <rFont val="Calibri"/>
      </rPr>
      <t xml:space="preserve">
</t>
    </r>
    <r>
      <rPr>
        <sz val="11"/>
        <color rgb="FF000000"/>
        <rFont val="Calibri"/>
      </rPr>
      <t>This daytime service is a defunct time service, typically used for testing purposes only. The service should be disabled as it can leave the system vulnerable to DoS ping attacks.</t>
    </r>
  </si>
  <si>
    <r>
      <rPr>
        <sz val="11"/>
        <color rgb="FF000000"/>
        <rFont val="Calibri"/>
      </rPr>
      <t xml:space="preserve">From the command prompt, execute the following command: </t>
    </r>
    <r>
      <rPr>
        <sz val="11"/>
        <color rgb="FF000000"/>
        <rFont val="Calibri"/>
      </rPr>
      <t xml:space="preserve">
</t>
    </r>
    <r>
      <rPr>
        <sz val="11"/>
        <color rgb="FF000000"/>
        <rFont val="Calibri"/>
      </rPr>
      <t># grep "^daytime[[:blank:]]" /etc/inetd.conf</t>
    </r>
    <r>
      <rPr>
        <sz val="11"/>
        <color rgb="FF000000"/>
        <rFont val="Calibri"/>
      </rPr>
      <t xml:space="preserve">
</t>
    </r>
    <r>
      <rPr>
        <sz val="11"/>
        <color rgb="FF000000"/>
        <rFont val="Calibri"/>
      </rPr>
      <t>If there is any output from the command, this is a finding.</t>
    </r>
  </si>
  <si>
    <t>V-215370</t>
  </si>
  <si>
    <r>
      <rPr>
        <sz val="11"/>
        <rFont val="Calibri"/>
      </rPr>
      <t>The cmsd daemon must be disabled on AIX.</t>
    </r>
  </si>
  <si>
    <r>
      <rPr>
        <sz val="11"/>
        <color rgb="FF000000"/>
        <rFont val="Calibri"/>
      </rPr>
      <t>In "/etc/inetd.conf", comment out the "cmsd" entry by running command:</t>
    </r>
    <r>
      <rPr>
        <sz val="11"/>
        <color rgb="FF000000"/>
        <rFont val="Calibri"/>
      </rPr>
      <t xml:space="preserve">
</t>
    </r>
    <r>
      <rPr>
        <sz val="11"/>
        <color rgb="FF000000"/>
        <rFont val="Calibri"/>
      </rPr>
      <t># chsubserver -r inetd -C /etc/inetd.conf -d -v 'cmsd' -p 'sunrpc_udp'</t>
    </r>
    <r>
      <rPr>
        <sz val="11"/>
        <color rgb="FF000000"/>
        <rFont val="Calibri"/>
      </rPr>
      <t xml:space="preserve">
</t>
    </r>
    <r>
      <rPr>
        <sz val="11"/>
        <color rgb="FF000000"/>
        <rFont val="Calibri"/>
      </rPr>
      <t>Restart inetd:</t>
    </r>
    <r>
      <rPr>
        <sz val="11"/>
        <color rgb="FF000000"/>
        <rFont val="Calibri"/>
      </rPr>
      <t xml:space="preserve">
</t>
    </r>
    <r>
      <rPr>
        <sz val="11"/>
        <color rgb="FF000000"/>
        <rFont val="Calibri"/>
      </rPr>
      <t># refresh -s inetd</t>
    </r>
  </si>
  <si>
    <r>
      <rPr>
        <sz val="11"/>
        <color rgb="FF000000"/>
        <rFont val="Calibri"/>
      </rPr>
      <t>This is a calendar and appointment service for CDE.</t>
    </r>
    <r>
      <rPr>
        <sz val="11"/>
        <color rgb="FF000000"/>
        <rFont val="Calibri"/>
      </rPr>
      <t xml:space="preserve">
</t>
    </r>
    <r>
      <rPr>
        <sz val="11"/>
        <color rgb="FF000000"/>
        <rFont val="Calibri"/>
      </rPr>
      <t>The cmsd service is utilized by CDE to provide calendar functionality. If CDE is not required, this service should be disabled to prevent attacks.</t>
    </r>
  </si>
  <si>
    <r>
      <rPr>
        <sz val="11"/>
        <color rgb="FF000000"/>
        <rFont val="Calibri"/>
      </rPr>
      <t xml:space="preserve">From the command prompt, execute the following command: </t>
    </r>
    <r>
      <rPr>
        <sz val="11"/>
        <color rgb="FF000000"/>
        <rFont val="Calibri"/>
      </rPr>
      <t xml:space="preserve">
</t>
    </r>
    <r>
      <rPr>
        <sz val="11"/>
        <color rgb="FF000000"/>
        <rFont val="Calibri"/>
      </rPr>
      <t># grep "^#cmsd[[:blank:]]" /etc/inetd.conf</t>
    </r>
    <r>
      <rPr>
        <sz val="11"/>
        <color rgb="FF000000"/>
        <rFont val="Calibri"/>
      </rPr>
      <t xml:space="preserve">
</t>
    </r>
    <r>
      <rPr>
        <sz val="11"/>
        <color rgb="FF000000"/>
        <rFont val="Calibri"/>
      </rPr>
      <t>If there is any output from the command, this is a finding.</t>
    </r>
  </si>
  <si>
    <t>V-215371</t>
  </si>
  <si>
    <r>
      <rPr>
        <sz val="11"/>
        <rFont val="Calibri"/>
      </rPr>
      <t>The ttdbserver daemon must be disabled on AIX.</t>
    </r>
  </si>
  <si>
    <r>
      <rPr>
        <sz val="11"/>
        <color rgb="FF000000"/>
        <rFont val="Calibri"/>
      </rPr>
      <t xml:space="preserve">In "/etc/inetd.conf", comment out the "ttdbserver" entry by running command: </t>
    </r>
    <r>
      <rPr>
        <sz val="11"/>
        <color rgb="FF000000"/>
        <rFont val="Calibri"/>
      </rPr>
      <t xml:space="preserve">
</t>
    </r>
    <r>
      <rPr>
        <sz val="11"/>
        <color rgb="FF000000"/>
        <rFont val="Calibri"/>
      </rPr>
      <t># chsubserver -r inetd -C /etc/inetd.conf -d -v 'ttdbserver' -p 'sunrpc_tcp'</t>
    </r>
    <r>
      <rPr>
        <sz val="11"/>
        <color rgb="FF000000"/>
        <rFont val="Calibri"/>
      </rPr>
      <t xml:space="preserve">
</t>
    </r>
    <r>
      <rPr>
        <sz val="11"/>
        <color rgb="FF000000"/>
        <rFont val="Calibri"/>
      </rPr>
      <t>Restart inetd:</t>
    </r>
    <r>
      <rPr>
        <sz val="11"/>
        <color rgb="FF000000"/>
        <rFont val="Calibri"/>
      </rPr>
      <t xml:space="preserve">
</t>
    </r>
    <r>
      <rPr>
        <sz val="11"/>
        <color rgb="FF000000"/>
        <rFont val="Calibri"/>
      </rPr>
      <t># refresh -s inetd</t>
    </r>
  </si>
  <si>
    <r>
      <rPr>
        <sz val="11"/>
        <color rgb="FF000000"/>
        <rFont val="Calibri"/>
      </rPr>
      <t>The ttdbserver service is the tool-talk database service for CDE. This service runs as root and should be disabled. Unless required the ttdbserver service will be disabled to prevent attacks.</t>
    </r>
  </si>
  <si>
    <r>
      <rPr>
        <sz val="11"/>
        <color rgb="FF000000"/>
        <rFont val="Calibri"/>
      </rPr>
      <t xml:space="preserve">From the command prompt, execute the following command: </t>
    </r>
    <r>
      <rPr>
        <sz val="11"/>
        <color rgb="FF000000"/>
        <rFont val="Calibri"/>
      </rPr>
      <t xml:space="preserve">
</t>
    </r>
    <r>
      <rPr>
        <sz val="11"/>
        <color rgb="FF000000"/>
        <rFont val="Calibri"/>
      </rPr>
      <t># grep "^#ttdbserver[[:blank:]]" /etc/inetd.conf</t>
    </r>
    <r>
      <rPr>
        <sz val="11"/>
        <color rgb="FF000000"/>
        <rFont val="Calibri"/>
      </rPr>
      <t xml:space="preserve">
</t>
    </r>
    <r>
      <rPr>
        <sz val="11"/>
        <color rgb="FF000000"/>
        <rFont val="Calibri"/>
      </rPr>
      <t>If there is any output from the command, this is a finding.</t>
    </r>
  </si>
  <si>
    <t>V-215372</t>
  </si>
  <si>
    <r>
      <rPr>
        <sz val="11"/>
        <rFont val="Calibri"/>
      </rPr>
      <t>The uucp (UNIX to UNIX Copy Program) daemon must be disabled on AIX.</t>
    </r>
  </si>
  <si>
    <r>
      <rPr>
        <sz val="11"/>
        <color rgb="FF000000"/>
        <rFont val="Calibri"/>
      </rPr>
      <t xml:space="preserve">In "/etc/inetd.conf", comment out the "uucp" entry by running command: </t>
    </r>
    <r>
      <rPr>
        <sz val="11"/>
        <color rgb="FF000000"/>
        <rFont val="Calibri"/>
      </rPr>
      <t xml:space="preserve">
</t>
    </r>
    <r>
      <rPr>
        <sz val="11"/>
        <color rgb="FF000000"/>
        <rFont val="Calibri"/>
      </rPr>
      <t># chsubserver -r inetd -C /etc/inetd.conf -d -v 'uucp' -p 'tcp'</t>
    </r>
    <r>
      <rPr>
        <sz val="11"/>
        <color rgb="FF000000"/>
        <rFont val="Calibri"/>
      </rPr>
      <t xml:space="preserve">
</t>
    </r>
    <r>
      <rPr>
        <sz val="11"/>
        <color rgb="FF000000"/>
        <rFont val="Calibri"/>
      </rPr>
      <t>Restart inetd:</t>
    </r>
    <r>
      <rPr>
        <sz val="11"/>
        <color rgb="FF000000"/>
        <rFont val="Calibri"/>
      </rPr>
      <t xml:space="preserve">
</t>
    </r>
    <r>
      <rPr>
        <sz val="11"/>
        <color rgb="FF000000"/>
        <rFont val="Calibri"/>
      </rPr>
      <t># refresh -s inetd</t>
    </r>
  </si>
  <si>
    <r>
      <rPr>
        <sz val="11"/>
        <color rgb="FF000000"/>
        <rFont val="Calibri"/>
      </rPr>
      <t>This service facilitates file copying between networked servers.</t>
    </r>
    <r>
      <rPr>
        <sz val="11"/>
        <color rgb="FF000000"/>
        <rFont val="Calibri"/>
      </rPr>
      <t xml:space="preserve">
</t>
    </r>
    <r>
      <rPr>
        <sz val="11"/>
        <color rgb="FF000000"/>
        <rFont val="Calibri"/>
      </rPr>
      <t>The uucp (UNIX to UNIX Copy Program), service allows users to copy files between networked machines. Unless an application or process requires UUCP this should be disabled to prevent attacks.</t>
    </r>
  </si>
  <si>
    <r>
      <rPr>
        <sz val="11"/>
        <color rgb="FF000000"/>
        <rFont val="Calibri"/>
      </rPr>
      <t xml:space="preserve">From the command prompt, execute the following command: </t>
    </r>
    <r>
      <rPr>
        <sz val="11"/>
        <color rgb="FF000000"/>
        <rFont val="Calibri"/>
      </rPr>
      <t xml:space="preserve">
</t>
    </r>
    <r>
      <rPr>
        <sz val="11"/>
        <color rgb="FF000000"/>
        <rFont val="Calibri"/>
      </rPr>
      <t># grep "^uucp[[:blank:]]" /etc/inetd.conf</t>
    </r>
    <r>
      <rPr>
        <sz val="11"/>
        <color rgb="FF000000"/>
        <rFont val="Calibri"/>
      </rPr>
      <t xml:space="preserve">
</t>
    </r>
    <r>
      <rPr>
        <sz val="11"/>
        <color rgb="FF000000"/>
        <rFont val="Calibri"/>
      </rPr>
      <t>If there is any output from the command, this is a finding.</t>
    </r>
  </si>
  <si>
    <t>V-215373</t>
  </si>
  <si>
    <r>
      <rPr>
        <sz val="11"/>
        <rFont val="Calibri"/>
      </rPr>
      <t>The time daemon must be disabled on AIX.</t>
    </r>
  </si>
  <si>
    <r>
      <rPr>
        <sz val="11"/>
        <color rgb="FF000000"/>
        <rFont val="Calibri"/>
      </rPr>
      <t xml:space="preserve">In "/etc/inetd.conf", comment out the "time" entries by running commands: </t>
    </r>
    <r>
      <rPr>
        <sz val="11"/>
        <color rgb="FF000000"/>
        <rFont val="Calibri"/>
      </rPr>
      <t xml:space="preserve">
</t>
    </r>
    <r>
      <rPr>
        <sz val="11"/>
        <color rgb="FF000000"/>
        <rFont val="Calibri"/>
      </rPr>
      <t xml:space="preserve"># chsubserver -r inetd -C /etc/inetd.conf -d -v 'time' -p 'udp' </t>
    </r>
    <r>
      <rPr>
        <sz val="11"/>
        <color rgb="FF000000"/>
        <rFont val="Calibri"/>
      </rPr>
      <t xml:space="preserve">
</t>
    </r>
    <r>
      <rPr>
        <sz val="11"/>
        <color rgb="FF000000"/>
        <rFont val="Calibri"/>
      </rPr>
      <t># chsubserver -r inetd -C /etc/inetd.conf -d -v 'time' -p 'tcp'</t>
    </r>
    <r>
      <rPr>
        <sz val="11"/>
        <color rgb="FF000000"/>
        <rFont val="Calibri"/>
      </rPr>
      <t xml:space="preserve">
</t>
    </r>
    <r>
      <rPr>
        <sz val="11"/>
        <color rgb="FF000000"/>
        <rFont val="Calibri"/>
      </rPr>
      <t>Restart inetd:</t>
    </r>
    <r>
      <rPr>
        <sz val="11"/>
        <color rgb="FF000000"/>
        <rFont val="Calibri"/>
      </rPr>
      <t xml:space="preserve">
</t>
    </r>
    <r>
      <rPr>
        <sz val="11"/>
        <color rgb="FF000000"/>
        <rFont val="Calibri"/>
      </rPr>
      <t># refresh -s inetd</t>
    </r>
  </si>
  <si>
    <r>
      <rPr>
        <sz val="11"/>
        <color rgb="FF000000"/>
        <rFont val="Calibri"/>
      </rPr>
      <t>This service can be used to synchronize system clocks.</t>
    </r>
    <r>
      <rPr>
        <sz val="11"/>
        <color rgb="FF000000"/>
        <rFont val="Calibri"/>
      </rPr>
      <t xml:space="preserve">
</t>
    </r>
    <r>
      <rPr>
        <sz val="11"/>
        <color rgb="FF000000"/>
        <rFont val="Calibri"/>
      </rPr>
      <t>The time service is an obsolete process used to synchronize system clocks at boot time. This has been superseded by NTP, which should be used if time synchronization is necessary. Unless required the time service must be disabled.</t>
    </r>
  </si>
  <si>
    <r>
      <rPr>
        <sz val="11"/>
        <color rgb="FF000000"/>
        <rFont val="Calibri"/>
      </rPr>
      <t xml:space="preserve">From the command prompt, execute the following command: </t>
    </r>
    <r>
      <rPr>
        <sz val="11"/>
        <color rgb="FF000000"/>
        <rFont val="Calibri"/>
      </rPr>
      <t xml:space="preserve">
</t>
    </r>
    <r>
      <rPr>
        <sz val="11"/>
        <color rgb="FF000000"/>
        <rFont val="Calibri"/>
      </rPr>
      <t># grep "^time[[:blank:]]" /etc/inetd.conf</t>
    </r>
    <r>
      <rPr>
        <sz val="11"/>
        <color rgb="FF000000"/>
        <rFont val="Calibri"/>
      </rPr>
      <t xml:space="preserve">
</t>
    </r>
    <r>
      <rPr>
        <sz val="11"/>
        <color rgb="FF000000"/>
        <rFont val="Calibri"/>
      </rPr>
      <t>If there is any output from the command, this is a finding.</t>
    </r>
  </si>
  <si>
    <t>V-215374</t>
  </si>
  <si>
    <r>
      <rPr>
        <sz val="11"/>
        <rFont val="Calibri"/>
      </rPr>
      <t>The talk daemon must be disabled on AIX.</t>
    </r>
  </si>
  <si>
    <r>
      <rPr>
        <sz val="11"/>
        <color rgb="FF000000"/>
        <rFont val="Calibri"/>
      </rPr>
      <t>In "/etc/inetd.conf", comment out the "talkd" entry by running command:</t>
    </r>
    <r>
      <rPr>
        <sz val="11"/>
        <color rgb="FF000000"/>
        <rFont val="Calibri"/>
      </rPr>
      <t xml:space="preserve">
</t>
    </r>
    <r>
      <rPr>
        <sz val="11"/>
        <color rgb="FF000000"/>
        <rFont val="Calibri"/>
      </rPr>
      <t># chsubserver -r inetd -C /etc/inetd.conf -d -v 'talk' -p 'udp'</t>
    </r>
    <r>
      <rPr>
        <sz val="11"/>
        <color rgb="FF000000"/>
        <rFont val="Calibri"/>
      </rPr>
      <t xml:space="preserve">
</t>
    </r>
    <r>
      <rPr>
        <sz val="11"/>
        <color rgb="FF000000"/>
        <rFont val="Calibri"/>
      </rPr>
      <t>Restart inetd:</t>
    </r>
    <r>
      <rPr>
        <sz val="11"/>
        <color rgb="FF000000"/>
        <rFont val="Calibri"/>
      </rPr>
      <t xml:space="preserve">
</t>
    </r>
    <r>
      <rPr>
        <sz val="11"/>
        <color rgb="FF000000"/>
        <rFont val="Calibri"/>
      </rPr>
      <t># refresh -s inetd</t>
    </r>
  </si>
  <si>
    <r>
      <rPr>
        <sz val="11"/>
        <color rgb="FF000000"/>
        <rFont val="Calibri"/>
      </rPr>
      <t>This talk service is used to establish an interactive two-way communication link between two UNIX users. Unless required the talk service will be disabled to prevent attacks.</t>
    </r>
  </si>
  <si>
    <r>
      <rPr>
        <sz val="11"/>
        <color rgb="FF000000"/>
        <rFont val="Calibri"/>
      </rPr>
      <t xml:space="preserve">From the command prompt, execute the following command: </t>
    </r>
    <r>
      <rPr>
        <sz val="11"/>
        <color rgb="FF000000"/>
        <rFont val="Calibri"/>
      </rPr>
      <t xml:space="preserve">
</t>
    </r>
    <r>
      <rPr>
        <sz val="11"/>
        <color rgb="FF000000"/>
        <rFont val="Calibri"/>
      </rPr>
      <t># grep "^talk[[:blank:]]" /etc/inetd.conf</t>
    </r>
    <r>
      <rPr>
        <sz val="11"/>
        <color rgb="FF000000"/>
        <rFont val="Calibri"/>
      </rPr>
      <t xml:space="preserve">
</t>
    </r>
    <r>
      <rPr>
        <sz val="11"/>
        <color rgb="FF000000"/>
        <rFont val="Calibri"/>
      </rPr>
      <t>If there is any output from the command, this is a finding.</t>
    </r>
  </si>
  <si>
    <t>V-215375</t>
  </si>
  <si>
    <r>
      <rPr>
        <sz val="11"/>
        <rFont val="Calibri"/>
      </rPr>
      <t>The ntalk daemon must be disabled on AIX.</t>
    </r>
  </si>
  <si>
    <r>
      <rPr>
        <sz val="11"/>
        <color rgb="FF000000"/>
        <rFont val="Calibri"/>
      </rPr>
      <t xml:space="preserve">In "/etc/inetd.conf", comment out the "ntalk" entry by running command: </t>
    </r>
    <r>
      <rPr>
        <sz val="11"/>
        <color rgb="FF000000"/>
        <rFont val="Calibri"/>
      </rPr>
      <t xml:space="preserve">
</t>
    </r>
    <r>
      <rPr>
        <sz val="11"/>
        <color rgb="FF000000"/>
        <rFont val="Calibri"/>
      </rPr>
      <t># chsubserver -r inetd -C /etc/inetd.conf -d -v 'ntalk' -p 'udp'</t>
    </r>
    <r>
      <rPr>
        <sz val="11"/>
        <color rgb="FF000000"/>
        <rFont val="Calibri"/>
      </rPr>
      <t xml:space="preserve">
</t>
    </r>
    <r>
      <rPr>
        <sz val="11"/>
        <color rgb="FF000000"/>
        <rFont val="Calibri"/>
      </rPr>
      <t>Restart inetd:</t>
    </r>
    <r>
      <rPr>
        <sz val="11"/>
        <color rgb="FF000000"/>
        <rFont val="Calibri"/>
      </rPr>
      <t xml:space="preserve">
</t>
    </r>
    <r>
      <rPr>
        <sz val="11"/>
        <color rgb="FF000000"/>
        <rFont val="Calibri"/>
      </rPr>
      <t># refresh -s inetd</t>
    </r>
  </si>
  <si>
    <r>
      <rPr>
        <sz val="11"/>
        <color rgb="FF000000"/>
        <rFont val="Calibri"/>
      </rPr>
      <t>This service establishes a two-way communication link between two users, either locally or remotely. Unless required the ntalk service will be disabled to prevent attacks.</t>
    </r>
  </si>
  <si>
    <r>
      <rPr>
        <sz val="11"/>
        <color rgb="FF000000"/>
        <rFont val="Calibri"/>
      </rPr>
      <t xml:space="preserve">From the command prompt, execute the following command: </t>
    </r>
    <r>
      <rPr>
        <sz val="11"/>
        <color rgb="FF000000"/>
        <rFont val="Calibri"/>
      </rPr>
      <t xml:space="preserve">
</t>
    </r>
    <r>
      <rPr>
        <sz val="11"/>
        <color rgb="FF000000"/>
        <rFont val="Calibri"/>
      </rPr>
      <t># grep "^ntalk[[:blank:]]" /etc/inetd.conf</t>
    </r>
    <r>
      <rPr>
        <sz val="11"/>
        <color rgb="FF000000"/>
        <rFont val="Calibri"/>
      </rPr>
      <t xml:space="preserve">
</t>
    </r>
    <r>
      <rPr>
        <sz val="11"/>
        <color rgb="FF000000"/>
        <rFont val="Calibri"/>
      </rPr>
      <t>If there is any output from the command, this is a finding.</t>
    </r>
  </si>
  <si>
    <t>V-215376</t>
  </si>
  <si>
    <r>
      <rPr>
        <sz val="11"/>
        <rFont val="Calibri"/>
      </rPr>
      <t>The chargen daemon must be disabled on AIX.</t>
    </r>
  </si>
  <si>
    <r>
      <rPr>
        <sz val="11"/>
        <color rgb="FF000000"/>
        <rFont val="Calibri"/>
      </rPr>
      <t xml:space="preserve">In "/etc/inetd.conf", comment out the "chargen" entries by running commands: </t>
    </r>
    <r>
      <rPr>
        <sz val="11"/>
        <color rgb="FF000000"/>
        <rFont val="Calibri"/>
      </rPr>
      <t xml:space="preserve">
</t>
    </r>
    <r>
      <rPr>
        <sz val="11"/>
        <color rgb="FF000000"/>
        <rFont val="Calibri"/>
      </rPr>
      <t xml:space="preserve"># chsubserver -r inetd -C /etc/inetd.conf -d -v 'chargen' -p 'tcp' </t>
    </r>
    <r>
      <rPr>
        <sz val="11"/>
        <color rgb="FF000000"/>
        <rFont val="Calibri"/>
      </rPr>
      <t xml:space="preserve">
</t>
    </r>
    <r>
      <rPr>
        <sz val="11"/>
        <color rgb="FF000000"/>
        <rFont val="Calibri"/>
      </rPr>
      <t># chsubserver -r inetd -C /etc/inetd.conf -d -v 'chargen' -p 'udp'</t>
    </r>
    <r>
      <rPr>
        <sz val="11"/>
        <color rgb="FF000000"/>
        <rFont val="Calibri"/>
      </rPr>
      <t xml:space="preserve">
</t>
    </r>
    <r>
      <rPr>
        <sz val="11"/>
        <color rgb="FF000000"/>
        <rFont val="Calibri"/>
      </rPr>
      <t>Restart inetd:</t>
    </r>
    <r>
      <rPr>
        <sz val="11"/>
        <color rgb="FF000000"/>
        <rFont val="Calibri"/>
      </rPr>
      <t xml:space="preserve">
</t>
    </r>
    <r>
      <rPr>
        <sz val="11"/>
        <color rgb="FF000000"/>
        <rFont val="Calibri"/>
      </rPr>
      <t># refresh -s inetd</t>
    </r>
  </si>
  <si>
    <r>
      <rPr>
        <sz val="11"/>
        <color rgb="FF000000"/>
        <rFont val="Calibri"/>
      </rPr>
      <t>This service is used to test the integrity of TCP/IP packets arriving at the destination.</t>
    </r>
    <r>
      <rPr>
        <sz val="11"/>
        <color rgb="FF000000"/>
        <rFont val="Calibri"/>
      </rPr>
      <t xml:space="preserve">
</t>
    </r>
    <r>
      <rPr>
        <sz val="11"/>
        <color rgb="FF000000"/>
        <rFont val="Calibri"/>
      </rPr>
      <t>This chargen service is a character generator service and is used for testing the integrity of TCP/IP packets arriving at the destination. An attacker may spoof packets between machines running the chargen service and thus provide an opportunity for DoS attacks. Disable this service to prevent attacks unless testing the network.</t>
    </r>
  </si>
  <si>
    <r>
      <rPr>
        <sz val="11"/>
        <color rgb="FF000000"/>
        <rFont val="Calibri"/>
      </rPr>
      <t xml:space="preserve">From the command prompt, execute the following command: </t>
    </r>
    <r>
      <rPr>
        <sz val="11"/>
        <color rgb="FF000000"/>
        <rFont val="Calibri"/>
      </rPr>
      <t xml:space="preserve">
</t>
    </r>
    <r>
      <rPr>
        <sz val="11"/>
        <color rgb="FF000000"/>
        <rFont val="Calibri"/>
      </rPr>
      <t># grep "^chargen[[:blank:]]" /etc/inetd.conf</t>
    </r>
    <r>
      <rPr>
        <sz val="11"/>
        <color rgb="FF000000"/>
        <rFont val="Calibri"/>
      </rPr>
      <t xml:space="preserve">
</t>
    </r>
    <r>
      <rPr>
        <sz val="11"/>
        <color rgb="FF000000"/>
        <rFont val="Calibri"/>
      </rPr>
      <t>If there is any output from the command, this is a finding.</t>
    </r>
  </si>
  <si>
    <t>V-215377</t>
  </si>
  <si>
    <r>
      <rPr>
        <sz val="11"/>
        <rFont val="Calibri"/>
      </rPr>
      <t>The discard daemon must be disabled on AIX.</t>
    </r>
  </si>
  <si>
    <r>
      <rPr>
        <sz val="11"/>
        <color rgb="FF000000"/>
        <rFont val="Calibri"/>
      </rPr>
      <t xml:space="preserve">In "/etc/inetd.conf", comment out the "discard" entries by running commands: </t>
    </r>
    <r>
      <rPr>
        <sz val="11"/>
        <color rgb="FF000000"/>
        <rFont val="Calibri"/>
      </rPr>
      <t xml:space="preserve">
</t>
    </r>
    <r>
      <rPr>
        <sz val="11"/>
        <color rgb="FF000000"/>
        <rFont val="Calibri"/>
      </rPr>
      <t xml:space="preserve"># chsubserver -r inetd -C /etc/inetd.conf -d -v 'discard' -p 'tcp' </t>
    </r>
    <r>
      <rPr>
        <sz val="11"/>
        <color rgb="FF000000"/>
        <rFont val="Calibri"/>
      </rPr>
      <t xml:space="preserve">
</t>
    </r>
    <r>
      <rPr>
        <sz val="11"/>
        <color rgb="FF000000"/>
        <rFont val="Calibri"/>
      </rPr>
      <t># chsubserver -r inetd -C /etc/inetd.conf -d -v 'discard' -p 'udp'</t>
    </r>
    <r>
      <rPr>
        <sz val="11"/>
        <color rgb="FF000000"/>
        <rFont val="Calibri"/>
      </rPr>
      <t xml:space="preserve">
</t>
    </r>
    <r>
      <rPr>
        <sz val="11"/>
        <color rgb="FF000000"/>
        <rFont val="Calibri"/>
      </rPr>
      <t>Restart inetd:</t>
    </r>
    <r>
      <rPr>
        <sz val="11"/>
        <color rgb="FF000000"/>
        <rFont val="Calibri"/>
      </rPr>
      <t xml:space="preserve">
</t>
    </r>
    <r>
      <rPr>
        <sz val="11"/>
        <color rgb="FF000000"/>
        <rFont val="Calibri"/>
      </rPr>
      <t># refresh -s inetd</t>
    </r>
  </si>
  <si>
    <r>
      <rPr>
        <sz val="11"/>
        <color rgb="FF000000"/>
        <rFont val="Calibri"/>
      </rPr>
      <t>The discard service is used as a debugging and measurement tool. It sets up a listening socket and ignores data that it receives. This is a /dev/null service and is obsolete. This can be used in DoS attacks and therefore, must be disabled to prevent attacks.</t>
    </r>
  </si>
  <si>
    <r>
      <rPr>
        <sz val="11"/>
        <color rgb="FF000000"/>
        <rFont val="Calibri"/>
      </rPr>
      <t xml:space="preserve">From the command prompt, execute the following command: </t>
    </r>
    <r>
      <rPr>
        <sz val="11"/>
        <color rgb="FF000000"/>
        <rFont val="Calibri"/>
      </rPr>
      <t xml:space="preserve">
</t>
    </r>
    <r>
      <rPr>
        <sz val="11"/>
        <color rgb="FF000000"/>
        <rFont val="Calibri"/>
      </rPr>
      <t># grep "^discard[[:blank:]]" /etc/inetd.conf</t>
    </r>
    <r>
      <rPr>
        <sz val="11"/>
        <color rgb="FF000000"/>
        <rFont val="Calibri"/>
      </rPr>
      <t xml:space="preserve">
</t>
    </r>
    <r>
      <rPr>
        <sz val="11"/>
        <color rgb="FF000000"/>
        <rFont val="Calibri"/>
      </rPr>
      <t>If there is any output from the command, this is a finding.</t>
    </r>
  </si>
  <si>
    <t>V-215378</t>
  </si>
  <si>
    <r>
      <rPr>
        <sz val="11"/>
        <rFont val="Calibri"/>
      </rPr>
      <t>The dtspc daemon must be disabled on AIX.</t>
    </r>
  </si>
  <si>
    <r>
      <rPr>
        <sz val="11"/>
        <color rgb="FF000000"/>
        <rFont val="Calibri"/>
      </rPr>
      <t xml:space="preserve">In "/etc/inetd.conf", comment out the "dtspc" entry by running command: </t>
    </r>
    <r>
      <rPr>
        <sz val="11"/>
        <color rgb="FF000000"/>
        <rFont val="Calibri"/>
      </rPr>
      <t xml:space="preserve">
</t>
    </r>
    <r>
      <rPr>
        <sz val="11"/>
        <color rgb="FF000000"/>
        <rFont val="Calibri"/>
      </rPr>
      <t># chsubserver -r inetd -C /etc/inetd.conf -d -v 'dtspc' -p 'tcp'</t>
    </r>
    <r>
      <rPr>
        <sz val="11"/>
        <color rgb="FF000000"/>
        <rFont val="Calibri"/>
      </rPr>
      <t xml:space="preserve">
</t>
    </r>
    <r>
      <rPr>
        <sz val="11"/>
        <color rgb="FF000000"/>
        <rFont val="Calibri"/>
      </rPr>
      <t>Restart inetd:</t>
    </r>
    <r>
      <rPr>
        <sz val="11"/>
        <color rgb="FF000000"/>
        <rFont val="Calibri"/>
      </rPr>
      <t xml:space="preserve">
</t>
    </r>
    <r>
      <rPr>
        <sz val="11"/>
        <color rgb="FF000000"/>
        <rFont val="Calibri"/>
      </rPr>
      <t># refresh -s inetd</t>
    </r>
  </si>
  <si>
    <r>
      <rPr>
        <sz val="11"/>
        <color rgb="FF000000"/>
        <rFont val="Calibri"/>
      </rPr>
      <t>The dtspc service deals with the CDE interface of the X11 daemon. It is started automatically by the inetd daemon in response to a CDE client requesting a process to be started on the daemon's host. This makes it vulnerable to buffer overflow attacks, which may allow an attacker to gain root privileges on a host. This service must be disabled unless it is absolutely required.</t>
    </r>
  </si>
  <si>
    <r>
      <rPr>
        <sz val="11"/>
        <color rgb="FF000000"/>
        <rFont val="Calibri"/>
      </rPr>
      <t xml:space="preserve">From the command prompt, execute the following command: </t>
    </r>
    <r>
      <rPr>
        <sz val="11"/>
        <color rgb="FF000000"/>
        <rFont val="Calibri"/>
      </rPr>
      <t xml:space="preserve">
</t>
    </r>
    <r>
      <rPr>
        <sz val="11"/>
        <color rgb="FF000000"/>
        <rFont val="Calibri"/>
      </rPr>
      <t># grep "^dtspc[[:blank:]]" /etc/inetd.conf</t>
    </r>
    <r>
      <rPr>
        <sz val="11"/>
        <color rgb="FF000000"/>
        <rFont val="Calibri"/>
      </rPr>
      <t xml:space="preserve">
</t>
    </r>
    <r>
      <rPr>
        <sz val="11"/>
        <color rgb="FF000000"/>
        <rFont val="Calibri"/>
      </rPr>
      <t>If there is any output from the command, this is a finding.</t>
    </r>
  </si>
  <si>
    <t>V-215379</t>
  </si>
  <si>
    <r>
      <rPr>
        <sz val="11"/>
        <rFont val="Calibri"/>
      </rPr>
      <t>The pcnfsd daemon must be disabled on AIX.</t>
    </r>
  </si>
  <si>
    <r>
      <rPr>
        <sz val="11"/>
        <color rgb="FF000000"/>
        <rFont val="Calibri"/>
      </rPr>
      <t xml:space="preserve">In "/etc/inetd.conf", comment out the "pcnfsd" entry by running command: </t>
    </r>
    <r>
      <rPr>
        <sz val="11"/>
        <color rgb="FF000000"/>
        <rFont val="Calibri"/>
      </rPr>
      <t xml:space="preserve">
</t>
    </r>
    <r>
      <rPr>
        <sz val="11"/>
        <color rgb="FF000000"/>
        <rFont val="Calibri"/>
      </rPr>
      <t># chsubserver -r inetd -C /etc/inetd.conf -d -v 'pcnfsd' -p 'udp'</t>
    </r>
    <r>
      <rPr>
        <sz val="11"/>
        <color rgb="FF000000"/>
        <rFont val="Calibri"/>
      </rPr>
      <t xml:space="preserve">
</t>
    </r>
    <r>
      <rPr>
        <sz val="11"/>
        <color rgb="FF000000"/>
        <rFont val="Calibri"/>
      </rPr>
      <t>Restart inetd:</t>
    </r>
    <r>
      <rPr>
        <sz val="11"/>
        <color rgb="FF000000"/>
        <rFont val="Calibri"/>
      </rPr>
      <t xml:space="preserve">
</t>
    </r>
    <r>
      <rPr>
        <sz val="11"/>
        <color rgb="FF000000"/>
        <rFont val="Calibri"/>
      </rPr>
      <t># refresh -s inetd</t>
    </r>
  </si>
  <si>
    <r>
      <rPr>
        <sz val="11"/>
        <color rgb="FF000000"/>
        <rFont val="Calibri"/>
      </rPr>
      <t>The pcnfsd service is an authentication and printing program, which uses NFS to provide file transfer services. This service is vulnerable and exploitable and permits the machine to be compromised both locally and remotely. If PC NFS clients are required within the environment, Samba is recommended as an alternative software solution. The pcnfsd daemon predates Microsoft's release of SMB specifications. This service should therefore be disabled to prevent attacks.</t>
    </r>
  </si>
  <si>
    <r>
      <rPr>
        <sz val="11"/>
        <color rgb="FF000000"/>
        <rFont val="Calibri"/>
      </rPr>
      <t xml:space="preserve">From the command prompt, execute the following command: </t>
    </r>
    <r>
      <rPr>
        <sz val="11"/>
        <color rgb="FF000000"/>
        <rFont val="Calibri"/>
      </rPr>
      <t xml:space="preserve">
</t>
    </r>
    <r>
      <rPr>
        <sz val="11"/>
        <color rgb="FF000000"/>
        <rFont val="Calibri"/>
      </rPr>
      <t># grep "^pcnfsd[[:blank:]]" /etc/inetd.conf</t>
    </r>
    <r>
      <rPr>
        <sz val="11"/>
        <color rgb="FF000000"/>
        <rFont val="Calibri"/>
      </rPr>
      <t xml:space="preserve">
</t>
    </r>
    <r>
      <rPr>
        <sz val="11"/>
        <color rgb="FF000000"/>
        <rFont val="Calibri"/>
      </rPr>
      <t>If there is any output from the command, this is a finding.</t>
    </r>
  </si>
  <si>
    <t>V-215380</t>
  </si>
  <si>
    <r>
      <rPr>
        <sz val="11"/>
        <rFont val="Calibri"/>
      </rPr>
      <t>The rstatd daemon must be disabled on AIX.</t>
    </r>
  </si>
  <si>
    <r>
      <rPr>
        <sz val="11"/>
        <color rgb="FF000000"/>
        <rFont val="Calibri"/>
      </rPr>
      <t xml:space="preserve">In "/etc/inetd.conf", comment out the "rstatd" entry by running command: </t>
    </r>
    <r>
      <rPr>
        <sz val="11"/>
        <color rgb="FF000000"/>
        <rFont val="Calibri"/>
      </rPr>
      <t xml:space="preserve">
</t>
    </r>
    <r>
      <rPr>
        <sz val="11"/>
        <color rgb="FF000000"/>
        <rFont val="Calibri"/>
      </rPr>
      <t># chsubserver -r inetd -C /etc/inetd.conf -d -v 'rstatd' -p 'udp'</t>
    </r>
    <r>
      <rPr>
        <sz val="11"/>
        <color rgb="FF000000"/>
        <rFont val="Calibri"/>
      </rPr>
      <t xml:space="preserve">
</t>
    </r>
    <r>
      <rPr>
        <sz val="11"/>
        <color rgb="FF000000"/>
        <rFont val="Calibri"/>
      </rPr>
      <t>Restart inetd:</t>
    </r>
    <r>
      <rPr>
        <sz val="11"/>
        <color rgb="FF000000"/>
        <rFont val="Calibri"/>
      </rPr>
      <t xml:space="preserve">
</t>
    </r>
    <r>
      <rPr>
        <sz val="11"/>
        <color rgb="FF000000"/>
        <rFont val="Calibri"/>
      </rPr>
      <t># refresh -s inetd</t>
    </r>
  </si>
  <si>
    <r>
      <rPr>
        <sz val="11"/>
        <color rgb="FF000000"/>
        <rFont val="Calibri"/>
      </rPr>
      <t>The rstatd service is used to provide kernel statistics and other monitorable parameters pertinent to the system such as: CPU usage, system uptime, network usage etc. An attacker may use this information in a DoS attack. This service should be disabled.</t>
    </r>
  </si>
  <si>
    <r>
      <rPr>
        <sz val="11"/>
        <color rgb="FF000000"/>
        <rFont val="Calibri"/>
      </rPr>
      <t xml:space="preserve">From the command prompt, execute the following command: </t>
    </r>
    <r>
      <rPr>
        <sz val="11"/>
        <color rgb="FF000000"/>
        <rFont val="Calibri"/>
      </rPr>
      <t xml:space="preserve">
</t>
    </r>
    <r>
      <rPr>
        <sz val="11"/>
        <color rgb="FF000000"/>
        <rFont val="Calibri"/>
      </rPr>
      <t># grep "^rstatd[[:blank:]]" /etc/inetd.conf</t>
    </r>
    <r>
      <rPr>
        <sz val="11"/>
        <color rgb="FF000000"/>
        <rFont val="Calibri"/>
      </rPr>
      <t xml:space="preserve">
</t>
    </r>
    <r>
      <rPr>
        <sz val="11"/>
        <color rgb="FF000000"/>
        <rFont val="Calibri"/>
      </rPr>
      <t>If there is any output from the command, this is a finding.</t>
    </r>
  </si>
  <si>
    <t>V-215381</t>
  </si>
  <si>
    <r>
      <rPr>
        <sz val="11"/>
        <rFont val="Calibri"/>
      </rPr>
      <t>The rusersd daemon must be disabled on AIX.</t>
    </r>
  </si>
  <si>
    <r>
      <rPr>
        <sz val="11"/>
        <color rgb="FF000000"/>
        <rFont val="Calibri"/>
      </rPr>
      <t xml:space="preserve">In "/etc/inetd.conf", comment out the "rusersd" entry by running command: </t>
    </r>
    <r>
      <rPr>
        <sz val="11"/>
        <color rgb="FF000000"/>
        <rFont val="Calibri"/>
      </rPr>
      <t xml:space="preserve">
</t>
    </r>
    <r>
      <rPr>
        <sz val="11"/>
        <color rgb="FF000000"/>
        <rFont val="Calibri"/>
      </rPr>
      <t># chsubserver -r inetd -C /etc/inetd.conf -d -v 'rusersd' -p 'udp'</t>
    </r>
    <r>
      <rPr>
        <sz val="11"/>
        <color rgb="FF000000"/>
        <rFont val="Calibri"/>
      </rPr>
      <t xml:space="preserve">
</t>
    </r>
    <r>
      <rPr>
        <sz val="11"/>
        <color rgb="FF000000"/>
        <rFont val="Calibri"/>
      </rPr>
      <t>Restart inetd:</t>
    </r>
    <r>
      <rPr>
        <sz val="11"/>
        <color rgb="FF000000"/>
        <rFont val="Calibri"/>
      </rPr>
      <t xml:space="preserve">
</t>
    </r>
    <r>
      <rPr>
        <sz val="11"/>
        <color rgb="FF000000"/>
        <rFont val="Calibri"/>
      </rPr>
      <t># refresh -s inetd</t>
    </r>
  </si>
  <si>
    <r>
      <rPr>
        <sz val="11"/>
        <color rgb="FF000000"/>
        <rFont val="Calibri"/>
      </rPr>
      <t>The rusersd service runs as root and provides a list of current users active on a system. An attacker may use this service to learn valid account names on the system. This is not an essential service and should be disabled.</t>
    </r>
  </si>
  <si>
    <r>
      <rPr>
        <sz val="11"/>
        <color rgb="FF000000"/>
        <rFont val="Calibri"/>
      </rPr>
      <t xml:space="preserve">From the command prompt, execute the following command: </t>
    </r>
    <r>
      <rPr>
        <sz val="11"/>
        <color rgb="FF000000"/>
        <rFont val="Calibri"/>
      </rPr>
      <t xml:space="preserve">
</t>
    </r>
    <r>
      <rPr>
        <sz val="11"/>
        <color rgb="FF000000"/>
        <rFont val="Calibri"/>
      </rPr>
      <t># grep "^rusersd[[:blank:]]" /etc/inetd.conf</t>
    </r>
    <r>
      <rPr>
        <sz val="11"/>
        <color rgb="FF000000"/>
        <rFont val="Calibri"/>
      </rPr>
      <t xml:space="preserve">
</t>
    </r>
    <r>
      <rPr>
        <sz val="11"/>
        <color rgb="FF000000"/>
        <rFont val="Calibri"/>
      </rPr>
      <t>If there is any output from the command, this is a finding.</t>
    </r>
  </si>
  <si>
    <t>V-215382</t>
  </si>
  <si>
    <r>
      <rPr>
        <sz val="11"/>
        <rFont val="Calibri"/>
      </rPr>
      <t>The sprayd daemon must be disabled on AIX.</t>
    </r>
  </si>
  <si>
    <r>
      <rPr>
        <sz val="11"/>
        <color rgb="FF000000"/>
        <rFont val="Calibri"/>
      </rPr>
      <t xml:space="preserve">In "/etc/inetd.conf", comment out the "sprayd" entry by running command: </t>
    </r>
    <r>
      <rPr>
        <sz val="11"/>
        <color rgb="FF000000"/>
        <rFont val="Calibri"/>
      </rPr>
      <t xml:space="preserve">
</t>
    </r>
    <r>
      <rPr>
        <sz val="11"/>
        <color rgb="FF000000"/>
        <rFont val="Calibri"/>
      </rPr>
      <t># chsubserver -r inetd -C /etc/inetd.conf -d -v 'sprayd' -p 'udp'</t>
    </r>
    <r>
      <rPr>
        <sz val="11"/>
        <color rgb="FF000000"/>
        <rFont val="Calibri"/>
      </rPr>
      <t xml:space="preserve">
</t>
    </r>
    <r>
      <rPr>
        <sz val="11"/>
        <color rgb="FF000000"/>
        <rFont val="Calibri"/>
      </rPr>
      <t>Restart inetd:</t>
    </r>
    <r>
      <rPr>
        <sz val="11"/>
        <color rgb="FF000000"/>
        <rFont val="Calibri"/>
      </rPr>
      <t xml:space="preserve">
</t>
    </r>
    <r>
      <rPr>
        <sz val="11"/>
        <color rgb="FF000000"/>
        <rFont val="Calibri"/>
      </rPr>
      <t># refresh -s inetd</t>
    </r>
  </si>
  <si>
    <r>
      <rPr>
        <sz val="11"/>
        <color rgb="FF000000"/>
        <rFont val="Calibri"/>
      </rPr>
      <t>The sprayd service is used as a tool to generate UDP packets for testing and diagnosing network problems. The service must be disabled if NFS is not in use, as it can be used by attackers in a Distributed Denial of Service (DDoS) attack.</t>
    </r>
  </si>
  <si>
    <r>
      <rPr>
        <sz val="11"/>
        <color rgb="FF000000"/>
        <rFont val="Calibri"/>
      </rPr>
      <t xml:space="preserve">From the command prompt, execute the following command: </t>
    </r>
    <r>
      <rPr>
        <sz val="11"/>
        <color rgb="FF000000"/>
        <rFont val="Calibri"/>
      </rPr>
      <t xml:space="preserve">
</t>
    </r>
    <r>
      <rPr>
        <sz val="11"/>
        <color rgb="FF000000"/>
        <rFont val="Calibri"/>
      </rPr>
      <t># grep "^sprayd[[:blank:]]" /etc/inetd.conf</t>
    </r>
    <r>
      <rPr>
        <sz val="11"/>
        <color rgb="FF000000"/>
        <rFont val="Calibri"/>
      </rPr>
      <t xml:space="preserve">
</t>
    </r>
    <r>
      <rPr>
        <sz val="11"/>
        <color rgb="FF000000"/>
        <rFont val="Calibri"/>
      </rPr>
      <t>If there is any output from the command, this is a finding.</t>
    </r>
  </si>
  <si>
    <t>V-215383</t>
  </si>
  <si>
    <r>
      <rPr>
        <sz val="11"/>
        <rFont val="Calibri"/>
      </rPr>
      <t>The klogin daemon must be disabled on AIX.</t>
    </r>
  </si>
  <si>
    <r>
      <rPr>
        <sz val="11"/>
        <color rgb="FF000000"/>
        <rFont val="Calibri"/>
      </rPr>
      <t xml:space="preserve">In "/etc/inetd.conf", comment out the "klogin" entry by running command:  </t>
    </r>
    <r>
      <rPr>
        <sz val="11"/>
        <color rgb="FF000000"/>
        <rFont val="Calibri"/>
      </rPr>
      <t xml:space="preserve">
</t>
    </r>
    <r>
      <rPr>
        <sz val="11"/>
        <color rgb="FF000000"/>
        <rFont val="Calibri"/>
      </rPr>
      <t># chsubserver -r inetd -C /etc/inetd.conf -d -v 'klogin' -p 'tcp'</t>
    </r>
    <r>
      <rPr>
        <sz val="11"/>
        <color rgb="FF000000"/>
        <rFont val="Calibri"/>
      </rPr>
      <t xml:space="preserve">
</t>
    </r>
    <r>
      <rPr>
        <sz val="11"/>
        <color rgb="FF000000"/>
        <rFont val="Calibri"/>
      </rPr>
      <t>Restart inetd:</t>
    </r>
    <r>
      <rPr>
        <sz val="11"/>
        <color rgb="FF000000"/>
        <rFont val="Calibri"/>
      </rPr>
      <t xml:space="preserve">
</t>
    </r>
    <r>
      <rPr>
        <sz val="11"/>
        <color rgb="FF000000"/>
        <rFont val="Calibri"/>
      </rPr>
      <t># refresh -s inetd</t>
    </r>
  </si>
  <si>
    <r>
      <rPr>
        <sz val="11"/>
        <color rgb="FF000000"/>
        <rFont val="Calibri"/>
      </rPr>
      <t>The klogin service offers a higher degree of security than traditional rlogin or telnet by eliminating most clear-text password exchanges on the network. However, it is still not as secure as SSH, which encrypts all traffic. If using klogin to log in to a system, the password is not sent in clear text; however, if using "su" to another user, that password exchange is open to detection from network-sniffing programs. The recommendation is to use SSH wherever possible instead of klogin.</t>
    </r>
    <r>
      <rPr>
        <sz val="11"/>
        <color rgb="FF000000"/>
        <rFont val="Calibri"/>
      </rPr>
      <t xml:space="preserve">
</t>
    </r>
    <r>
      <rPr>
        <sz val="11"/>
        <color rgb="FF000000"/>
        <rFont val="Calibri"/>
      </rPr>
      <t>If the klogin service is used, use the latest Kerberos version available and make sure that all the latest patches are installed.</t>
    </r>
  </si>
  <si>
    <r>
      <rPr>
        <sz val="11"/>
        <color rgb="FF000000"/>
        <rFont val="Calibri"/>
      </rPr>
      <t xml:space="preserve">From the command prompt, execute the following command: </t>
    </r>
    <r>
      <rPr>
        <sz val="11"/>
        <color rgb="FF000000"/>
        <rFont val="Calibri"/>
      </rPr>
      <t xml:space="preserve">
</t>
    </r>
    <r>
      <rPr>
        <sz val="11"/>
        <color rgb="FF000000"/>
        <rFont val="Calibri"/>
      </rPr>
      <t># grep "^klogin[[:blank:]]" /etc/inetd.conf</t>
    </r>
    <r>
      <rPr>
        <sz val="11"/>
        <color rgb="FF000000"/>
        <rFont val="Calibri"/>
      </rPr>
      <t xml:space="preserve">
</t>
    </r>
    <r>
      <rPr>
        <sz val="11"/>
        <color rgb="FF000000"/>
        <rFont val="Calibri"/>
      </rPr>
      <t>If there is any output from the command, this is a finding.</t>
    </r>
  </si>
  <si>
    <t>V-215384</t>
  </si>
  <si>
    <r>
      <rPr>
        <sz val="11"/>
        <rFont val="Calibri"/>
      </rPr>
      <t>The kshell daemon must be disabled on AIX.</t>
    </r>
  </si>
  <si>
    <r>
      <rPr>
        <sz val="11"/>
        <color rgb="FF000000"/>
        <rFont val="Calibri"/>
      </rPr>
      <t xml:space="preserve">In "/etc/inetd.conf", comment out the "kshell" entry by running command:  </t>
    </r>
    <r>
      <rPr>
        <sz val="11"/>
        <color rgb="FF000000"/>
        <rFont val="Calibri"/>
      </rPr>
      <t xml:space="preserve">
</t>
    </r>
    <r>
      <rPr>
        <sz val="11"/>
        <color rgb="FF000000"/>
        <rFont val="Calibri"/>
      </rPr>
      <t># chsubserver -r inetd -C /etc/inetd.conf -d -v 'kshell' -p 'tcp'</t>
    </r>
    <r>
      <rPr>
        <sz val="11"/>
        <color rgb="FF000000"/>
        <rFont val="Calibri"/>
      </rPr>
      <t xml:space="preserve">
</t>
    </r>
    <r>
      <rPr>
        <sz val="11"/>
        <color rgb="FF000000"/>
        <rFont val="Calibri"/>
      </rPr>
      <t>Restart inetd:</t>
    </r>
    <r>
      <rPr>
        <sz val="11"/>
        <color rgb="FF000000"/>
        <rFont val="Calibri"/>
      </rPr>
      <t xml:space="preserve">
</t>
    </r>
    <r>
      <rPr>
        <sz val="11"/>
        <color rgb="FF000000"/>
        <rFont val="Calibri"/>
      </rPr>
      <t># refresh -s inetd</t>
    </r>
  </si>
  <si>
    <r>
      <rPr>
        <sz val="11"/>
        <color rgb="FF000000"/>
        <rFont val="Calibri"/>
      </rPr>
      <t>The kshell service offers a higher degree of security than traditional rsh services. However, it still does not use encrypted communications. The recommendation is to use SSH wherever possible instead of kshell.</t>
    </r>
    <r>
      <rPr>
        <sz val="11"/>
        <color rgb="FF000000"/>
        <rFont val="Calibri"/>
      </rPr>
      <t xml:space="preserve">
</t>
    </r>
    <r>
      <rPr>
        <sz val="11"/>
        <color rgb="FF000000"/>
        <rFont val="Calibri"/>
      </rPr>
      <t>If the kshell service is used, you should use the latest Kerberos version available and must make sure that all the latest patches are installed.</t>
    </r>
  </si>
  <si>
    <r>
      <rPr>
        <sz val="11"/>
        <color rgb="FF000000"/>
        <rFont val="Calibri"/>
      </rPr>
      <t xml:space="preserve">From the command prompt, execute the following command: </t>
    </r>
    <r>
      <rPr>
        <sz val="11"/>
        <color rgb="FF000000"/>
        <rFont val="Calibri"/>
      </rPr>
      <t xml:space="preserve">
</t>
    </r>
    <r>
      <rPr>
        <sz val="11"/>
        <color rgb="FF000000"/>
        <rFont val="Calibri"/>
      </rPr>
      <t># grep "^kshell[[:blank:]]" /etc/inetd.conf</t>
    </r>
    <r>
      <rPr>
        <sz val="11"/>
        <color rgb="FF000000"/>
        <rFont val="Calibri"/>
      </rPr>
      <t xml:space="preserve">
</t>
    </r>
    <r>
      <rPr>
        <sz val="11"/>
        <color rgb="FF000000"/>
        <rFont val="Calibri"/>
      </rPr>
      <t>If there is any output from the command, this is a finding.</t>
    </r>
  </si>
  <si>
    <t>V-215385</t>
  </si>
  <si>
    <r>
      <rPr>
        <sz val="11"/>
        <rFont val="Calibri"/>
      </rPr>
      <t>The rquotad daemon must be disabled on AIX.</t>
    </r>
  </si>
  <si>
    <r>
      <rPr>
        <sz val="11"/>
        <color rgb="FF000000"/>
        <rFont val="Calibri"/>
      </rPr>
      <t xml:space="preserve">In "/etc/inetd.conf", comment out the "rquotad" entry by running command: </t>
    </r>
    <r>
      <rPr>
        <sz val="11"/>
        <color rgb="FF000000"/>
        <rFont val="Calibri"/>
      </rPr>
      <t xml:space="preserve">
</t>
    </r>
    <r>
      <rPr>
        <sz val="11"/>
        <color rgb="FF000000"/>
        <rFont val="Calibri"/>
      </rPr>
      <t># chsubserver -r inetd -C /etc/inetd.conf -d -v 'rquotad' -p 'udp'</t>
    </r>
    <r>
      <rPr>
        <sz val="11"/>
        <color rgb="FF000000"/>
        <rFont val="Calibri"/>
      </rPr>
      <t xml:space="preserve">
</t>
    </r>
    <r>
      <rPr>
        <sz val="11"/>
        <color rgb="FF000000"/>
        <rFont val="Calibri"/>
      </rPr>
      <t>Restart inetd:</t>
    </r>
    <r>
      <rPr>
        <sz val="11"/>
        <color rgb="FF000000"/>
        <rFont val="Calibri"/>
      </rPr>
      <t xml:space="preserve">
</t>
    </r>
    <r>
      <rPr>
        <sz val="11"/>
        <color rgb="FF000000"/>
        <rFont val="Calibri"/>
      </rPr>
      <t># refresh -s inetd</t>
    </r>
  </si>
  <si>
    <r>
      <rPr>
        <sz val="11"/>
        <color rgb="FF000000"/>
        <rFont val="Calibri"/>
      </rPr>
      <t>The rquotad service allows NFS clients to enforce disk quotas on file systems that are mounted on the local system. This service should be disabled if to prevent attacks.</t>
    </r>
  </si>
  <si>
    <r>
      <rPr>
        <sz val="11"/>
        <color rgb="FF000000"/>
        <rFont val="Calibri"/>
      </rPr>
      <t xml:space="preserve">From the command prompt, execute the following command: </t>
    </r>
    <r>
      <rPr>
        <sz val="11"/>
        <color rgb="FF000000"/>
        <rFont val="Calibri"/>
      </rPr>
      <t xml:space="preserve">
</t>
    </r>
    <r>
      <rPr>
        <sz val="11"/>
        <color rgb="FF000000"/>
        <rFont val="Calibri"/>
      </rPr>
      <t># grep "^rquotad[[:blank:]]" /etc/inetd.conf</t>
    </r>
    <r>
      <rPr>
        <sz val="11"/>
        <color rgb="FF000000"/>
        <rFont val="Calibri"/>
      </rPr>
      <t xml:space="preserve">
</t>
    </r>
    <r>
      <rPr>
        <sz val="11"/>
        <color rgb="FF000000"/>
        <rFont val="Calibri"/>
      </rPr>
      <t>If there is any output from the command, this is a finding.</t>
    </r>
  </si>
  <si>
    <t>V-215386</t>
  </si>
  <si>
    <r>
      <rPr>
        <sz val="11"/>
        <rFont val="Calibri"/>
      </rPr>
      <t>The tftp daemon must be disabled on AIX.</t>
    </r>
  </si>
  <si>
    <r>
      <rPr>
        <sz val="11"/>
        <color rgb="FF000000"/>
        <rFont val="Calibri"/>
      </rPr>
      <t xml:space="preserve">In "/etc/inetd.conf", comment out the "tftp" entry by running command: </t>
    </r>
    <r>
      <rPr>
        <sz val="11"/>
        <color rgb="FF000000"/>
        <rFont val="Calibri"/>
      </rPr>
      <t xml:space="preserve">
</t>
    </r>
    <r>
      <rPr>
        <sz val="11"/>
        <color rgb="FF000000"/>
        <rFont val="Calibri"/>
      </rPr>
      <t># chsubserver -r inetd -C /etc/inetd.conf -d -v 'tftp' -p 'udp'</t>
    </r>
    <r>
      <rPr>
        <sz val="11"/>
        <color rgb="FF000000"/>
        <rFont val="Calibri"/>
      </rPr>
      <t xml:space="preserve">
</t>
    </r>
    <r>
      <rPr>
        <sz val="11"/>
        <color rgb="FF000000"/>
        <rFont val="Calibri"/>
      </rPr>
      <t>Restart inetd:</t>
    </r>
    <r>
      <rPr>
        <sz val="11"/>
        <color rgb="FF000000"/>
        <rFont val="Calibri"/>
      </rPr>
      <t xml:space="preserve">
</t>
    </r>
    <r>
      <rPr>
        <sz val="11"/>
        <color rgb="FF000000"/>
        <rFont val="Calibri"/>
      </rPr>
      <t># refresh -s inetd</t>
    </r>
  </si>
  <si>
    <r>
      <rPr>
        <sz val="11"/>
        <color rgb="FF000000"/>
        <rFont val="Calibri"/>
      </rPr>
      <t>The tftp service allows remote systems to download or upload files to the tftp server without any authentication. It is therefore a service that should not run, unless needed. One of the main reasons for requiring this service to be activated is if the host is a NIM master. However, the service can be enabled and then disabled once a NIM operation has completed, rather than left running permanently.</t>
    </r>
  </si>
  <si>
    <r>
      <rPr>
        <sz val="11"/>
        <color rgb="FF000000"/>
        <rFont val="Calibri"/>
      </rPr>
      <t xml:space="preserve">From the command prompt, execute the following command: </t>
    </r>
    <r>
      <rPr>
        <sz val="11"/>
        <color rgb="FF000000"/>
        <rFont val="Calibri"/>
      </rPr>
      <t xml:space="preserve">
</t>
    </r>
    <r>
      <rPr>
        <sz val="11"/>
        <color rgb="FF000000"/>
        <rFont val="Calibri"/>
      </rPr>
      <t># grep "^tftp[[:blank:]]" /etc/inetd.conf</t>
    </r>
    <r>
      <rPr>
        <sz val="11"/>
        <color rgb="FF000000"/>
        <rFont val="Calibri"/>
      </rPr>
      <t xml:space="preserve">
</t>
    </r>
    <r>
      <rPr>
        <sz val="11"/>
        <color rgb="FF000000"/>
        <rFont val="Calibri"/>
      </rPr>
      <t>If there is any output from the command, this is a finding.</t>
    </r>
  </si>
  <si>
    <t>V-215387</t>
  </si>
  <si>
    <r>
      <rPr>
        <sz val="11"/>
        <rFont val="Calibri"/>
      </rPr>
      <t>The imap2 service must be disabled on AIX.</t>
    </r>
  </si>
  <si>
    <r>
      <rPr>
        <sz val="11"/>
        <color rgb="FF000000"/>
        <rFont val="Calibri"/>
      </rPr>
      <t xml:space="preserve">In "/etc/inetd.conf", comment out the "imap2" entry by running command: </t>
    </r>
    <r>
      <rPr>
        <sz val="11"/>
        <color rgb="FF000000"/>
        <rFont val="Calibri"/>
      </rPr>
      <t xml:space="preserve">
</t>
    </r>
    <r>
      <rPr>
        <sz val="11"/>
        <color rgb="FF000000"/>
        <rFont val="Calibri"/>
      </rPr>
      <t># chsubserver -r inetd -C /etc/inetd.conf -d -v 'imap2' -p 'tcp'</t>
    </r>
    <r>
      <rPr>
        <sz val="11"/>
        <color rgb="FF000000"/>
        <rFont val="Calibri"/>
      </rPr>
      <t xml:space="preserve">
</t>
    </r>
    <r>
      <rPr>
        <sz val="11"/>
        <color rgb="FF000000"/>
        <rFont val="Calibri"/>
      </rPr>
      <t>Restart inetd:</t>
    </r>
    <r>
      <rPr>
        <sz val="11"/>
        <color rgb="FF000000"/>
        <rFont val="Calibri"/>
      </rPr>
      <t xml:space="preserve">
</t>
    </r>
    <r>
      <rPr>
        <sz val="11"/>
        <color rgb="FF000000"/>
        <rFont val="Calibri"/>
      </rPr>
      <t>#  refresh -s inetd</t>
    </r>
  </si>
  <si>
    <r>
      <rPr>
        <sz val="11"/>
        <color rgb="FF000000"/>
        <rFont val="Calibri"/>
      </rPr>
      <t>The imap2 service or Internet Message Access Protocol (IMAP) supports the IMAP4 remote mail access protocol. It works with sendmail and bellmail. This service should be disabled if it is not required to prevent attacks.</t>
    </r>
  </si>
  <si>
    <r>
      <rPr>
        <sz val="11"/>
        <color rgb="FF000000"/>
        <rFont val="Calibri"/>
      </rPr>
      <t xml:space="preserve">From the command prompt, execute the following command: </t>
    </r>
    <r>
      <rPr>
        <sz val="11"/>
        <color rgb="FF000000"/>
        <rFont val="Calibri"/>
      </rPr>
      <t xml:space="preserve">
</t>
    </r>
    <r>
      <rPr>
        <sz val="11"/>
        <color rgb="FF000000"/>
        <rFont val="Calibri"/>
      </rPr>
      <t># grep "^imap2[[:blank:]]" /etc/inetd.conf</t>
    </r>
    <r>
      <rPr>
        <sz val="11"/>
        <color rgb="FF000000"/>
        <rFont val="Calibri"/>
      </rPr>
      <t xml:space="preserve">
</t>
    </r>
    <r>
      <rPr>
        <sz val="11"/>
        <color rgb="FF000000"/>
        <rFont val="Calibri"/>
      </rPr>
      <t>If there is any output from the command, this is a finding.</t>
    </r>
  </si>
  <si>
    <t>V-215388</t>
  </si>
  <si>
    <r>
      <rPr>
        <sz val="11"/>
        <rFont val="Calibri"/>
      </rPr>
      <t>The pop3 daemon must be disabled on AIX.</t>
    </r>
  </si>
  <si>
    <r>
      <rPr>
        <sz val="11"/>
        <color rgb="FF000000"/>
        <rFont val="Calibri"/>
      </rPr>
      <t xml:space="preserve">In "/etc/inetd.conf", comment out the "pop3" entry by running command: </t>
    </r>
    <r>
      <rPr>
        <sz val="11"/>
        <color rgb="FF000000"/>
        <rFont val="Calibri"/>
      </rPr>
      <t xml:space="preserve">
</t>
    </r>
    <r>
      <rPr>
        <sz val="11"/>
        <color rgb="FF000000"/>
        <rFont val="Calibri"/>
      </rPr>
      <t># chsubserver -r inetd -C /etc/inetd.conf -d -v 'pop3' -p 'tcp'</t>
    </r>
    <r>
      <rPr>
        <sz val="11"/>
        <color rgb="FF000000"/>
        <rFont val="Calibri"/>
      </rPr>
      <t xml:space="preserve">
</t>
    </r>
    <r>
      <rPr>
        <sz val="11"/>
        <color rgb="FF000000"/>
        <rFont val="Calibri"/>
      </rPr>
      <t>Restart inetd:</t>
    </r>
    <r>
      <rPr>
        <sz val="11"/>
        <color rgb="FF000000"/>
        <rFont val="Calibri"/>
      </rPr>
      <t xml:space="preserve">
</t>
    </r>
    <r>
      <rPr>
        <sz val="11"/>
        <color rgb="FF000000"/>
        <rFont val="Calibri"/>
      </rPr>
      <t># refresh -s inetd</t>
    </r>
  </si>
  <si>
    <r>
      <rPr>
        <sz val="11"/>
        <color rgb="FF000000"/>
        <rFont val="Calibri"/>
      </rPr>
      <t>The pop3 service provides a pop3 server. It supports the pop3 remote mail access protocol. It works with sendmail and bellmail. This service should be disabled if it is not required to prevent attacks.</t>
    </r>
  </si>
  <si>
    <r>
      <rPr>
        <sz val="11"/>
        <color rgb="FF000000"/>
        <rFont val="Calibri"/>
      </rPr>
      <t xml:space="preserve">From the command prompt, execute the following command: </t>
    </r>
    <r>
      <rPr>
        <sz val="11"/>
        <color rgb="FF000000"/>
        <rFont val="Calibri"/>
      </rPr>
      <t xml:space="preserve">
</t>
    </r>
    <r>
      <rPr>
        <sz val="11"/>
        <color rgb="FF000000"/>
        <rFont val="Calibri"/>
      </rPr>
      <t># grep "^pop3[[:blank:]]" /etc/inetd.conf</t>
    </r>
    <r>
      <rPr>
        <sz val="11"/>
        <color rgb="FF000000"/>
        <rFont val="Calibri"/>
      </rPr>
      <t xml:space="preserve">
</t>
    </r>
    <r>
      <rPr>
        <sz val="11"/>
        <color rgb="FF000000"/>
        <rFont val="Calibri"/>
      </rPr>
      <t>If there is any output from the command, this is a finding.</t>
    </r>
  </si>
  <si>
    <t>V-215389</t>
  </si>
  <si>
    <r>
      <rPr>
        <sz val="11"/>
        <rFont val="Calibri"/>
      </rPr>
      <t>The finger daemon must be disabled on AIX.</t>
    </r>
  </si>
  <si>
    <r>
      <rPr>
        <sz val="11"/>
        <color rgb="FF000000"/>
        <rFont val="Calibri"/>
      </rPr>
      <t xml:space="preserve">In "/etc/inetd.conf", comment out the "finger" entry by running command: </t>
    </r>
    <r>
      <rPr>
        <sz val="11"/>
        <color rgb="FF000000"/>
        <rFont val="Calibri"/>
      </rPr>
      <t xml:space="preserve">
</t>
    </r>
    <r>
      <rPr>
        <sz val="11"/>
        <color rgb="FF000000"/>
        <rFont val="Calibri"/>
      </rPr>
      <t># chsubserver -r inetd -C /etc/inetd.conf -d -v 'finger' -p 'tcp'</t>
    </r>
    <r>
      <rPr>
        <sz val="11"/>
        <color rgb="FF000000"/>
        <rFont val="Calibri"/>
      </rPr>
      <t xml:space="preserve">
</t>
    </r>
    <r>
      <rPr>
        <sz val="11"/>
        <color rgb="FF000000"/>
        <rFont val="Calibri"/>
      </rPr>
      <t>Restart inetd:</t>
    </r>
    <r>
      <rPr>
        <sz val="11"/>
        <color rgb="FF000000"/>
        <rFont val="Calibri"/>
      </rPr>
      <t xml:space="preserve">
</t>
    </r>
    <r>
      <rPr>
        <sz val="11"/>
        <color rgb="FF000000"/>
        <rFont val="Calibri"/>
      </rPr>
      <t># refresh -s inetd</t>
    </r>
  </si>
  <si>
    <r>
      <rPr>
        <sz val="11"/>
        <color rgb="FF000000"/>
        <rFont val="Calibri"/>
      </rPr>
      <t>The fingerd daemon provides the server function for the finger command. This allows users to view real-time pertinent user login information on other remote systems. This service should be disabled as it may provide an attacker with a valid user list to target.</t>
    </r>
  </si>
  <si>
    <r>
      <rPr>
        <sz val="11"/>
        <color rgb="FF000000"/>
        <rFont val="Calibri"/>
      </rPr>
      <t xml:space="preserve">From the command prompt, execute the following command: </t>
    </r>
    <r>
      <rPr>
        <sz val="11"/>
        <color rgb="FF000000"/>
        <rFont val="Calibri"/>
      </rPr>
      <t xml:space="preserve">
</t>
    </r>
    <r>
      <rPr>
        <sz val="11"/>
        <color rgb="FF000000"/>
        <rFont val="Calibri"/>
      </rPr>
      <t># grep "^finger[[:blank:]]" /etc/inetd.conf</t>
    </r>
    <r>
      <rPr>
        <sz val="11"/>
        <color rgb="FF000000"/>
        <rFont val="Calibri"/>
      </rPr>
      <t xml:space="preserve">
</t>
    </r>
    <r>
      <rPr>
        <sz val="11"/>
        <color rgb="FF000000"/>
        <rFont val="Calibri"/>
      </rPr>
      <t>If there is any output from the command, this is a finding.</t>
    </r>
  </si>
  <si>
    <t>V-215390</t>
  </si>
  <si>
    <r>
      <rPr>
        <sz val="11"/>
        <rFont val="Calibri"/>
      </rPr>
      <t>The instsrv daemon must be disabled on AIX.</t>
    </r>
  </si>
  <si>
    <r>
      <rPr>
        <sz val="11"/>
        <color rgb="FF000000"/>
        <rFont val="Calibri"/>
      </rPr>
      <t xml:space="preserve">In "/etc/inetd.conf", comment out the "instsrv" entry by running command: </t>
    </r>
    <r>
      <rPr>
        <sz val="11"/>
        <color rgb="FF000000"/>
        <rFont val="Calibri"/>
      </rPr>
      <t xml:space="preserve">
</t>
    </r>
    <r>
      <rPr>
        <sz val="11"/>
        <color rgb="FF000000"/>
        <rFont val="Calibri"/>
      </rPr>
      <t># chsubserver -r inetd -C /etc/inetd.conf -d -v 'instsrv' -p 'tcp'</t>
    </r>
    <r>
      <rPr>
        <sz val="11"/>
        <color rgb="FF000000"/>
        <rFont val="Calibri"/>
      </rPr>
      <t xml:space="preserve">
</t>
    </r>
    <r>
      <rPr>
        <sz val="11"/>
        <color rgb="FF000000"/>
        <rFont val="Calibri"/>
      </rPr>
      <t>Restart inetd:</t>
    </r>
    <r>
      <rPr>
        <sz val="11"/>
        <color rgb="FF000000"/>
        <rFont val="Calibri"/>
      </rPr>
      <t xml:space="preserve">
</t>
    </r>
    <r>
      <rPr>
        <sz val="11"/>
        <color rgb="FF000000"/>
        <rFont val="Calibri"/>
      </rPr>
      <t># refresh -s inetd</t>
    </r>
  </si>
  <si>
    <r>
      <rPr>
        <sz val="11"/>
        <color rgb="FF000000"/>
        <rFont val="Calibri"/>
      </rPr>
      <t>The instsrv service is part of the Network Installation Tools, used for servicing servers running AIX 3.2. This service should be disabled to prevent attacks.</t>
    </r>
  </si>
  <si>
    <r>
      <rPr>
        <sz val="11"/>
        <color rgb="FF000000"/>
        <rFont val="Calibri"/>
      </rPr>
      <t xml:space="preserve">From the command prompt, execute the following command: </t>
    </r>
    <r>
      <rPr>
        <sz val="11"/>
        <color rgb="FF000000"/>
        <rFont val="Calibri"/>
      </rPr>
      <t xml:space="preserve">
</t>
    </r>
    <r>
      <rPr>
        <sz val="11"/>
        <color rgb="FF000000"/>
        <rFont val="Calibri"/>
      </rPr>
      <t># grep "^instsrv[[:blank:]]" /etc/inetd.conf</t>
    </r>
    <r>
      <rPr>
        <sz val="11"/>
        <color rgb="FF000000"/>
        <rFont val="Calibri"/>
      </rPr>
      <t xml:space="preserve">
</t>
    </r>
    <r>
      <rPr>
        <sz val="11"/>
        <color rgb="FF000000"/>
        <rFont val="Calibri"/>
      </rPr>
      <t>If there is any output from the command, this is a finding.</t>
    </r>
  </si>
  <si>
    <t>V-215391</t>
  </si>
  <si>
    <r>
      <rPr>
        <sz val="11"/>
        <rFont val="Calibri"/>
      </rPr>
      <t>The echo daemon must be disabled on AIX.</t>
    </r>
  </si>
  <si>
    <r>
      <rPr>
        <sz val="11"/>
        <color rgb="FF000000"/>
        <rFont val="Calibri"/>
      </rPr>
      <t xml:space="preserve">In "/etc/inetd.conf", comment out the "echo" entries by running commands: </t>
    </r>
    <r>
      <rPr>
        <sz val="11"/>
        <color rgb="FF000000"/>
        <rFont val="Calibri"/>
      </rPr>
      <t xml:space="preserve">
</t>
    </r>
    <r>
      <rPr>
        <sz val="11"/>
        <color rgb="FF000000"/>
        <rFont val="Calibri"/>
      </rPr>
      <t># chsubserver -r inetd -C /etc/inetd.conf -d -v 'echo' -p 'tcp'</t>
    </r>
    <r>
      <rPr>
        <sz val="11"/>
        <color rgb="FF000000"/>
        <rFont val="Calibri"/>
      </rPr>
      <t xml:space="preserve">
</t>
    </r>
    <r>
      <rPr>
        <sz val="11"/>
        <color rgb="FF000000"/>
        <rFont val="Calibri"/>
      </rPr>
      <t># chsubserver -r inetd -C /etc/inetd.conf -d -v 'echo' -p 'udp'</t>
    </r>
    <r>
      <rPr>
        <sz val="11"/>
        <color rgb="FF000000"/>
        <rFont val="Calibri"/>
      </rPr>
      <t xml:space="preserve">
</t>
    </r>
    <r>
      <rPr>
        <sz val="11"/>
        <color rgb="FF000000"/>
        <rFont val="Calibri"/>
      </rPr>
      <t>Restart inetd:</t>
    </r>
    <r>
      <rPr>
        <sz val="11"/>
        <color rgb="FF000000"/>
        <rFont val="Calibri"/>
      </rPr>
      <t xml:space="preserve">
</t>
    </r>
    <r>
      <rPr>
        <sz val="11"/>
        <color rgb="FF000000"/>
        <rFont val="Calibri"/>
      </rPr>
      <t># refresh -s inetd</t>
    </r>
  </si>
  <si>
    <r>
      <rPr>
        <sz val="11"/>
        <color rgb="FF000000"/>
        <rFont val="Calibri"/>
      </rPr>
      <t>The echo service can be used in Denial of Service or SMURF attacks. It can also be used by someone else to get through a firewall or start a data storm. The echo service is unnecessary and it increases the attack vector of the system.</t>
    </r>
  </si>
  <si>
    <r>
      <rPr>
        <sz val="11"/>
        <color rgb="FF000000"/>
        <rFont val="Calibri"/>
      </rPr>
      <t xml:space="preserve">Check the /etc/inetd.conf for TCP and UDP echo service entries using command: </t>
    </r>
    <r>
      <rPr>
        <sz val="11"/>
        <color rgb="FF000000"/>
        <rFont val="Calibri"/>
      </rPr>
      <t xml:space="preserve">
</t>
    </r>
    <r>
      <rPr>
        <sz val="11"/>
        <color rgb="FF000000"/>
        <rFont val="Calibri"/>
      </rPr>
      <t xml:space="preserve"># grep echo /etc/inetd.conf | grep -v \# </t>
    </r>
    <r>
      <rPr>
        <sz val="11"/>
        <color rgb="FF000000"/>
        <rFont val="Calibri"/>
      </rPr>
      <t xml:space="preserve">
</t>
    </r>
    <r>
      <rPr>
        <sz val="11"/>
        <color rgb="FF000000"/>
        <rFont val="Calibri"/>
      </rPr>
      <t>If there is any output from the command, this is a finding.</t>
    </r>
  </si>
  <si>
    <t>V-215392</t>
  </si>
  <si>
    <r>
      <rPr>
        <sz val="11"/>
        <rFont val="Calibri"/>
      </rPr>
      <t>The Internet Network News (INN) server must be disabled on AIX.</t>
    </r>
  </si>
  <si>
    <r>
      <rPr>
        <sz val="11"/>
        <color rgb="FF000000"/>
        <rFont val="Calibri"/>
      </rPr>
      <t>To stop "innd" or "nntpd" from running, use the following commands:</t>
    </r>
    <r>
      <rPr>
        <sz val="11"/>
        <color rgb="FF000000"/>
        <rFont val="Calibri"/>
      </rPr>
      <t xml:space="preserve">
</t>
    </r>
    <r>
      <rPr>
        <sz val="11"/>
        <color rgb="FF000000"/>
        <rFont val="Calibri"/>
      </rPr>
      <t># stopsrc -s innd</t>
    </r>
    <r>
      <rPr>
        <sz val="11"/>
        <color rgb="FF000000"/>
        <rFont val="Calibri"/>
      </rPr>
      <t xml:space="preserve">
</t>
    </r>
    <r>
      <rPr>
        <sz val="11"/>
        <color rgb="FF000000"/>
        <rFont val="Calibri"/>
      </rPr>
      <t># stopsrc -s nntpd</t>
    </r>
    <r>
      <rPr>
        <sz val="11"/>
        <color rgb="FF000000"/>
        <rFont val="Calibri"/>
      </rPr>
      <t xml:space="preserve">
</t>
    </r>
    <r>
      <rPr>
        <sz val="11"/>
        <color rgb="FF000000"/>
        <rFont val="Calibri"/>
      </rPr>
      <t xml:space="preserve">Some versions of "innd" and "nntpd" need the following commands to stop them: </t>
    </r>
    <r>
      <rPr>
        <sz val="11"/>
        <color rgb="FF000000"/>
        <rFont val="Calibri"/>
      </rPr>
      <t xml:space="preserve">
</t>
    </r>
    <r>
      <rPr>
        <sz val="11"/>
        <color rgb="FF000000"/>
        <rFont val="Calibri"/>
      </rPr>
      <t># kill -1 [innd_pid]</t>
    </r>
    <r>
      <rPr>
        <sz val="11"/>
        <color rgb="FF000000"/>
        <rFont val="Calibri"/>
      </rPr>
      <t xml:space="preserve">
</t>
    </r>
    <r>
      <rPr>
        <sz val="11"/>
        <color rgb="FF000000"/>
        <rFont val="Calibri"/>
      </rPr>
      <t># kill -1 [nntpd_pid]</t>
    </r>
    <r>
      <rPr>
        <sz val="11"/>
        <color rgb="FF000000"/>
        <rFont val="Calibri"/>
      </rPr>
      <t xml:space="preserve">
</t>
    </r>
    <r>
      <rPr>
        <sz val="11"/>
        <color rgb="FF000000"/>
        <rFont val="Calibri"/>
      </rPr>
      <t>To remove "innd" and 'nntpd" from SRC, run the following commands:</t>
    </r>
    <r>
      <rPr>
        <sz val="11"/>
        <color rgb="FF000000"/>
        <rFont val="Calibri"/>
      </rPr>
      <t xml:space="preserve">
</t>
    </r>
    <r>
      <rPr>
        <sz val="11"/>
        <color rgb="FF000000"/>
        <rFont val="Calibri"/>
      </rPr>
      <t># rmssys -s innd</t>
    </r>
    <r>
      <rPr>
        <sz val="11"/>
        <color rgb="FF000000"/>
        <rFont val="Calibri"/>
      </rPr>
      <t xml:space="preserve">
</t>
    </r>
    <r>
      <rPr>
        <sz val="11"/>
        <color rgb="FF000000"/>
        <rFont val="Calibri"/>
      </rPr>
      <t># rmssys -s nntpd</t>
    </r>
    <r>
      <rPr>
        <sz val="11"/>
        <color rgb="FF000000"/>
        <rFont val="Calibri"/>
      </rPr>
      <t xml:space="preserve">
</t>
    </r>
    <r>
      <rPr>
        <sz val="11"/>
        <color rgb="FF000000"/>
        <rFont val="Calibri"/>
      </rPr>
      <t>To stop running "innd" and "nntpd" from "/etc/inetd.conf", comment out the "innd" and "nntpd" lines in "/etc/inetd.conf", then refresh the "inetd":</t>
    </r>
    <r>
      <rPr>
        <sz val="11"/>
        <color rgb="FF000000"/>
        <rFont val="Calibri"/>
      </rPr>
      <t xml:space="preserve">
</t>
    </r>
    <r>
      <rPr>
        <sz val="11"/>
        <color rgb="FF000000"/>
        <rFont val="Calibri"/>
      </rPr>
      <t># refresh -s inetd</t>
    </r>
  </si>
  <si>
    <r>
      <rPr>
        <sz val="11"/>
        <color rgb="FF000000"/>
        <rFont val="Calibri"/>
      </rPr>
      <t xml:space="preserve">Internet Network News (INN) servers access Usenet newsfeeds and store newsgroup articles. INN servers use the Network News Transfer Protocol (NNTP) to transfer information from the Usenet to the server and from the server to authorized remote hosts. </t>
    </r>
    <r>
      <rPr>
        <sz val="11"/>
        <color rgb="FF000000"/>
        <rFont val="Calibri"/>
      </rPr>
      <t xml:space="preserve">
</t>
    </r>
    <r>
      <rPr>
        <sz val="11"/>
        <color rgb="FF000000"/>
        <rFont val="Calibri"/>
      </rPr>
      <t>If this function is necessary to support a valid mission requirement, its use must be authorized and approved in the system accreditation package.</t>
    </r>
  </si>
  <si>
    <r>
      <rPr>
        <sz val="11"/>
        <color rgb="FF000000"/>
        <rFont val="Calibri"/>
      </rPr>
      <t>From the command prompt, run the following command:</t>
    </r>
    <r>
      <rPr>
        <sz val="11"/>
        <color rgb="FF000000"/>
        <rFont val="Calibri"/>
      </rPr>
      <t xml:space="preserve">
</t>
    </r>
    <r>
      <rPr>
        <sz val="11"/>
        <color rgb="FF000000"/>
        <rFont val="Calibri"/>
      </rPr>
      <t xml:space="preserve"># ps -ef | egrep "innd|nntpd" </t>
    </r>
    <r>
      <rPr>
        <sz val="11"/>
        <color rgb="FF000000"/>
        <rFont val="Calibri"/>
      </rPr>
      <t xml:space="preserve">
</t>
    </r>
    <r>
      <rPr>
        <sz val="11"/>
        <color rgb="FF000000"/>
        <rFont val="Calibri"/>
      </rPr>
      <t xml:space="preserve">If the above command produced any result, this is a finding. </t>
    </r>
    <r>
      <rPr>
        <sz val="11"/>
        <color rgb="FF000000"/>
        <rFont val="Calibri"/>
      </rPr>
      <t xml:space="preserve">
</t>
    </r>
    <r>
      <rPr>
        <sz val="11"/>
        <color rgb="FF000000"/>
        <rFont val="Calibri"/>
      </rPr>
      <t>Check if "innd" or "nntpd" is started from "/etc/onetd.conf" using the following command:</t>
    </r>
    <r>
      <rPr>
        <sz val="11"/>
        <color rgb="FF000000"/>
        <rFont val="Calibri"/>
      </rPr>
      <t xml:space="preserve">
</t>
    </r>
    <r>
      <rPr>
        <sz val="11"/>
        <color rgb="FF000000"/>
        <rFont val="Calibri"/>
      </rPr>
      <t># egrep "innd|nntpd" /etc/inetd.conf | grep -v ^#</t>
    </r>
    <r>
      <rPr>
        <sz val="11"/>
        <color rgb="FF000000"/>
        <rFont val="Calibri"/>
      </rPr>
      <t xml:space="preserve">
</t>
    </r>
    <r>
      <rPr>
        <sz val="11"/>
        <color rgb="FF000000"/>
        <rFont val="Calibri"/>
      </rPr>
      <t xml:space="preserve">If the above command produced any result, this is a finding. </t>
    </r>
    <r>
      <rPr>
        <sz val="11"/>
        <color rgb="FF000000"/>
        <rFont val="Calibri"/>
      </rPr>
      <t xml:space="preserve">
</t>
    </r>
    <r>
      <rPr>
        <sz val="11"/>
        <color rgb="FF000000"/>
        <rFont val="Calibri"/>
      </rPr>
      <t>Check if "innd" or "nntpd" is added as a subsystem to the System Resource Controller (SRC):</t>
    </r>
    <r>
      <rPr>
        <sz val="11"/>
        <color rgb="FF000000"/>
        <rFont val="Calibri"/>
      </rPr>
      <t xml:space="preserve">
</t>
    </r>
    <r>
      <rPr>
        <sz val="11"/>
        <color rgb="FF000000"/>
        <rFont val="Calibri"/>
      </rPr>
      <t># lssrc -s innd</t>
    </r>
    <r>
      <rPr>
        <sz val="11"/>
        <color rgb="FF000000"/>
        <rFont val="Calibri"/>
      </rPr>
      <t xml:space="preserve">
</t>
    </r>
    <r>
      <rPr>
        <sz val="11"/>
        <color rgb="FF000000"/>
        <rFont val="Calibri"/>
      </rPr>
      <t># lssrc -s nntpd</t>
    </r>
    <r>
      <rPr>
        <sz val="11"/>
        <color rgb="FF000000"/>
        <rFont val="Calibri"/>
      </rPr>
      <t xml:space="preserve">
</t>
    </r>
    <r>
      <rPr>
        <sz val="11"/>
        <color rgb="FF000000"/>
        <rFont val="Calibri"/>
      </rPr>
      <t>If the above commands found that "innd" or "nntpd" is defined in SRC, this is a finding.</t>
    </r>
  </si>
  <si>
    <t>V-215393</t>
  </si>
  <si>
    <r>
      <rPr>
        <sz val="11"/>
        <rFont val="Calibri"/>
      </rPr>
      <t>If Stream Control Transmission Protocol (SCTP) must be disabled on AIX.</t>
    </r>
  </si>
  <si>
    <r>
      <rPr>
        <sz val="11"/>
        <color rgb="FF000000"/>
        <rFont val="Calibri"/>
      </rPr>
      <t xml:space="preserve">If SCTP is installed, unload it from the kernel and uninstall it from the system using the following commands: </t>
    </r>
    <r>
      <rPr>
        <sz val="11"/>
        <color rgb="FF000000"/>
        <rFont val="Calibri"/>
      </rPr>
      <t xml:space="preserve">
</t>
    </r>
    <r>
      <rPr>
        <sz val="11"/>
        <color rgb="FF000000"/>
        <rFont val="Calibri"/>
      </rPr>
      <t># sctpctrl unload</t>
    </r>
    <r>
      <rPr>
        <sz val="11"/>
        <color rgb="FF000000"/>
        <rFont val="Calibri"/>
      </rPr>
      <t xml:space="preserve">
</t>
    </r>
    <r>
      <rPr>
        <sz val="11"/>
        <color rgb="FF000000"/>
        <rFont val="Calibri"/>
      </rPr>
      <t># installp -ug bos.net.sctp</t>
    </r>
  </si>
  <si>
    <r>
      <rPr>
        <sz val="11"/>
        <color rgb="FF000000"/>
        <rFont val="Calibri"/>
      </rPr>
      <t>The Stream Control Transmission Protocol (SCTP) is an IETF-standardized transport layer protocol. This protocol is not yet widely used. Binding this protocol to the network stack increases the attack surface of the host. Unprivileged local processes may be able to cause the system to dynamically load a protocol handler by opening a socket using the protocol.</t>
    </r>
  </si>
  <si>
    <r>
      <rPr>
        <sz val="11"/>
        <color rgb="FF000000"/>
        <rFont val="Calibri"/>
      </rPr>
      <t xml:space="preserve">Check the system to determine if SCTP is installed: </t>
    </r>
    <r>
      <rPr>
        <sz val="11"/>
        <color rgb="FF000000"/>
        <rFont val="Calibri"/>
      </rPr>
      <t xml:space="preserve">
</t>
    </r>
    <r>
      <rPr>
        <sz val="11"/>
        <color rgb="FF000000"/>
        <rFont val="Calibri"/>
      </rPr>
      <t># lslpp -L bos.net.sctp</t>
    </r>
    <r>
      <rPr>
        <sz val="11"/>
        <color rgb="FF000000"/>
        <rFont val="Calibri"/>
      </rPr>
      <t xml:space="preserve">
</t>
    </r>
    <r>
      <rPr>
        <sz val="11"/>
        <color rgb="FF000000"/>
        <rFont val="Calibri"/>
      </rPr>
      <t>Fileset                      Level  State  Type  Description (Uninstaller)</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lslpp: 0504-132  Fileset bos.net.sctp not installed.</t>
    </r>
    <r>
      <rPr>
        <sz val="11"/>
        <color rgb="FF000000"/>
        <rFont val="Calibri"/>
      </rPr>
      <t xml:space="preserve">
</t>
    </r>
    <r>
      <rPr>
        <sz val="11"/>
        <color rgb="FF000000"/>
        <rFont val="Calibri"/>
      </rPr>
      <t xml:space="preserve">If the "bos.net.sctp" fileset is not listed, SCTP is not installed, this is not a finding. </t>
    </r>
    <r>
      <rPr>
        <sz val="11"/>
        <color rgb="FF000000"/>
        <rFont val="Calibri"/>
      </rPr>
      <t xml:space="preserve">
</t>
    </r>
    <r>
      <rPr>
        <sz val="11"/>
        <color rgb="FF000000"/>
        <rFont val="Calibri"/>
      </rPr>
      <t>If the "bos.net.sctp" fileset is listed then SCTP is installed, this is a finding.</t>
    </r>
  </si>
  <si>
    <t>V-215394</t>
  </si>
  <si>
    <r>
      <rPr>
        <sz val="11"/>
        <rFont val="Calibri"/>
      </rPr>
      <t>The Reliable Datagram Sockets (RDS) protocol must be disabled on AIX.</t>
    </r>
  </si>
  <si>
    <r>
      <rPr>
        <sz val="11"/>
        <color rgb="FF000000"/>
        <rFont val="Calibri"/>
      </rPr>
      <t xml:space="preserve">Configure the system to not automatically load the RDS protocol handler. </t>
    </r>
    <r>
      <rPr>
        <sz val="11"/>
        <color rgb="FF000000"/>
        <rFont val="Calibri"/>
      </rPr>
      <t xml:space="preserve">
</t>
    </r>
    <r>
      <rPr>
        <sz val="11"/>
        <color rgb="FF000000"/>
        <rFont val="Calibri"/>
      </rPr>
      <t>Check startup scripts for "bypasscrtl load rds" and comment out the "bypassctrl" commands.</t>
    </r>
    <r>
      <rPr>
        <sz val="11"/>
        <color rgb="FF000000"/>
        <rFont val="Calibri"/>
      </rPr>
      <t xml:space="preserve">
</t>
    </r>
    <r>
      <rPr>
        <sz val="11"/>
        <color rgb="FF000000"/>
        <rFont val="Calibri"/>
      </rPr>
      <t xml:space="preserve">Unload the driver from the kernel: </t>
    </r>
    <r>
      <rPr>
        <sz val="11"/>
        <color rgb="FF000000"/>
        <rFont val="Calibri"/>
      </rPr>
      <t xml:space="preserve">
</t>
    </r>
    <r>
      <rPr>
        <sz val="11"/>
        <color rgb="FF000000"/>
        <rFont val="Calibri"/>
      </rPr>
      <t># bypassctrl unload rds</t>
    </r>
  </si>
  <si>
    <r>
      <rPr>
        <sz val="11"/>
        <color rgb="FF000000"/>
        <rFont val="Calibri"/>
      </rPr>
      <t>The Reliable Datagram Sockets (RDS) protocol is a relatively new protocol developed by Oracle for communication between the nodes of a cluster. Binding this protocol to the network stack increases the attack surface of the host. Unprivileged local processes may be able to cause the system to dynamically load a protocol handler by opening a socket using the protocol.</t>
    </r>
    <r>
      <rPr>
        <sz val="11"/>
        <color rgb="FF000000"/>
        <rFont val="Calibri"/>
      </rPr>
      <t xml:space="preserve">
</t>
    </r>
    <r>
      <rPr>
        <sz val="11"/>
        <color rgb="FF000000"/>
        <rFont val="Calibri"/>
      </rPr>
      <t>AIX has RDS protocol installed as part of the 'bos.net.tcp.client' fileset. The RDS protocol in primarily used for communication on INFI-Band interfaces. The protocol is manually loaded with the bypassctrl command.</t>
    </r>
    <r>
      <rPr>
        <sz val="11"/>
        <color rgb="FF000000"/>
        <rFont val="Calibri"/>
      </rPr>
      <t xml:space="preserve">
</t>
    </r>
    <r>
      <rPr>
        <sz val="11"/>
        <color rgb="FF000000"/>
        <rFont val="Calibri"/>
      </rPr>
      <t>To prevent possible attacks this protocol must be disabled unless required.</t>
    </r>
  </si>
  <si>
    <r>
      <rPr>
        <sz val="11"/>
        <color rgb="FF000000"/>
        <rFont val="Calibri"/>
      </rPr>
      <t>Determine if RDS is currently loaded:</t>
    </r>
    <r>
      <rPr>
        <sz val="11"/>
        <color rgb="FF000000"/>
        <rFont val="Calibri"/>
      </rPr>
      <t xml:space="preserve">
</t>
    </r>
    <r>
      <rPr>
        <sz val="11"/>
        <color rgb="FF000000"/>
        <rFont val="Calibri"/>
      </rPr>
      <t xml:space="preserve"># genkex | grep rds </t>
    </r>
    <r>
      <rPr>
        <sz val="11"/>
        <color rgb="FF000000"/>
        <rFont val="Calibri"/>
      </rPr>
      <t xml:space="preserve">
</t>
    </r>
    <r>
      <rPr>
        <sz val="11"/>
        <color rgb="FF000000"/>
        <rFont val="Calibri"/>
      </rPr>
      <t>If there is any output from the command, this is a finding.</t>
    </r>
  </si>
  <si>
    <t>V-215395</t>
  </si>
  <si>
    <r>
      <rPr>
        <sz val="11"/>
        <rFont val="Calibri"/>
      </rPr>
      <t>If automated file system mounting tool is not required on AIX, it must be disabled.</t>
    </r>
  </si>
  <si>
    <r>
      <rPr>
        <sz val="11"/>
        <color rgb="FF000000"/>
        <rFont val="Calibri"/>
      </rPr>
      <t xml:space="preserve">Disable the automated file system mounting tools. </t>
    </r>
    <r>
      <rPr>
        <sz val="11"/>
        <color rgb="FF000000"/>
        <rFont val="Calibri"/>
      </rPr>
      <t xml:space="preserve">
</t>
    </r>
    <r>
      <rPr>
        <sz val="11"/>
        <color rgb="FF000000"/>
        <rFont val="Calibri"/>
      </rPr>
      <t>Empty the /etc/auto_master file.</t>
    </r>
    <r>
      <rPr>
        <sz val="11"/>
        <color rgb="FF000000"/>
        <rFont val="Calibri"/>
      </rPr>
      <t xml:space="preserve">
</t>
    </r>
    <r>
      <rPr>
        <sz val="11"/>
        <color rgb="FF000000"/>
        <rFont val="Calibri"/>
      </rPr>
      <t>From the command prompt, run the following command:</t>
    </r>
    <r>
      <rPr>
        <sz val="11"/>
        <color rgb="FF000000"/>
        <rFont val="Calibri"/>
      </rPr>
      <t xml:space="preserve">
</t>
    </r>
    <r>
      <rPr>
        <sz val="11"/>
        <color rgb="FF000000"/>
        <rFont val="Calibri"/>
      </rPr>
      <t># stopsrc -s automountd</t>
    </r>
  </si>
  <si>
    <r>
      <rPr>
        <sz val="11"/>
        <color rgb="FF000000"/>
        <rFont val="Calibri"/>
      </rPr>
      <t>Automated file system mounting tools may provide unprivileged users with the ability to access local media and network shares. If this access is not necessary for the system’s operation, it must be disabled to reduce the risk of unauthorized access to these resources.</t>
    </r>
  </si>
  <si>
    <r>
      <rPr>
        <sz val="11"/>
        <color rgb="FF000000"/>
        <rFont val="Calibri"/>
      </rPr>
      <t>Determine if the system uses "automated" by using command:</t>
    </r>
    <r>
      <rPr>
        <sz val="11"/>
        <color rgb="FF000000"/>
        <rFont val="Calibri"/>
      </rPr>
      <t xml:space="preserve">
</t>
    </r>
    <r>
      <rPr>
        <sz val="11"/>
        <color rgb="FF000000"/>
        <rFont val="Calibri"/>
      </rPr>
      <t># lssrc -s automountd</t>
    </r>
    <r>
      <rPr>
        <sz val="11"/>
        <color rgb="FF000000"/>
        <rFont val="Calibri"/>
      </rPr>
      <t xml:space="preserve">
</t>
    </r>
    <r>
      <rPr>
        <sz val="11"/>
        <color rgb="FF000000"/>
        <rFont val="Calibri"/>
      </rPr>
      <t>Subsystem         Group            PID          Status</t>
    </r>
    <r>
      <rPr>
        <sz val="11"/>
        <color rgb="FF000000"/>
        <rFont val="Calibri"/>
      </rPr>
      <t xml:space="preserve">
</t>
    </r>
    <r>
      <rPr>
        <sz val="11"/>
        <color rgb="FF000000"/>
        <rFont val="Calibri"/>
      </rPr>
      <t>automountd       autofs                        inoperative</t>
    </r>
    <r>
      <rPr>
        <sz val="11"/>
        <color rgb="FF000000"/>
        <rFont val="Calibri"/>
      </rPr>
      <t xml:space="preserve">
</t>
    </r>
    <r>
      <rPr>
        <sz val="11"/>
        <color rgb="FF000000"/>
        <rFont val="Calibri"/>
      </rPr>
      <t>If the automountd process is active, this is a finding.</t>
    </r>
  </si>
  <si>
    <t>V-215396</t>
  </si>
  <si>
    <r>
      <rPr>
        <sz val="11"/>
        <rFont val="Calibri"/>
      </rPr>
      <t>AIX process core dumps must be disabled.</t>
    </r>
  </si>
  <si>
    <r>
      <rPr>
        <sz val="11"/>
        <color rgb="FF000000"/>
        <rFont val="Calibri"/>
      </rPr>
      <t>Run command:</t>
    </r>
    <r>
      <rPr>
        <sz val="11"/>
        <color rgb="FF000000"/>
        <rFont val="Calibri"/>
      </rPr>
      <t xml:space="preserve">
</t>
    </r>
    <r>
      <rPr>
        <sz val="11"/>
        <color rgb="FF000000"/>
        <rFont val="Calibri"/>
      </rPr>
      <t># chsec -f /etc/security/limits -s default -a core=0</t>
    </r>
  </si>
  <si>
    <r>
      <rPr>
        <sz val="11"/>
        <color rgb="FF000000"/>
        <rFont val="Calibri"/>
      </rPr>
      <t>A core dump includes a memory image taken at the time the operating system terminates an application. The memory image could contain sensitive data and is generally useful only for developers trying to debug problems.</t>
    </r>
  </si>
  <si>
    <r>
      <rPr>
        <sz val="11"/>
        <color rgb="FF000000"/>
        <rFont val="Calibri"/>
      </rPr>
      <t>From the command prompt, run the following command:</t>
    </r>
    <r>
      <rPr>
        <sz val="11"/>
        <color rgb="FF000000"/>
        <rFont val="Calibri"/>
      </rPr>
      <t xml:space="preserve">
</t>
    </r>
    <r>
      <rPr>
        <sz val="11"/>
        <color rgb="FF000000"/>
        <rFont val="Calibri"/>
      </rPr>
      <t xml:space="preserve"># lsuser -a core ALL </t>
    </r>
    <r>
      <rPr>
        <sz val="11"/>
        <color rgb="FF000000"/>
        <rFont val="Calibri"/>
      </rPr>
      <t xml:space="preserve">
</t>
    </r>
    <r>
      <rPr>
        <sz val="11"/>
        <color rgb="FF000000"/>
        <rFont val="Calibri"/>
      </rPr>
      <t>root core=0</t>
    </r>
    <r>
      <rPr>
        <sz val="11"/>
        <color rgb="FF000000"/>
        <rFont val="Calibri"/>
      </rPr>
      <t xml:space="preserve">
</t>
    </r>
    <r>
      <rPr>
        <sz val="11"/>
        <color rgb="FF000000"/>
        <rFont val="Calibri"/>
      </rPr>
      <t>daemon core=0</t>
    </r>
    <r>
      <rPr>
        <sz val="11"/>
        <color rgb="FF000000"/>
        <rFont val="Calibri"/>
      </rPr>
      <t xml:space="preserve">
</t>
    </r>
    <r>
      <rPr>
        <sz val="11"/>
        <color rgb="FF000000"/>
        <rFont val="Calibri"/>
      </rPr>
      <t>bin core=0</t>
    </r>
    <r>
      <rPr>
        <sz val="11"/>
        <color rgb="FF000000"/>
        <rFont val="Calibri"/>
      </rPr>
      <t xml:space="preserve">
</t>
    </r>
    <r>
      <rPr>
        <sz val="11"/>
        <color rgb="FF000000"/>
        <rFont val="Calibri"/>
      </rPr>
      <t>sys core=0</t>
    </r>
    <r>
      <rPr>
        <sz val="11"/>
        <color rgb="FF000000"/>
        <rFont val="Calibri"/>
      </rPr>
      <t xml:space="preserve">
</t>
    </r>
    <r>
      <rPr>
        <sz val="11"/>
        <color rgb="FF000000"/>
        <rFont val="Calibri"/>
      </rPr>
      <t>adm core=0</t>
    </r>
    <r>
      <rPr>
        <sz val="11"/>
        <color rgb="FF000000"/>
        <rFont val="Calibri"/>
      </rPr>
      <t xml:space="preserve">
</t>
    </r>
    <r>
      <rPr>
        <sz val="11"/>
        <color rgb="FF000000"/>
        <rFont val="Calibri"/>
      </rPr>
      <t>uucp core=0</t>
    </r>
    <r>
      <rPr>
        <sz val="11"/>
        <color rgb="FF000000"/>
        <rFont val="Calibri"/>
      </rPr>
      <t xml:space="preserve">
</t>
    </r>
    <r>
      <rPr>
        <sz val="11"/>
        <color rgb="FF000000"/>
        <rFont val="Calibri"/>
      </rPr>
      <t>snapp core=0</t>
    </r>
    <r>
      <rPr>
        <sz val="11"/>
        <color rgb="FF000000"/>
        <rFont val="Calibri"/>
      </rPr>
      <t xml:space="preserve">
</t>
    </r>
    <r>
      <rPr>
        <sz val="11"/>
        <color rgb="FF000000"/>
        <rFont val="Calibri"/>
      </rPr>
      <t>ipsec core=0</t>
    </r>
    <r>
      <rPr>
        <sz val="11"/>
        <color rgb="FF000000"/>
        <rFont val="Calibri"/>
      </rPr>
      <t xml:space="preserve">
</t>
    </r>
    <r>
      <rPr>
        <sz val="11"/>
        <color rgb="FF000000"/>
        <rFont val="Calibri"/>
      </rPr>
      <t>srvproxy core=0</t>
    </r>
    <r>
      <rPr>
        <sz val="11"/>
        <color rgb="FF000000"/>
        <rFont val="Calibri"/>
      </rPr>
      <t xml:space="preserve">
</t>
    </r>
    <r>
      <rPr>
        <sz val="11"/>
        <color rgb="FF000000"/>
        <rFont val="Calibri"/>
      </rPr>
      <t>esaadmin core=0</t>
    </r>
    <r>
      <rPr>
        <sz val="11"/>
        <color rgb="FF000000"/>
        <rFont val="Calibri"/>
      </rPr>
      <t xml:space="preserve">
</t>
    </r>
    <r>
      <rPr>
        <sz val="11"/>
        <color rgb="FF000000"/>
        <rFont val="Calibri"/>
      </rPr>
      <t>sshd core=0</t>
    </r>
    <r>
      <rPr>
        <sz val="11"/>
        <color rgb="FF000000"/>
        <rFont val="Calibri"/>
      </rPr>
      <t xml:space="preserve">
</t>
    </r>
    <r>
      <rPr>
        <sz val="11"/>
        <color rgb="FF000000"/>
        <rFont val="Calibri"/>
      </rPr>
      <t>doejohn core=0</t>
    </r>
    <r>
      <rPr>
        <sz val="11"/>
        <color rgb="FF000000"/>
        <rFont val="Calibri"/>
      </rPr>
      <t xml:space="preserve">
</t>
    </r>
    <r>
      <rPr>
        <sz val="11"/>
        <color rgb="FF000000"/>
        <rFont val="Calibri"/>
      </rPr>
      <t>If any user does not have a value of "core = 0", this is a finding.</t>
    </r>
  </si>
  <si>
    <t>V-215397</t>
  </si>
  <si>
    <r>
      <rPr>
        <sz val="11"/>
        <rFont val="Calibri"/>
      </rPr>
      <t>AIX kernel core dumps must be disabled unless needed.</t>
    </r>
  </si>
  <si>
    <r>
      <rPr>
        <sz val="11"/>
        <color rgb="FF000000"/>
        <rFont val="Calibri"/>
      </rPr>
      <t>Disable kernel core dumps on the system by setting primary and secondary dump devices to "sysdumpnull" by running following commands:</t>
    </r>
    <r>
      <rPr>
        <sz val="11"/>
        <color rgb="FF000000"/>
        <rFont val="Calibri"/>
      </rPr>
      <t xml:space="preserve">
</t>
    </r>
    <r>
      <rPr>
        <sz val="11"/>
        <color rgb="FF000000"/>
        <rFont val="Calibri"/>
      </rPr>
      <t xml:space="preserve"># sysdumpdev -P -p /dev/sysdumpnull </t>
    </r>
    <r>
      <rPr>
        <sz val="11"/>
        <color rgb="FF000000"/>
        <rFont val="Calibri"/>
      </rPr>
      <t xml:space="preserve">
</t>
    </r>
    <r>
      <rPr>
        <sz val="11"/>
        <color rgb="FF000000"/>
        <rFont val="Calibri"/>
      </rPr>
      <t># sysdumpdev -P -s /dev/sysdumpnull</t>
    </r>
  </si>
  <si>
    <r>
      <rPr>
        <sz val="11"/>
        <color rgb="FF000000"/>
        <rFont val="Calibri"/>
      </rPr>
      <t>Kernel core dumps may contain the full contents of system memory at the time of the crash. Kernel core dumps may consume a considerable amount of disk space and may result in Denial of Service by exhausting the available space on the target file system. The kernel core dump process may increase the amount of time a system is unavailable due to a crash. Kernel core dumps can be useful for kernel debugging.</t>
    </r>
  </si>
  <si>
    <r>
      <rPr>
        <sz val="11"/>
        <color rgb="FF000000"/>
        <rFont val="Calibri"/>
      </rPr>
      <t xml:space="preserve">Determine if kernel core dumps are enabled on the system using command: </t>
    </r>
    <r>
      <rPr>
        <sz val="11"/>
        <color rgb="FF000000"/>
        <rFont val="Calibri"/>
      </rPr>
      <t xml:space="preserve">
</t>
    </r>
    <r>
      <rPr>
        <sz val="11"/>
        <color rgb="FF000000"/>
        <rFont val="Calibri"/>
      </rPr>
      <t xml:space="preserve"># sysdumpdev -l </t>
    </r>
    <r>
      <rPr>
        <sz val="11"/>
        <color rgb="FF000000"/>
        <rFont val="Calibri"/>
      </rPr>
      <t xml:space="preserve">
</t>
    </r>
    <r>
      <rPr>
        <sz val="11"/>
        <color rgb="FF000000"/>
        <rFont val="Calibri"/>
      </rPr>
      <t>primary              /dev/sysdumpnull</t>
    </r>
    <r>
      <rPr>
        <sz val="11"/>
        <color rgb="FF000000"/>
        <rFont val="Calibri"/>
      </rPr>
      <t xml:space="preserve">
</t>
    </r>
    <r>
      <rPr>
        <sz val="11"/>
        <color rgb="FF000000"/>
        <rFont val="Calibri"/>
      </rPr>
      <t>secondary            /dev/sysdumpnull</t>
    </r>
    <r>
      <rPr>
        <sz val="11"/>
        <color rgb="FF000000"/>
        <rFont val="Calibri"/>
      </rPr>
      <t xml:space="preserve">
</t>
    </r>
    <r>
      <rPr>
        <sz val="11"/>
        <color rgb="FF000000"/>
        <rFont val="Calibri"/>
      </rPr>
      <t xml:space="preserve">Look at both the primary and secondary dump devices. </t>
    </r>
    <r>
      <rPr>
        <sz val="11"/>
        <color rgb="FF000000"/>
        <rFont val="Calibri"/>
      </rPr>
      <t xml:space="preserve">
</t>
    </r>
    <r>
      <rPr>
        <sz val="11"/>
        <color rgb="FF000000"/>
        <rFont val="Calibri"/>
      </rPr>
      <t>If either the primary or secondary dump device is not "/dev/sysdumpnull", this is a finding.</t>
    </r>
  </si>
  <si>
    <t>V-215398</t>
  </si>
  <si>
    <r>
      <rPr>
        <sz val="11"/>
        <rFont val="Calibri"/>
      </rPr>
      <t>AIX must set Stack Execution Disable (SED) system wide mode to all.</t>
    </r>
  </si>
  <si>
    <r>
      <rPr>
        <sz val="11"/>
        <color rgb="FF000000"/>
        <rFont val="Calibri"/>
      </rPr>
      <t>From the command prompt, run the following command to set the SED systemwide mode to select:</t>
    </r>
    <r>
      <rPr>
        <sz val="11"/>
        <color rgb="FF000000"/>
        <rFont val="Calibri"/>
      </rPr>
      <t xml:space="preserve">
</t>
    </r>
    <r>
      <rPr>
        <sz val="11"/>
        <color rgb="FF000000"/>
        <rFont val="Calibri"/>
      </rPr>
      <t># sedmgr -m all</t>
    </r>
    <r>
      <rPr>
        <sz val="11"/>
        <color rgb="FF000000"/>
        <rFont val="Calibri"/>
      </rPr>
      <t xml:space="preserve">
</t>
    </r>
    <r>
      <rPr>
        <sz val="11"/>
        <color rgb="FF000000"/>
        <rFont val="Calibri"/>
      </rPr>
      <t>AIX has to be rebooted for the new SED mode to take effect.</t>
    </r>
  </si>
  <si>
    <r>
      <rPr>
        <sz val="11"/>
        <color rgb="FF000000"/>
        <rFont val="Calibri"/>
      </rPr>
      <t xml:space="preserve">DoS is a condition when a resource is not available for legitimate users. When this occurs, the organization either cannot accomplish its mission or must operate at degraded capacity. </t>
    </r>
    <r>
      <rPr>
        <sz val="11"/>
        <color rgb="FF000000"/>
        <rFont val="Calibri"/>
      </rPr>
      <t xml:space="preserve">
</t>
    </r>
    <r>
      <rPr>
        <sz val="11"/>
        <color rgb="FF000000"/>
        <rFont val="Calibri"/>
      </rPr>
      <t>Managing excess capacity ensures that sufficient capacity is available to counter flooding attacks. Employing increased capacity and service redundancy may reduce the susceptibility to some DoS attacks. Managing excess capacity may include, for example, establishing selected usage priorities, quotas, or partitioning.</t>
    </r>
    <r>
      <rPr>
        <sz val="11"/>
        <color rgb="FF000000"/>
        <rFont val="Calibri"/>
      </rPr>
      <t xml:space="preserve">
</t>
    </r>
    <r>
      <rPr>
        <sz val="11"/>
        <color rgb="FF000000"/>
        <rFont val="Calibri"/>
      </rPr>
      <t>Satisfies: SRG-OS-000142-GPOS-00071, SRG-OS-000480-GPOS-00227, SRG-OS-000433-GPOS-00192</t>
    </r>
  </si>
  <si>
    <r>
      <rPr>
        <sz val="11"/>
        <color rgb="FF000000"/>
        <rFont val="Calibri"/>
      </rPr>
      <t>From the command prompt, run the following command to display SED systemwide mode:</t>
    </r>
    <r>
      <rPr>
        <sz val="11"/>
        <color rgb="FF000000"/>
        <rFont val="Calibri"/>
      </rPr>
      <t xml:space="preserve">
</t>
    </r>
    <r>
      <rPr>
        <sz val="11"/>
        <color rgb="FF000000"/>
        <rFont val="Calibri"/>
      </rPr>
      <t># sedmgr</t>
    </r>
    <r>
      <rPr>
        <sz val="11"/>
        <color rgb="FF000000"/>
        <rFont val="Calibri"/>
      </rPr>
      <t xml:space="preserve">
</t>
    </r>
    <r>
      <rPr>
        <sz val="11"/>
        <color rgb="FF000000"/>
        <rFont val="Calibri"/>
      </rPr>
      <t>Stack Execution Disable (SED) mode: all</t>
    </r>
    <r>
      <rPr>
        <sz val="11"/>
        <color rgb="FF000000"/>
        <rFont val="Calibri"/>
      </rPr>
      <t xml:space="preserve">
</t>
    </r>
    <r>
      <rPr>
        <sz val="11"/>
        <color rgb="FF000000"/>
        <rFont val="Calibri"/>
      </rPr>
      <t>SED configured in kernel: all</t>
    </r>
    <r>
      <rPr>
        <sz val="11"/>
        <color rgb="FF000000"/>
        <rFont val="Calibri"/>
      </rPr>
      <t xml:space="preserve">
</t>
    </r>
    <r>
      <rPr>
        <sz val="11"/>
        <color rgb="FF000000"/>
        <rFont val="Calibri"/>
      </rPr>
      <t>If the above command shows a systemwide SED mode other than "all", this is a finding.</t>
    </r>
  </si>
  <si>
    <t>V-215399</t>
  </si>
  <si>
    <r>
      <rPr>
        <sz val="11"/>
        <rFont val="Calibri"/>
      </rPr>
      <t>AIX must protect against or limit the effects of Denial of Service (DoS) attacks by ensuring AIX is implementing rate-limiting measures on impacted network interfaces.</t>
    </r>
  </si>
  <si>
    <r>
      <rPr>
        <sz val="11"/>
        <color rgb="FF000000"/>
        <rFont val="Calibri"/>
      </rPr>
      <t xml:space="preserve">Make sure "bos.net.tcp.client_core" package is installed on the system. </t>
    </r>
    <r>
      <rPr>
        <sz val="11"/>
        <color rgb="FF000000"/>
        <rFont val="Calibri"/>
      </rPr>
      <t xml:space="preserve">
</t>
    </r>
    <r>
      <rPr>
        <sz val="11"/>
        <color rgb="FF000000"/>
        <rFont val="Calibri"/>
      </rPr>
      <t>Set the Network performance tuning attribute value for "clean_partial_connections to "1" to avoid SYN attacks.</t>
    </r>
    <r>
      <rPr>
        <sz val="11"/>
        <color rgb="FF000000"/>
        <rFont val="Calibri"/>
      </rPr>
      <t xml:space="preserve">
</t>
    </r>
    <r>
      <rPr>
        <sz val="11"/>
        <color rgb="FF000000"/>
        <rFont val="Calibri"/>
      </rPr>
      <t># /usr/sbin/no -o clean_partial_conns=1</t>
    </r>
  </si>
  <si>
    <r>
      <rPr>
        <sz val="11"/>
        <color rgb="FF000000"/>
        <rFont val="Calibri"/>
      </rPr>
      <t>DoS is a condition when a resource is not available for legitimate users. When this occurs, the organization either cannot accomplish its mission or must operate at degraded capacity.</t>
    </r>
    <r>
      <rPr>
        <sz val="11"/>
        <color rgb="FF000000"/>
        <rFont val="Calibri"/>
      </rPr>
      <t xml:space="preserve">
</t>
    </r>
    <r>
      <rPr>
        <sz val="11"/>
        <color rgb="FF000000"/>
        <rFont val="Calibri"/>
      </rPr>
      <t>This requirement addresses the configuration of AIX to mitigate the impact of DoS attacks that have occurred or are ongoing on system availability. For each system, known and potential DoS attacks must be identified and solutions for each type implemented. A variety of technologies exist to limit or, in some cases, eliminate the effects of DoS attacks (e.g., limiting processes or establishing memory partitions). Employing increased capacity and bandwidth, combined with service redundancy, may reduce the susceptibility to some DoS attacks.</t>
    </r>
  </si>
  <si>
    <r>
      <rPr>
        <sz val="11"/>
        <color rgb="FF000000"/>
        <rFont val="Calibri"/>
      </rPr>
      <t>Check to see if bos.net.tcp.client_core package is installed:</t>
    </r>
    <r>
      <rPr>
        <sz val="11"/>
        <color rgb="FF000000"/>
        <rFont val="Calibri"/>
      </rPr>
      <t xml:space="preserve">
</t>
    </r>
    <r>
      <rPr>
        <sz val="11"/>
        <color rgb="FF000000"/>
        <rFont val="Calibri"/>
      </rPr>
      <t># lslpp -l | grep bos.net.tcp.client_core</t>
    </r>
    <r>
      <rPr>
        <sz val="11"/>
        <color rgb="FF000000"/>
        <rFont val="Calibri"/>
      </rPr>
      <t xml:space="preserve">
</t>
    </r>
    <r>
      <rPr>
        <sz val="11"/>
        <color rgb="FF000000"/>
        <rFont val="Calibri"/>
      </rPr>
      <t>bos.net.tcp.client_core    7.2.1.1  COMMITTED  TCP/IP Client Core Support</t>
    </r>
    <r>
      <rPr>
        <sz val="11"/>
        <color rgb="FF000000"/>
        <rFont val="Calibri"/>
      </rPr>
      <t xml:space="preserve">
</t>
    </r>
    <r>
      <rPr>
        <sz val="11"/>
        <color rgb="FF000000"/>
        <rFont val="Calibri"/>
      </rPr>
      <t>bos.net.tcp.client_core    7.2.1.1  COMMITTED  TCP/IP Client Core Support</t>
    </r>
    <r>
      <rPr>
        <sz val="11"/>
        <color rgb="FF000000"/>
        <rFont val="Calibri"/>
      </rPr>
      <t xml:space="preserve">
</t>
    </r>
    <r>
      <rPr>
        <sz val="11"/>
        <color rgb="FF000000"/>
        <rFont val="Calibri"/>
      </rPr>
      <t>If the packages are not "COMMITTED", this is a finding.</t>
    </r>
    <r>
      <rPr>
        <sz val="11"/>
        <color rgb="FF000000"/>
        <rFont val="Calibri"/>
      </rPr>
      <t xml:space="preserve">
</t>
    </r>
    <r>
      <rPr>
        <sz val="11"/>
        <color rgb="FF000000"/>
        <rFont val="Calibri"/>
      </rPr>
      <t>Check that the value set for "clean_partial_conns" is "1":</t>
    </r>
    <r>
      <rPr>
        <sz val="11"/>
        <color rgb="FF000000"/>
        <rFont val="Calibri"/>
      </rPr>
      <t xml:space="preserve">
</t>
    </r>
    <r>
      <rPr>
        <sz val="11"/>
        <color rgb="FF000000"/>
        <rFont val="Calibri"/>
      </rPr>
      <t xml:space="preserve"># /usr/sbin/no -o clean_partial_conns </t>
    </r>
    <r>
      <rPr>
        <sz val="11"/>
        <color rgb="FF000000"/>
        <rFont val="Calibri"/>
      </rPr>
      <t xml:space="preserve">
</t>
    </r>
    <r>
      <rPr>
        <sz val="11"/>
        <color rgb="FF000000"/>
        <rFont val="Calibri"/>
      </rPr>
      <t>clean_partial_conns = 1</t>
    </r>
    <r>
      <rPr>
        <sz val="11"/>
        <color rgb="FF000000"/>
        <rFont val="Calibri"/>
      </rPr>
      <t xml:space="preserve">
</t>
    </r>
    <r>
      <rPr>
        <sz val="11"/>
        <color rgb="FF000000"/>
        <rFont val="Calibri"/>
      </rPr>
      <t>If the value returned is "0", this is a finding.</t>
    </r>
  </si>
  <si>
    <t>V-215400</t>
  </si>
  <si>
    <r>
      <rPr>
        <sz val="11"/>
        <rFont val="Calibri"/>
      </rPr>
      <t>AIX must allow admins to send a message to all the users who logged in currently.</t>
    </r>
  </si>
  <si>
    <r>
      <rPr>
        <sz val="11"/>
        <color rgb="FF000000"/>
        <rFont val="Calibri"/>
      </rPr>
      <t>Install the "bos.rte.misc_cmds" package from AIX DVD Volume 1 using the following command (assuming that the DVD device is /dev/cd0):</t>
    </r>
    <r>
      <rPr>
        <sz val="11"/>
        <color rgb="FF000000"/>
        <rFont val="Calibri"/>
      </rPr>
      <t xml:space="preserve">
</t>
    </r>
    <r>
      <rPr>
        <sz val="11"/>
        <color rgb="FF000000"/>
        <rFont val="Calibri"/>
      </rPr>
      <t># installp -aXYgd /dev/cd0 -e /tmp/install.log bos.rte.misc_cmds</t>
    </r>
  </si>
  <si>
    <r>
      <rPr>
        <sz val="11"/>
        <color rgb="FF000000"/>
        <rFont val="Calibri"/>
      </rPr>
      <t>Run following command to see if wall command is installed:</t>
    </r>
    <r>
      <rPr>
        <sz val="11"/>
        <color rgb="FF000000"/>
        <rFont val="Calibri"/>
      </rPr>
      <t xml:space="preserve">
</t>
    </r>
    <r>
      <rPr>
        <sz val="11"/>
        <color rgb="FF000000"/>
        <rFont val="Calibri"/>
      </rPr>
      <t># ls -al /usr/sbin/wall</t>
    </r>
    <r>
      <rPr>
        <sz val="11"/>
        <color rgb="FF000000"/>
        <rFont val="Calibri"/>
      </rPr>
      <t xml:space="preserve">
</t>
    </r>
    <r>
      <rPr>
        <sz val="11"/>
        <color rgb="FF000000"/>
        <rFont val="Calibri"/>
      </rPr>
      <t>If "/usr/sbin/wall" does not exist, this is a finding.</t>
    </r>
  </si>
  <si>
    <t>V-215401</t>
  </si>
  <si>
    <r>
      <rPr>
        <sz val="11"/>
        <rFont val="Calibri"/>
      </rPr>
      <t>AIX must allow admins to send a message to a user who logged in currently.</t>
    </r>
  </si>
  <si>
    <r>
      <rPr>
        <sz val="11"/>
        <color rgb="FF000000"/>
        <rFont val="Calibri"/>
      </rPr>
      <t>Run following command to see if the "write" command is installed:</t>
    </r>
    <r>
      <rPr>
        <sz val="11"/>
        <color rgb="FF000000"/>
        <rFont val="Calibri"/>
      </rPr>
      <t xml:space="preserve">
</t>
    </r>
    <r>
      <rPr>
        <sz val="11"/>
        <color rgb="FF000000"/>
        <rFont val="Calibri"/>
      </rPr>
      <t># ls -al /usr/bin/write</t>
    </r>
    <r>
      <rPr>
        <sz val="11"/>
        <color rgb="FF000000"/>
        <rFont val="Calibri"/>
      </rPr>
      <t xml:space="preserve">
</t>
    </r>
    <r>
      <rPr>
        <sz val="11"/>
        <color rgb="FF000000"/>
        <rFont val="Calibri"/>
      </rPr>
      <t>If "/usr/bin/write" does not exist, this is a finding.</t>
    </r>
  </si>
  <si>
    <t>V-215402</t>
  </si>
  <si>
    <r>
      <rPr>
        <sz val="11"/>
        <rFont val="Calibri"/>
      </rPr>
      <t>The AIX SSH daemon must be configured to only use FIPS 140-2 approved ciphers.</t>
    </r>
  </si>
  <si>
    <r>
      <rPr>
        <sz val="11"/>
        <color rgb="FF000000"/>
        <rFont val="Calibri"/>
      </rPr>
      <t>Edit the "/etc/ssh/sshd_config" file and add or edit a "Ciphers" line like this:</t>
    </r>
    <r>
      <rPr>
        <sz val="11"/>
        <color rgb="FF000000"/>
        <rFont val="Calibri"/>
      </rPr>
      <t xml:space="preserve">
</t>
    </r>
    <r>
      <rPr>
        <sz val="11"/>
        <color rgb="FF000000"/>
        <rFont val="Calibri"/>
      </rPr>
      <t>Ciphers aes128-ctr,aes192-ctr,aes256-ctr</t>
    </r>
    <r>
      <rPr>
        <sz val="11"/>
        <color rgb="FF000000"/>
        <rFont val="Calibri"/>
      </rPr>
      <t xml:space="preserve">
</t>
    </r>
    <r>
      <rPr>
        <sz val="11"/>
        <color rgb="FF000000"/>
        <rFont val="Calibri"/>
      </rPr>
      <t>Restart the SSH daemon:</t>
    </r>
    <r>
      <rPr>
        <sz val="11"/>
        <color rgb="FF000000"/>
        <rFont val="Calibri"/>
      </rPr>
      <t xml:space="preserve">
</t>
    </r>
    <r>
      <rPr>
        <sz val="11"/>
        <color rgb="FF000000"/>
        <rFont val="Calibri"/>
      </rPr>
      <t># stopsrc -s sshd</t>
    </r>
    <r>
      <rPr>
        <sz val="11"/>
        <color rgb="FF000000"/>
        <rFont val="Calibri"/>
      </rPr>
      <t xml:space="preserve">
</t>
    </r>
    <r>
      <rPr>
        <sz val="11"/>
        <color rgb="FF000000"/>
        <rFont val="Calibri"/>
      </rPr>
      <t># startsrc -s sshd</t>
    </r>
  </si>
  <si>
    <r>
      <rPr>
        <sz val="11"/>
        <color rgb="FF000000"/>
        <rFont val="Calibri"/>
      </rPr>
      <t xml:space="preserve">Check the SSH daemon configuration for allowed ciphers by running the following command: </t>
    </r>
    <r>
      <rPr>
        <sz val="11"/>
        <color rgb="FF000000"/>
        <rFont val="Calibri"/>
      </rPr>
      <t xml:space="preserve">
</t>
    </r>
    <r>
      <rPr>
        <sz val="11"/>
        <color rgb="FF000000"/>
        <rFont val="Calibri"/>
      </rPr>
      <t xml:space="preserve"># grep -i ciphers /etc/ssh/sshd_config | grep -v '^#' </t>
    </r>
    <r>
      <rPr>
        <sz val="11"/>
        <color rgb="FF000000"/>
        <rFont val="Calibri"/>
      </rPr>
      <t xml:space="preserve">
</t>
    </r>
    <r>
      <rPr>
        <sz val="11"/>
        <color rgb="FF000000"/>
        <rFont val="Calibri"/>
      </rPr>
      <t>The above command should yield the following output:</t>
    </r>
    <r>
      <rPr>
        <sz val="11"/>
        <color rgb="FF000000"/>
        <rFont val="Calibri"/>
      </rPr>
      <t xml:space="preserve">
</t>
    </r>
    <r>
      <rPr>
        <sz val="11"/>
        <color rgb="FF000000"/>
        <rFont val="Calibri"/>
      </rPr>
      <t>Ciphers aes128-ctr,aes192-ctr,aes256-ctr</t>
    </r>
    <r>
      <rPr>
        <sz val="11"/>
        <color rgb="FF000000"/>
        <rFont val="Calibri"/>
      </rPr>
      <t xml:space="preserve">
</t>
    </r>
    <r>
      <rPr>
        <sz val="11"/>
        <color rgb="FF000000"/>
        <rFont val="Calibri"/>
      </rPr>
      <t>If any of the following conditions are true, this is a finding.</t>
    </r>
    <r>
      <rPr>
        <sz val="11"/>
        <color rgb="FF000000"/>
        <rFont val="Calibri"/>
      </rPr>
      <t xml:space="preserve">
</t>
    </r>
    <r>
      <rPr>
        <sz val="11"/>
        <color rgb="FF000000"/>
        <rFont val="Calibri"/>
      </rPr>
      <t>1. No line is returned (default ciphers);</t>
    </r>
    <r>
      <rPr>
        <sz val="11"/>
        <color rgb="FF000000"/>
        <rFont val="Calibri"/>
      </rPr>
      <t xml:space="preserve">
</t>
    </r>
    <r>
      <rPr>
        <sz val="11"/>
        <color rgb="FF000000"/>
        <rFont val="Calibri"/>
      </rPr>
      <t>2. The returned ciphers list contains any cipher not starting with aes;</t>
    </r>
    <r>
      <rPr>
        <sz val="11"/>
        <color rgb="FF000000"/>
        <rFont val="Calibri"/>
      </rPr>
      <t xml:space="preserve">
</t>
    </r>
    <r>
      <rPr>
        <sz val="11"/>
        <color rgb="FF000000"/>
        <rFont val="Calibri"/>
      </rPr>
      <t>3. The returned ciphers list contains any cipher ending with cbc.</t>
    </r>
  </si>
  <si>
    <t>V-215403</t>
  </si>
  <si>
    <r>
      <rPr>
        <sz val="11"/>
        <rFont val="Calibri"/>
      </rPr>
      <t>The AIX system must have no .netrc files on the system.</t>
    </r>
  </si>
  <si>
    <r>
      <rPr>
        <sz val="11"/>
        <color rgb="FF000000"/>
        <rFont val="Calibri"/>
      </rPr>
      <t>Remove all ".netrc" file(s):</t>
    </r>
    <r>
      <rPr>
        <sz val="11"/>
        <color rgb="FF000000"/>
        <rFont val="Calibri"/>
      </rPr>
      <t xml:space="preserve">
</t>
    </r>
    <r>
      <rPr>
        <sz val="11"/>
        <color rgb="FF000000"/>
        <rFont val="Calibri"/>
      </rPr>
      <t>#  find / -name .netrc -exec  rm {} \;</t>
    </r>
  </si>
  <si>
    <r>
      <rPr>
        <sz val="11"/>
        <color rgb="FF000000"/>
        <rFont val="Calibri"/>
      </rPr>
      <t>Unencrypted passwords for remote FTP servers may be stored in .netrc files. Policy requires passwords be encrypted in storage and not used in access scripts.</t>
    </r>
  </si>
  <si>
    <r>
      <rPr>
        <sz val="11"/>
        <color rgb="FF000000"/>
        <rFont val="Calibri"/>
      </rPr>
      <t xml:space="preserve">Check the system for the existence of any ".netrc" files by running the following command: </t>
    </r>
    <r>
      <rPr>
        <sz val="11"/>
        <color rgb="FF000000"/>
        <rFont val="Calibri"/>
      </rPr>
      <t xml:space="preserve">
</t>
    </r>
    <r>
      <rPr>
        <sz val="11"/>
        <color rgb="FF000000"/>
        <rFont val="Calibri"/>
      </rPr>
      <t xml:space="preserve"># find / -name .netrc </t>
    </r>
    <r>
      <rPr>
        <sz val="11"/>
        <color rgb="FF000000"/>
        <rFont val="Calibri"/>
      </rPr>
      <t xml:space="preserve">
</t>
    </r>
    <r>
      <rPr>
        <sz val="11"/>
        <color rgb="FF000000"/>
        <rFont val="Calibri"/>
      </rPr>
      <t>If any ".netrc" file exists, this is a finding.</t>
    </r>
  </si>
  <si>
    <t>V-215404</t>
  </si>
  <si>
    <r>
      <rPr>
        <sz val="11"/>
        <rFont val="Calibri"/>
      </rPr>
      <t>AIX must turn on enhanced Role-Based Access Control (RBAC) to isolate security functions from nonsecurity functions, to grant system privileges to other operating system admins, and prohibit user installation of system software without explicit privileged status.</t>
    </r>
  </si>
  <si>
    <r>
      <rPr>
        <sz val="11"/>
        <color rgb="FF000000"/>
        <rFont val="Calibri"/>
      </rPr>
      <t>Enable the enhanced RBAC mode by running the following command:</t>
    </r>
    <r>
      <rPr>
        <sz val="11"/>
        <color rgb="FF000000"/>
        <rFont val="Calibri"/>
      </rPr>
      <t xml:space="preserve">
</t>
    </r>
    <r>
      <rPr>
        <sz val="11"/>
        <color rgb="FF000000"/>
        <rFont val="Calibri"/>
      </rPr>
      <t># chdev -l sys0 -a enhanced_RBAC=true</t>
    </r>
    <r>
      <rPr>
        <sz val="11"/>
        <color rgb="FF000000"/>
        <rFont val="Calibri"/>
      </rPr>
      <t xml:space="preserve">
</t>
    </r>
    <r>
      <rPr>
        <sz val="11"/>
        <color rgb="FF000000"/>
        <rFont val="Calibri"/>
      </rPr>
      <t>Reboot the system:</t>
    </r>
    <r>
      <rPr>
        <sz val="11"/>
        <color rgb="FF000000"/>
        <rFont val="Calibri"/>
      </rPr>
      <t xml:space="preserve">
</t>
    </r>
    <r>
      <rPr>
        <sz val="11"/>
        <color rgb="FF000000"/>
        <rFont val="Calibri"/>
      </rPr>
      <t># reboot</t>
    </r>
  </si>
  <si>
    <r>
      <rPr>
        <sz val="11"/>
        <color rgb="FF000000"/>
        <rFont val="Calibri"/>
      </rPr>
      <t>To mitigate the risk of unauthorized access to sensitive information by entities that have been issued certificates by DoD-approved PKIs, all DoD systems (e.g., web servers and web portals) must be properly configured to incorporate access control methods that do not rely solely on the possession of a certificate for access. Successful authentication must not automatically give an entity access to an asset or security boundary. Authorization procedures and controls must be implemented to ensure each authenticated entity also has a validated and current authorization. Authorization is the process of determining whether an entity, once authenticated, is permitted to access a specific asset. Information systems use access control policies and enforcement mechanisms to implement this requirement.</t>
    </r>
    <r>
      <rPr>
        <sz val="11"/>
        <color rgb="FF000000"/>
        <rFont val="Calibri"/>
      </rPr>
      <t xml:space="preserve">
</t>
    </r>
    <r>
      <rPr>
        <sz val="11"/>
        <color rgb="FF000000"/>
        <rFont val="Calibri"/>
      </rPr>
      <t>Access control policies include: identity-based policies, role-based policies, and attribute-based policies. Access enforcement mechanisms include: access control lists, access control matrices, and cryptography. These policies and mechanisms must be employed by the application to control access between users (or processes acting on behalf of users) and objects (e.g., devices, files, records, processes, programs, and domains) in the information system.</t>
    </r>
    <r>
      <rPr>
        <sz val="11"/>
        <color rgb="FF000000"/>
        <rFont val="Calibri"/>
      </rPr>
      <t xml:space="preserve">
</t>
    </r>
    <r>
      <rPr>
        <sz val="11"/>
        <color rgb="FF000000"/>
        <rFont val="Calibri"/>
      </rPr>
      <t>Security functions are the hardware, software, and/or firmware of the information system responsible for enforcing the system security policy and supporting the isolation of code and data on which the protection is based. Operating systems implement code separation (i.e., separation of security functions from nonsecurity functions) in a number of ways, including through the provision of security kernels via processor rings or processor modes. For non-kernel code, security function isolation is often achieved through file system protections that serve to protect the code on disk and address space protections that protect executing code.</t>
    </r>
    <r>
      <rPr>
        <sz val="11"/>
        <color rgb="FF000000"/>
        <rFont val="Calibri"/>
      </rPr>
      <t xml:space="preserve">
</t>
    </r>
    <r>
      <rPr>
        <sz val="11"/>
        <color rgb="FF000000"/>
        <rFont val="Calibri"/>
      </rPr>
      <t>Discretionary Access Control (DAC) is based on the notion that individual users are "owners" of objects and therefore have discretion over who should be authorized to access the object and in which mode (e.g., read or write). Ownership is usually acquired as a consequence of creating the object or via specified ownership assignment. DAC allows the owner to determine who will have access to objects they control. An example of DAC includes user-controlled file permissions.</t>
    </r>
    <r>
      <rPr>
        <sz val="11"/>
        <color rgb="FF000000"/>
        <rFont val="Calibri"/>
      </rPr>
      <t xml:space="preserve">
</t>
    </r>
    <r>
      <rPr>
        <sz val="11"/>
        <color rgb="FF000000"/>
        <rFont val="Calibri"/>
      </rPr>
      <t>Operating system functionality will vary, and while users are not permitted to install unapproved software, there may be instances where the organization allows the user to install approved software packages, such as from an approved software repository.</t>
    </r>
    <r>
      <rPr>
        <sz val="11"/>
        <color rgb="FF000000"/>
        <rFont val="Calibri"/>
      </rPr>
      <t xml:space="preserve">
</t>
    </r>
    <r>
      <rPr>
        <sz val="11"/>
        <color rgb="FF000000"/>
        <rFont val="Calibri"/>
      </rPr>
      <t>AIX or software configuration management utility must enforce control of software installation by users based upon what types of software installations are permitted (e.g., updates and security patches to existing software) and what types of installations are prohibited (e.g., software whose pedigree with regard to being potentially malicious is unknown or suspect) by the organization.</t>
    </r>
    <r>
      <rPr>
        <sz val="11"/>
        <color rgb="FF000000"/>
        <rFont val="Calibri"/>
      </rPr>
      <t xml:space="preserve">
</t>
    </r>
    <r>
      <rPr>
        <sz val="11"/>
        <color rgb="FF000000"/>
        <rFont val="Calibri"/>
      </rPr>
      <t>Satisfies: SRG-OS-000080-GPOS-00048, SRG-OS-000134-GPOS-00068, SRG-OS-000312-GPOS-00123, SRG-OS-000362-GPOS-00149</t>
    </r>
  </si>
  <si>
    <r>
      <rPr>
        <sz val="11"/>
        <color rgb="FF000000"/>
        <rFont val="Calibri"/>
      </rPr>
      <t>Run the following command to retrieve the system RBAC mode:</t>
    </r>
    <r>
      <rPr>
        <sz val="11"/>
        <color rgb="FF000000"/>
        <rFont val="Calibri"/>
      </rPr>
      <t xml:space="preserve">
</t>
    </r>
    <r>
      <rPr>
        <sz val="11"/>
        <color rgb="FF000000"/>
        <rFont val="Calibri"/>
      </rPr>
      <t># lsattr -E -l sys0 -a enhanced_RBAC</t>
    </r>
    <r>
      <rPr>
        <sz val="11"/>
        <color rgb="FF000000"/>
        <rFont val="Calibri"/>
      </rPr>
      <t xml:space="preserve">
</t>
    </r>
    <r>
      <rPr>
        <sz val="11"/>
        <color rgb="FF000000"/>
        <rFont val="Calibri"/>
      </rPr>
      <t>enhanced_RBAC true Enhanced RBAC Mode</t>
    </r>
    <r>
      <rPr>
        <sz val="11"/>
        <color rgb="FF000000"/>
        <rFont val="Calibri"/>
      </rPr>
      <t xml:space="preserve">
</t>
    </r>
    <r>
      <rPr>
        <sz val="11"/>
        <color rgb="FF000000"/>
        <rFont val="Calibri"/>
      </rPr>
      <t>If the RBAC mode is not "true", this is a finding.</t>
    </r>
  </si>
  <si>
    <t>V-215405</t>
  </si>
  <si>
    <r>
      <rPr>
        <sz val="11"/>
        <rFont val="Calibri"/>
      </rPr>
      <t>If DHCP server is not required on AIX, the DHCP server must be disabled.</t>
    </r>
  </si>
  <si>
    <r>
      <rPr>
        <sz val="11"/>
        <color rgb="FF000000"/>
        <rFont val="Calibri"/>
      </rPr>
      <t xml:space="preserve">In "/etc/rc.tcpip", comment out the "dhcpsd" entry by running command: </t>
    </r>
    <r>
      <rPr>
        <sz val="11"/>
        <color rgb="FF000000"/>
        <rFont val="Calibri"/>
      </rPr>
      <t xml:space="preserve">
</t>
    </r>
    <r>
      <rPr>
        <sz val="11"/>
        <color rgb="FF000000"/>
        <rFont val="Calibri"/>
      </rPr>
      <t># chrctcp -d dhcpsd</t>
    </r>
  </si>
  <si>
    <r>
      <rPr>
        <sz val="11"/>
        <color rgb="FF000000"/>
        <rFont val="Calibri"/>
      </rPr>
      <t>The dhcpsd daemon is the DHCP server that serves addresses and configuration information to DHCP clients in the network.</t>
    </r>
    <r>
      <rPr>
        <sz val="11"/>
        <color rgb="FF000000"/>
        <rFont val="Calibri"/>
      </rPr>
      <t xml:space="preserve">
</t>
    </r>
    <r>
      <rPr>
        <sz val="11"/>
        <color rgb="FF000000"/>
        <rFont val="Calibri"/>
      </rPr>
      <t>To prevent remote attacks this daemon should not be enabled unless there is no alternative.</t>
    </r>
  </si>
  <si>
    <r>
      <rPr>
        <sz val="11"/>
        <color rgb="FF000000"/>
        <rFont val="Calibri"/>
      </rPr>
      <t xml:space="preserve">From the command prompt, execute the following command: </t>
    </r>
    <r>
      <rPr>
        <sz val="11"/>
        <color rgb="FF000000"/>
        <rFont val="Calibri"/>
      </rPr>
      <t xml:space="preserve">
</t>
    </r>
    <r>
      <rPr>
        <sz val="11"/>
        <color rgb="FF000000"/>
        <rFont val="Calibri"/>
      </rPr>
      <t># grep "^start[[:blank:]]/usr/sbin/dhcpsd" /etc/rc.tcpip</t>
    </r>
    <r>
      <rPr>
        <sz val="11"/>
        <color rgb="FF000000"/>
        <rFont val="Calibri"/>
      </rPr>
      <t xml:space="preserve">
</t>
    </r>
    <r>
      <rPr>
        <sz val="11"/>
        <color rgb="FF000000"/>
        <rFont val="Calibri"/>
      </rPr>
      <t>If there is any output from the command, this is a finding.</t>
    </r>
  </si>
  <si>
    <t>V-215406</t>
  </si>
  <si>
    <r>
      <rPr>
        <sz val="11"/>
        <rFont val="Calibri"/>
      </rPr>
      <t>The rwalld daemon must be disabled on AIX.</t>
    </r>
  </si>
  <si>
    <r>
      <rPr>
        <sz val="11"/>
        <color rgb="FF000000"/>
        <rFont val="Calibri"/>
      </rPr>
      <t xml:space="preserve">In "/etc/inetd.conf", comment out the "rwalld" entry by running command: </t>
    </r>
    <r>
      <rPr>
        <sz val="11"/>
        <color rgb="FF000000"/>
        <rFont val="Calibri"/>
      </rPr>
      <t xml:space="preserve">
</t>
    </r>
    <r>
      <rPr>
        <sz val="11"/>
        <color rgb="FF000000"/>
        <rFont val="Calibri"/>
      </rPr>
      <t># chsubserver -r inetd -C /etc/inetd.conf -d -v 'rwalld' -p 'udp'</t>
    </r>
    <r>
      <rPr>
        <sz val="11"/>
        <color rgb="FF000000"/>
        <rFont val="Calibri"/>
      </rPr>
      <t xml:space="preserve">
</t>
    </r>
    <r>
      <rPr>
        <sz val="11"/>
        <color rgb="FF000000"/>
        <rFont val="Calibri"/>
      </rPr>
      <t>Restart inetd:</t>
    </r>
    <r>
      <rPr>
        <sz val="11"/>
        <color rgb="FF000000"/>
        <rFont val="Calibri"/>
      </rPr>
      <t xml:space="preserve">
</t>
    </r>
    <r>
      <rPr>
        <sz val="11"/>
        <color rgb="FF000000"/>
        <rFont val="Calibri"/>
      </rPr>
      <t># refresh -s inetd</t>
    </r>
  </si>
  <si>
    <r>
      <rPr>
        <sz val="11"/>
        <color rgb="FF000000"/>
        <rFont val="Calibri"/>
      </rPr>
      <t>The rwalld service allows remote users to broadcast system wide messages. The service runs as root and should be disabled unless absolutely necessary to prevent attacks.</t>
    </r>
  </si>
  <si>
    <r>
      <rPr>
        <sz val="11"/>
        <color rgb="FF000000"/>
        <rFont val="Calibri"/>
      </rPr>
      <t xml:space="preserve">From the command prompt, execute the following command: </t>
    </r>
    <r>
      <rPr>
        <sz val="11"/>
        <color rgb="FF000000"/>
        <rFont val="Calibri"/>
      </rPr>
      <t xml:space="preserve">
</t>
    </r>
    <r>
      <rPr>
        <sz val="11"/>
        <color rgb="FF000000"/>
        <rFont val="Calibri"/>
      </rPr>
      <t># grep "^rwalld[[:blank:]]" /etc/inetd.conf</t>
    </r>
    <r>
      <rPr>
        <sz val="11"/>
        <color rgb="FF000000"/>
        <rFont val="Calibri"/>
      </rPr>
      <t xml:space="preserve">
</t>
    </r>
    <r>
      <rPr>
        <sz val="11"/>
        <color rgb="FF000000"/>
        <rFont val="Calibri"/>
      </rPr>
      <t>If there is any output from the command, this is a finding.</t>
    </r>
  </si>
  <si>
    <t>V-215407</t>
  </si>
  <si>
    <r>
      <rPr>
        <sz val="11"/>
        <rFont val="Calibri"/>
      </rPr>
      <t>In the event of a system failure, AIX must preserve any information necessary to determine cause of failure and any information necessary to return to operations with least disruption to mission processes.</t>
    </r>
  </si>
  <si>
    <r>
      <rPr>
        <sz val="11"/>
        <color rgb="FF000000"/>
        <rFont val="Calibri"/>
      </rPr>
      <t>The "sysdumpdev" command should be used to configure dump device.</t>
    </r>
    <r>
      <rPr>
        <sz val="11"/>
        <color rgb="FF000000"/>
        <rFont val="Calibri"/>
      </rPr>
      <t xml:space="preserve">
</t>
    </r>
    <r>
      <rPr>
        <sz val="11"/>
        <color rgb="FF000000"/>
        <rFont val="Calibri"/>
      </rPr>
      <t>#sysdumpdev -p "Primary dump device"</t>
    </r>
    <r>
      <rPr>
        <sz val="11"/>
        <color rgb="FF000000"/>
        <rFont val="Calibri"/>
      </rPr>
      <t xml:space="preserve">
</t>
    </r>
    <r>
      <rPr>
        <sz val="11"/>
        <color rgb="FF000000"/>
        <rFont val="Calibri"/>
      </rPr>
      <t>#sysdumpdev -d  &lt;directory&gt;</t>
    </r>
    <r>
      <rPr>
        <sz val="11"/>
        <color rgb="FF000000"/>
        <rFont val="Calibri"/>
      </rPr>
      <t xml:space="preserve">
</t>
    </r>
    <r>
      <rPr>
        <sz val="11"/>
        <color rgb="FF000000"/>
        <rFont val="Calibri"/>
      </rPr>
      <t>Note: The "-d &lt;directory&gt; " specifies the directory the device is copied to at boot time.</t>
    </r>
  </si>
  <si>
    <r>
      <rPr>
        <sz val="11"/>
        <color rgb="FF000000"/>
        <rFont val="Calibri"/>
      </rPr>
      <t xml:space="preserve">Failure to a known state can address safety or security in accordance with the mission/business needs of the organization. Failure to a known secure state helps prevent a loss of confidentiality, integrity, or availability in the event of a failure of the information system or a component of the system. </t>
    </r>
    <r>
      <rPr>
        <sz val="11"/>
        <color rgb="FF000000"/>
        <rFont val="Calibri"/>
      </rPr>
      <t xml:space="preserve">
</t>
    </r>
    <r>
      <rPr>
        <sz val="11"/>
        <color rgb="FF000000"/>
        <rFont val="Calibri"/>
      </rPr>
      <t>Preserving operating system state information helps to facilitate operating system restart and return to the operational mode of the organization with least disruption to mission/business processes.</t>
    </r>
  </si>
  <si>
    <r>
      <rPr>
        <sz val="11"/>
        <color rgb="FF000000"/>
        <rFont val="Calibri"/>
      </rPr>
      <t>To display the current dump device settings enter the following command:</t>
    </r>
    <r>
      <rPr>
        <sz val="11"/>
        <color rgb="FF000000"/>
        <rFont val="Calibri"/>
      </rPr>
      <t xml:space="preserve">
</t>
    </r>
    <r>
      <rPr>
        <sz val="11"/>
        <color rgb="FF000000"/>
        <rFont val="Calibri"/>
      </rPr>
      <t>#sysdumpdev -l</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primary              /dev/lg_dumplv</t>
    </r>
    <r>
      <rPr>
        <sz val="11"/>
        <color rgb="FF000000"/>
        <rFont val="Calibri"/>
      </rPr>
      <t xml:space="preserve">
</t>
    </r>
    <r>
      <rPr>
        <sz val="11"/>
        <color rgb="FF000000"/>
        <rFont val="Calibri"/>
      </rPr>
      <t>secondary            /dev/sysdumpnull</t>
    </r>
    <r>
      <rPr>
        <sz val="11"/>
        <color rgb="FF000000"/>
        <rFont val="Calibri"/>
      </rPr>
      <t xml:space="preserve">
</t>
    </r>
    <r>
      <rPr>
        <sz val="11"/>
        <color rgb="FF000000"/>
        <rFont val="Calibri"/>
      </rPr>
      <t>copy directory       /var/adm/ras</t>
    </r>
    <r>
      <rPr>
        <sz val="11"/>
        <color rgb="FF000000"/>
        <rFont val="Calibri"/>
      </rPr>
      <t xml:space="preserve">
</t>
    </r>
    <r>
      <rPr>
        <sz val="11"/>
        <color rgb="FF000000"/>
        <rFont val="Calibri"/>
      </rPr>
      <t>forced copy flag     TRUE</t>
    </r>
    <r>
      <rPr>
        <sz val="11"/>
        <color rgb="FF000000"/>
        <rFont val="Calibri"/>
      </rPr>
      <t xml:space="preserve">
</t>
    </r>
    <r>
      <rPr>
        <sz val="11"/>
        <color rgb="FF000000"/>
        <rFont val="Calibri"/>
      </rPr>
      <t>always allow dump    FALSE</t>
    </r>
    <r>
      <rPr>
        <sz val="11"/>
        <color rgb="FF000000"/>
        <rFont val="Calibri"/>
      </rPr>
      <t xml:space="preserve">
</t>
    </r>
    <r>
      <rPr>
        <sz val="11"/>
        <color rgb="FF000000"/>
        <rFont val="Calibri"/>
      </rPr>
      <t>dump compression     ON</t>
    </r>
    <r>
      <rPr>
        <sz val="11"/>
        <color rgb="FF000000"/>
        <rFont val="Calibri"/>
      </rPr>
      <t xml:space="preserve">
</t>
    </r>
    <r>
      <rPr>
        <sz val="11"/>
        <color rgb="FF000000"/>
        <rFont val="Calibri"/>
      </rPr>
      <t>type of dump         fw-assisted</t>
    </r>
    <r>
      <rPr>
        <sz val="11"/>
        <color rgb="FF000000"/>
        <rFont val="Calibri"/>
      </rPr>
      <t xml:space="preserve">
</t>
    </r>
    <r>
      <rPr>
        <sz val="11"/>
        <color rgb="FF000000"/>
        <rFont val="Calibri"/>
      </rPr>
      <t>full memory dump     disallow</t>
    </r>
    <r>
      <rPr>
        <sz val="11"/>
        <color rgb="FF000000"/>
        <rFont val="Calibri"/>
      </rPr>
      <t xml:space="preserve">
</t>
    </r>
    <r>
      <rPr>
        <sz val="11"/>
        <color rgb="FF000000"/>
        <rFont val="Calibri"/>
      </rPr>
      <t>If the primary device and copy directory is not configured, this is a finding.</t>
    </r>
  </si>
  <si>
    <t>V-215408</t>
  </si>
  <si>
    <r>
      <rPr>
        <sz val="11"/>
        <rFont val="Calibri"/>
      </rPr>
      <t>The /etc/shells file must exist on AIX systems.</t>
    </r>
  </si>
  <si>
    <r>
      <rPr>
        <sz val="11"/>
        <color rgb="FF000000"/>
        <rFont val="Calibri"/>
      </rPr>
      <t xml:space="preserve">Run the following command to set shells attribute for stanza usw in "/etc/security/login.cfg": </t>
    </r>
    <r>
      <rPr>
        <sz val="11"/>
        <color rgb="FF000000"/>
        <rFont val="Calibri"/>
      </rPr>
      <t xml:space="preserve">
</t>
    </r>
    <r>
      <rPr>
        <sz val="11"/>
        <color rgb="FF000000"/>
        <rFont val="Calibri"/>
      </rPr>
      <t xml:space="preserve"># chsec -f /etc/security/login.cfg -s usw -a shells=&lt;list of approved shells separated by comma&gt; </t>
    </r>
    <r>
      <rPr>
        <sz val="11"/>
        <color rgb="FF000000"/>
        <rFont val="Calibri"/>
      </rPr>
      <t xml:space="preserve">
</t>
    </r>
    <r>
      <rPr>
        <sz val="11"/>
        <color rgb="FF000000"/>
        <rFont val="Calibri"/>
      </rPr>
      <t xml:space="preserve">Create the "/etc/shells" file and add all approved shells there, one shell per line: </t>
    </r>
    <r>
      <rPr>
        <sz val="11"/>
        <color rgb="FF000000"/>
        <rFont val="Calibri"/>
      </rPr>
      <t xml:space="preserve">
</t>
    </r>
    <r>
      <rPr>
        <sz val="11"/>
        <color rgb="FF000000"/>
        <rFont val="Calibri"/>
      </rPr>
      <t># vi /etc/shells</t>
    </r>
    <r>
      <rPr>
        <sz val="11"/>
        <color rgb="FF000000"/>
        <rFont val="Calibri"/>
      </rPr>
      <t xml:space="preserve">
</t>
    </r>
    <r>
      <rPr>
        <sz val="11"/>
        <color rgb="FF000000"/>
        <rFont val="Calibri"/>
      </rPr>
      <t>Change the ownership and mode-bit of "/etc/shells":</t>
    </r>
    <r>
      <rPr>
        <sz val="11"/>
        <color rgb="FF000000"/>
        <rFont val="Calibri"/>
      </rPr>
      <t xml:space="preserve">
</t>
    </r>
    <r>
      <rPr>
        <sz val="11"/>
        <color rgb="FF000000"/>
        <rFont val="Calibri"/>
      </rPr>
      <t># chown bin.bin /etc/shells</t>
    </r>
    <r>
      <rPr>
        <sz val="11"/>
        <color rgb="FF000000"/>
        <rFont val="Calibri"/>
      </rPr>
      <t xml:space="preserve">
</t>
    </r>
    <r>
      <rPr>
        <sz val="11"/>
        <color rgb="FF000000"/>
        <rFont val="Calibri"/>
      </rPr>
      <t># chmod 644 /etc/shells</t>
    </r>
  </si>
  <si>
    <r>
      <rPr>
        <sz val="11"/>
        <color rgb="FF000000"/>
        <rFont val="Calibri"/>
      </rPr>
      <t>The shells file (or equivalent) lists approved default shells. It helps provide layered defense to the security approach by ensuring users cannot change their default shell to an unauthorized unsecure shell.</t>
    </r>
  </si>
  <si>
    <r>
      <rPr>
        <sz val="11"/>
        <color rgb="FF000000"/>
        <rFont val="Calibri"/>
      </rPr>
      <t>AIX ships the following shells that should be considered as "approved" shells:</t>
    </r>
    <r>
      <rPr>
        <sz val="11"/>
        <color rgb="FF000000"/>
        <rFont val="Calibri"/>
      </rPr>
      <t xml:space="preserve">
</t>
    </r>
    <r>
      <rPr>
        <sz val="11"/>
        <color rgb="FF000000"/>
        <rFont val="Calibri"/>
      </rPr>
      <t>/bin/sh</t>
    </r>
    <r>
      <rPr>
        <sz val="11"/>
        <color rgb="FF000000"/>
        <rFont val="Calibri"/>
      </rPr>
      <t xml:space="preserve">
</t>
    </r>
    <r>
      <rPr>
        <sz val="11"/>
        <color rgb="FF000000"/>
        <rFont val="Calibri"/>
      </rPr>
      <t>/bin/bsh</t>
    </r>
    <r>
      <rPr>
        <sz val="11"/>
        <color rgb="FF000000"/>
        <rFont val="Calibri"/>
      </rPr>
      <t xml:space="preserve">
</t>
    </r>
    <r>
      <rPr>
        <sz val="11"/>
        <color rgb="FF000000"/>
        <rFont val="Calibri"/>
      </rPr>
      <t>/bin/csh</t>
    </r>
    <r>
      <rPr>
        <sz val="11"/>
        <color rgb="FF000000"/>
        <rFont val="Calibri"/>
      </rPr>
      <t xml:space="preserve">
</t>
    </r>
    <r>
      <rPr>
        <sz val="11"/>
        <color rgb="FF000000"/>
        <rFont val="Calibri"/>
      </rPr>
      <t>/bin/ksh</t>
    </r>
    <r>
      <rPr>
        <sz val="11"/>
        <color rgb="FF000000"/>
        <rFont val="Calibri"/>
      </rPr>
      <t xml:space="preserve">
</t>
    </r>
    <r>
      <rPr>
        <sz val="11"/>
        <color rgb="FF000000"/>
        <rFont val="Calibri"/>
      </rPr>
      <t>/bin/tsh</t>
    </r>
    <r>
      <rPr>
        <sz val="11"/>
        <color rgb="FF000000"/>
        <rFont val="Calibri"/>
      </rPr>
      <t xml:space="preserve">
</t>
    </r>
    <r>
      <rPr>
        <sz val="11"/>
        <color rgb="FF000000"/>
        <rFont val="Calibri"/>
      </rPr>
      <t>/bin/ksh93</t>
    </r>
    <r>
      <rPr>
        <sz val="11"/>
        <color rgb="FF000000"/>
        <rFont val="Calibri"/>
      </rPr>
      <t xml:space="preserve">
</t>
    </r>
    <r>
      <rPr>
        <sz val="11"/>
        <color rgb="FF000000"/>
        <rFont val="Calibri"/>
      </rPr>
      <t>/usr/bin/sh</t>
    </r>
    <r>
      <rPr>
        <sz val="11"/>
        <color rgb="FF000000"/>
        <rFont val="Calibri"/>
      </rPr>
      <t xml:space="preserve">
</t>
    </r>
    <r>
      <rPr>
        <sz val="11"/>
        <color rgb="FF000000"/>
        <rFont val="Calibri"/>
      </rPr>
      <t>/usr/bin/bsh</t>
    </r>
    <r>
      <rPr>
        <sz val="11"/>
        <color rgb="FF000000"/>
        <rFont val="Calibri"/>
      </rPr>
      <t xml:space="preserve">
</t>
    </r>
    <r>
      <rPr>
        <sz val="11"/>
        <color rgb="FF000000"/>
        <rFont val="Calibri"/>
      </rPr>
      <t>/usr/bin/csh</t>
    </r>
    <r>
      <rPr>
        <sz val="11"/>
        <color rgb="FF000000"/>
        <rFont val="Calibri"/>
      </rPr>
      <t xml:space="preserve">
</t>
    </r>
    <r>
      <rPr>
        <sz val="11"/>
        <color rgb="FF000000"/>
        <rFont val="Calibri"/>
      </rPr>
      <t>/usr/bin/ksh</t>
    </r>
    <r>
      <rPr>
        <sz val="11"/>
        <color rgb="FF000000"/>
        <rFont val="Calibri"/>
      </rPr>
      <t xml:space="preserve">
</t>
    </r>
    <r>
      <rPr>
        <sz val="11"/>
        <color rgb="FF000000"/>
        <rFont val="Calibri"/>
      </rPr>
      <t>/usr/bin/tsh</t>
    </r>
    <r>
      <rPr>
        <sz val="11"/>
        <color rgb="FF000000"/>
        <rFont val="Calibri"/>
      </rPr>
      <t xml:space="preserve">
</t>
    </r>
    <r>
      <rPr>
        <sz val="11"/>
        <color rgb="FF000000"/>
        <rFont val="Calibri"/>
      </rPr>
      <t>/usr/bin/ksh93</t>
    </r>
    <r>
      <rPr>
        <sz val="11"/>
        <color rgb="FF000000"/>
        <rFont val="Calibri"/>
      </rPr>
      <t xml:space="preserve">
</t>
    </r>
    <r>
      <rPr>
        <sz val="11"/>
        <color rgb="FF000000"/>
        <rFont val="Calibri"/>
      </rPr>
      <t>/usr/bin/rksh</t>
    </r>
    <r>
      <rPr>
        <sz val="11"/>
        <color rgb="FF000000"/>
        <rFont val="Calibri"/>
      </rPr>
      <t xml:space="preserve">
</t>
    </r>
    <r>
      <rPr>
        <sz val="11"/>
        <color rgb="FF000000"/>
        <rFont val="Calibri"/>
      </rPr>
      <t>/usr/bin/rksh93</t>
    </r>
    <r>
      <rPr>
        <sz val="11"/>
        <color rgb="FF000000"/>
        <rFont val="Calibri"/>
      </rPr>
      <t xml:space="preserve">
</t>
    </r>
    <r>
      <rPr>
        <sz val="11"/>
        <color rgb="FF000000"/>
        <rFont val="Calibri"/>
      </rPr>
      <t>/usr/sbin/uucp/uucico</t>
    </r>
    <r>
      <rPr>
        <sz val="11"/>
        <color rgb="FF000000"/>
        <rFont val="Calibri"/>
      </rPr>
      <t xml:space="preserve">
</t>
    </r>
    <r>
      <rPr>
        <sz val="11"/>
        <color rgb="FF000000"/>
        <rFont val="Calibri"/>
      </rPr>
      <t>/usr/sbin/sliplogin</t>
    </r>
    <r>
      <rPr>
        <sz val="11"/>
        <color rgb="FF000000"/>
        <rFont val="Calibri"/>
      </rPr>
      <t xml:space="preserve">
</t>
    </r>
    <r>
      <rPr>
        <sz val="11"/>
        <color rgb="FF000000"/>
        <rFont val="Calibri"/>
      </rPr>
      <t>/usr/sbin/snappd</t>
    </r>
    <r>
      <rPr>
        <sz val="11"/>
        <color rgb="FF000000"/>
        <rFont val="Calibri"/>
      </rPr>
      <t xml:space="preserve">
</t>
    </r>
    <r>
      <rPr>
        <sz val="11"/>
        <color rgb="FF000000"/>
        <rFont val="Calibri"/>
      </rPr>
      <t>ISSO/SA may install other shells. Ask ISSO/SA for other approved shells other than the shells shipped by AIX.</t>
    </r>
    <r>
      <rPr>
        <sz val="11"/>
        <color rgb="FF000000"/>
        <rFont val="Calibri"/>
      </rPr>
      <t xml:space="preserve">
</t>
    </r>
    <r>
      <rPr>
        <sz val="11"/>
        <color rgb="FF000000"/>
        <rFont val="Calibri"/>
      </rPr>
      <t>Check if file "/etc/shells" exists by running:</t>
    </r>
    <r>
      <rPr>
        <sz val="11"/>
        <color rgb="FF000000"/>
        <rFont val="Calibri"/>
      </rPr>
      <t xml:space="preserve">
</t>
    </r>
    <r>
      <rPr>
        <sz val="11"/>
        <color rgb="FF000000"/>
        <rFont val="Calibri"/>
      </rPr>
      <t xml:space="preserve"># ls -la /etc/shells </t>
    </r>
    <r>
      <rPr>
        <sz val="11"/>
        <color rgb="FF000000"/>
        <rFont val="Calibri"/>
      </rPr>
      <t xml:space="preserve">
</t>
    </r>
    <r>
      <rPr>
        <sz val="11"/>
        <color rgb="FF000000"/>
        <rFont val="Calibri"/>
      </rPr>
      <t>rw-r--r--    1 bin      bin             111 Jun 01 2015  /etc/shells</t>
    </r>
    <r>
      <rPr>
        <sz val="11"/>
        <color rgb="FF000000"/>
        <rFont val="Calibri"/>
      </rPr>
      <t xml:space="preserve">
</t>
    </r>
    <r>
      <rPr>
        <sz val="11"/>
        <color rgb="FF000000"/>
        <rFont val="Calibri"/>
      </rPr>
      <t>If "/etc/shells" file does not exist, this is a finding.</t>
    </r>
    <r>
      <rPr>
        <sz val="11"/>
        <color rgb="FF000000"/>
        <rFont val="Calibri"/>
      </rPr>
      <t xml:space="preserve">
</t>
    </r>
    <r>
      <rPr>
        <sz val="11"/>
        <color rgb="FF000000"/>
        <rFont val="Calibri"/>
      </rPr>
      <t>Verify that "/etc/shells" only contains approved shells:</t>
    </r>
    <r>
      <rPr>
        <sz val="11"/>
        <color rgb="FF000000"/>
        <rFont val="Calibri"/>
      </rPr>
      <t xml:space="preserve">
</t>
    </r>
    <r>
      <rPr>
        <sz val="11"/>
        <color rgb="FF000000"/>
        <rFont val="Calibri"/>
      </rPr>
      <t># cat /etc/shells</t>
    </r>
    <r>
      <rPr>
        <sz val="11"/>
        <color rgb="FF000000"/>
        <rFont val="Calibri"/>
      </rPr>
      <t xml:space="preserve">
</t>
    </r>
    <r>
      <rPr>
        <sz val="11"/>
        <color rgb="FF000000"/>
        <rFont val="Calibri"/>
      </rPr>
      <t>/bin/csh</t>
    </r>
    <r>
      <rPr>
        <sz val="11"/>
        <color rgb="FF000000"/>
        <rFont val="Calibri"/>
      </rPr>
      <t xml:space="preserve">
</t>
    </r>
    <r>
      <rPr>
        <sz val="11"/>
        <color rgb="FF000000"/>
        <rFont val="Calibri"/>
      </rPr>
      <t>/bin/ksh</t>
    </r>
    <r>
      <rPr>
        <sz val="11"/>
        <color rgb="FF000000"/>
        <rFont val="Calibri"/>
      </rPr>
      <t xml:space="preserve">
</t>
    </r>
    <r>
      <rPr>
        <sz val="11"/>
        <color rgb="FF000000"/>
        <rFont val="Calibri"/>
      </rPr>
      <t>/bin/psh</t>
    </r>
    <r>
      <rPr>
        <sz val="11"/>
        <color rgb="FF000000"/>
        <rFont val="Calibri"/>
      </rPr>
      <t xml:space="preserve">
</t>
    </r>
    <r>
      <rPr>
        <sz val="11"/>
        <color rgb="FF000000"/>
        <rFont val="Calibri"/>
      </rPr>
      <t>/bin/tsh</t>
    </r>
    <r>
      <rPr>
        <sz val="11"/>
        <color rgb="FF000000"/>
        <rFont val="Calibri"/>
      </rPr>
      <t xml:space="preserve">
</t>
    </r>
    <r>
      <rPr>
        <sz val="11"/>
        <color rgb="FF000000"/>
        <rFont val="Calibri"/>
      </rPr>
      <t>/bin/bsh</t>
    </r>
    <r>
      <rPr>
        <sz val="11"/>
        <color rgb="FF000000"/>
        <rFont val="Calibri"/>
      </rPr>
      <t xml:space="preserve">
</t>
    </r>
    <r>
      <rPr>
        <sz val="11"/>
        <color rgb="FF000000"/>
        <rFont val="Calibri"/>
      </rPr>
      <t>/usr/bin/csh</t>
    </r>
    <r>
      <rPr>
        <sz val="11"/>
        <color rgb="FF000000"/>
        <rFont val="Calibri"/>
      </rPr>
      <t xml:space="preserve">
</t>
    </r>
    <r>
      <rPr>
        <sz val="11"/>
        <color rgb="FF000000"/>
        <rFont val="Calibri"/>
      </rPr>
      <t>/usr/bin/ksh</t>
    </r>
    <r>
      <rPr>
        <sz val="11"/>
        <color rgb="FF000000"/>
        <rFont val="Calibri"/>
      </rPr>
      <t xml:space="preserve">
</t>
    </r>
    <r>
      <rPr>
        <sz val="11"/>
        <color rgb="FF000000"/>
        <rFont val="Calibri"/>
      </rPr>
      <t>/usr/bin/tsh</t>
    </r>
    <r>
      <rPr>
        <sz val="11"/>
        <color rgb="FF000000"/>
        <rFont val="Calibri"/>
      </rPr>
      <t xml:space="preserve">
</t>
    </r>
    <r>
      <rPr>
        <sz val="11"/>
        <color rgb="FF000000"/>
        <rFont val="Calibri"/>
      </rPr>
      <t>/usr/bin/bsh</t>
    </r>
    <r>
      <rPr>
        <sz val="11"/>
        <color rgb="FF000000"/>
        <rFont val="Calibri"/>
      </rPr>
      <t xml:space="preserve">
</t>
    </r>
    <r>
      <rPr>
        <sz val="11"/>
        <color rgb="FF000000"/>
        <rFont val="Calibri"/>
      </rPr>
      <t>If "/etc/shells" file contains a non-approved shell, this is a finding.</t>
    </r>
    <r>
      <rPr>
        <sz val="11"/>
        <color rgb="FF000000"/>
        <rFont val="Calibri"/>
      </rPr>
      <t xml:space="preserve">
</t>
    </r>
    <r>
      <rPr>
        <sz val="11"/>
        <color rgb="FF000000"/>
        <rFont val="Calibri"/>
      </rPr>
      <t>Check "/etc/security/login.cfg" for the shells attribute value of "usw:" stanza:</t>
    </r>
    <r>
      <rPr>
        <sz val="11"/>
        <color rgb="FF000000"/>
        <rFont val="Calibri"/>
      </rPr>
      <t xml:space="preserve">
</t>
    </r>
    <r>
      <rPr>
        <sz val="11"/>
        <color rgb="FF000000"/>
        <rFont val="Calibri"/>
      </rPr>
      <t># lssec -f /etc/security/login.cfg -s usw -a shells</t>
    </r>
    <r>
      <rPr>
        <sz val="11"/>
        <color rgb="FF000000"/>
        <rFont val="Calibri"/>
      </rPr>
      <t xml:space="preserve">
</t>
    </r>
    <r>
      <rPr>
        <sz val="11"/>
        <color rgb="FF000000"/>
        <rFont val="Calibri"/>
      </rPr>
      <t>usw shells=/bin/sh,/bin/bsh,/bin/csh,/bin/ksh,/bin/tsh,/bin/ksh93,/usr/bin/sh,/usr/bin/bsh,/usr/bin/csh,/usr/bin/ksh,/usr/bin/tsh,/usr/bin/ksh93,/usr/bin/rksh,/usr/bin/rksh93,/usr/sbin/uucp/uucico,/usr/sbin/sliplogin,/usr/sbin/snappd</t>
    </r>
    <r>
      <rPr>
        <sz val="11"/>
        <color rgb="FF000000"/>
        <rFont val="Calibri"/>
      </rPr>
      <t xml:space="preserve">
</t>
    </r>
    <r>
      <rPr>
        <sz val="11"/>
        <color rgb="FF000000"/>
        <rFont val="Calibri"/>
      </rPr>
      <t>If the shells attribute value does not exist or is empty, this is a finding.</t>
    </r>
    <r>
      <rPr>
        <sz val="11"/>
        <color rgb="FF000000"/>
        <rFont val="Calibri"/>
      </rPr>
      <t xml:space="preserve">
</t>
    </r>
    <r>
      <rPr>
        <sz val="11"/>
        <color rgb="FF000000"/>
        <rFont val="Calibri"/>
      </rPr>
      <t>If the returned shells attribute value contains a shell that is not defined in "/etc/shells" file, this is a finding.</t>
    </r>
    <r>
      <rPr>
        <sz val="11"/>
        <color rgb="FF000000"/>
        <rFont val="Calibri"/>
      </rPr>
      <t xml:space="preserve">
</t>
    </r>
    <r>
      <rPr>
        <sz val="11"/>
        <color rgb="FF000000"/>
        <rFont val="Calibri"/>
      </rPr>
      <t>If the returned shells attribute value contains a non-approved shell, this is a finding.</t>
    </r>
  </si>
  <si>
    <t>V-215409</t>
  </si>
  <si>
    <r>
      <rPr>
        <sz val="11"/>
        <rFont val="Calibri"/>
      </rPr>
      <t>AIX public directories must be the only world-writable directories and world-writable files must be located only in public directories.</t>
    </r>
  </si>
  <si>
    <r>
      <rPr>
        <sz val="11"/>
        <color rgb="FF000000"/>
        <rFont val="Calibri"/>
      </rPr>
      <t xml:space="preserve">Remove or change the mode for any world-writable file or directory on the system that is not required to be world-writable by running command: </t>
    </r>
    <r>
      <rPr>
        <sz val="11"/>
        <color rgb="FF000000"/>
        <rFont val="Calibri"/>
      </rPr>
      <t xml:space="preserve">
</t>
    </r>
    <r>
      <rPr>
        <sz val="11"/>
        <color rgb="FF000000"/>
        <rFont val="Calibri"/>
      </rPr>
      <t xml:space="preserve"># chmod o-w &lt;file/directory&gt; </t>
    </r>
    <r>
      <rPr>
        <sz val="11"/>
        <color rgb="FF000000"/>
        <rFont val="Calibri"/>
      </rPr>
      <t xml:space="preserve">
</t>
    </r>
    <r>
      <rPr>
        <sz val="11"/>
        <color rgb="FF000000"/>
        <rFont val="Calibri"/>
      </rPr>
      <t>Document all changes.</t>
    </r>
  </si>
  <si>
    <r>
      <rPr>
        <sz val="11"/>
        <color rgb="FF000000"/>
        <rFont val="Calibri"/>
      </rPr>
      <t>World-writable files and directories make it easy for a malicious user to place potentially compromising files on the system. The only authorized public directories are those temporary directories supplied with the system or those designed to be temporary file repositories. The setting is normally reserved for directories used by the system and by users for temporary file storage (e.g., /tmp) and for directories requiring global read/write access.</t>
    </r>
  </si>
  <si>
    <r>
      <rPr>
        <sz val="11"/>
        <color rgb="FF000000"/>
        <rFont val="Calibri"/>
      </rPr>
      <t>Check the system for world-writable files and directories by running command:</t>
    </r>
    <r>
      <rPr>
        <sz val="11"/>
        <color rgb="FF000000"/>
        <rFont val="Calibri"/>
      </rPr>
      <t xml:space="preserve">
</t>
    </r>
    <r>
      <rPr>
        <sz val="11"/>
        <color rgb="FF000000"/>
        <rFont val="Calibri"/>
      </rPr>
      <t xml:space="preserve"># find / -perm -2 -a \( -type d -o -type f \) -exec ls -ld {} \; </t>
    </r>
    <r>
      <rPr>
        <sz val="11"/>
        <color rgb="FF000000"/>
        <rFont val="Calibri"/>
      </rPr>
      <t xml:space="preserve">
</t>
    </r>
    <r>
      <rPr>
        <sz val="11"/>
        <color rgb="FF000000"/>
        <rFont val="Calibri"/>
      </rPr>
      <t>If any world-writable files or directories are located, except those required for proper system or application operation, such as "/tmp" and "/dev/null", this is a finding.</t>
    </r>
  </si>
  <si>
    <t>V-215410</t>
  </si>
  <si>
    <r>
      <rPr>
        <sz val="11"/>
        <rFont val="Calibri"/>
      </rPr>
      <t>AIX must be configured to only boot from the system boot device.</t>
    </r>
  </si>
  <si>
    <r>
      <rPr>
        <sz val="11"/>
        <color rgb="FF000000"/>
        <rFont val="Calibri"/>
      </rPr>
      <t>Configure the system to only boot from system startup media:</t>
    </r>
    <r>
      <rPr>
        <sz val="11"/>
        <color rgb="FF000000"/>
        <rFont val="Calibri"/>
      </rPr>
      <t xml:space="preserve">
</t>
    </r>
    <r>
      <rPr>
        <sz val="11"/>
        <color rgb="FF000000"/>
        <rFont val="Calibri"/>
      </rPr>
      <t xml:space="preserve"># bootlist -m normal hdisk&lt;x&gt; </t>
    </r>
    <r>
      <rPr>
        <sz val="11"/>
        <color rgb="FF000000"/>
        <rFont val="Calibri"/>
      </rPr>
      <t xml:space="preserve">
</t>
    </r>
    <r>
      <rPr>
        <sz val="11"/>
        <color rgb="FF000000"/>
        <rFont val="Calibri"/>
      </rPr>
      <t>Set "multi-boot" to "off" in the SMS application.</t>
    </r>
  </si>
  <si>
    <r>
      <rPr>
        <sz val="11"/>
        <color rgb="FF000000"/>
        <rFont val="Calibri"/>
      </rPr>
      <t>The ability to boot from removable media is the same as being able to boot into single user or maintenance mode without a password. This ability could allow a malicious user to boot the system and perform changes possibly compromising or damaging the system. It could also allow the system to be used for malicious purposes by a malicious anonymous user.</t>
    </r>
  </si>
  <si>
    <r>
      <rPr>
        <sz val="11"/>
        <color rgb="FF000000"/>
        <rFont val="Calibri"/>
      </rPr>
      <t xml:space="preserve">Determine if the system is configured to boot from devices other than the system startup media by running command: </t>
    </r>
    <r>
      <rPr>
        <sz val="11"/>
        <color rgb="FF000000"/>
        <rFont val="Calibri"/>
      </rPr>
      <t xml:space="preserve">
</t>
    </r>
    <r>
      <rPr>
        <sz val="11"/>
        <color rgb="FF000000"/>
        <rFont val="Calibri"/>
      </rPr>
      <t xml:space="preserve"># bootlist -m normal -o </t>
    </r>
    <r>
      <rPr>
        <sz val="11"/>
        <color rgb="FF000000"/>
        <rFont val="Calibri"/>
      </rPr>
      <t xml:space="preserve">
</t>
    </r>
    <r>
      <rPr>
        <sz val="11"/>
        <color rgb="FF000000"/>
        <rFont val="Calibri"/>
      </rPr>
      <t xml:space="preserve">The returned values should be "hdisk{x}". </t>
    </r>
    <r>
      <rPr>
        <sz val="11"/>
        <color rgb="FF000000"/>
        <rFont val="Calibri"/>
      </rPr>
      <t xml:space="preserve">
</t>
    </r>
    <r>
      <rPr>
        <sz val="11"/>
        <color rgb="FF000000"/>
        <rFont val="Calibri"/>
      </rPr>
      <t xml:space="preserve">If the system is setup to boot from a non-hard disk device, this is a finding. </t>
    </r>
    <r>
      <rPr>
        <sz val="11"/>
        <color rgb="FF000000"/>
        <rFont val="Calibri"/>
      </rPr>
      <t xml:space="preserve">
</t>
    </r>
    <r>
      <rPr>
        <sz val="11"/>
        <color rgb="FF000000"/>
        <rFont val="Calibri"/>
      </rPr>
      <t xml:space="preserve">Additionally, ask the SA if the machine is setup for "multi-boot" in the SMS application. If multi-boot is enabled, the firmware will stop at boot time and request which image to boot from the user. </t>
    </r>
    <r>
      <rPr>
        <sz val="11"/>
        <color rgb="FF000000"/>
        <rFont val="Calibri"/>
      </rPr>
      <t xml:space="preserve">
</t>
    </r>
    <r>
      <rPr>
        <sz val="11"/>
        <color rgb="FF000000"/>
        <rFont val="Calibri"/>
      </rPr>
      <t>If "multi-boot" is enabled, this is a finding.</t>
    </r>
  </si>
  <si>
    <t>V-215411</t>
  </si>
  <si>
    <r>
      <rPr>
        <sz val="11"/>
        <rFont val="Calibri"/>
      </rPr>
      <t>AIX must not use removable media as the boot loader.</t>
    </r>
  </si>
  <si>
    <r>
      <rPr>
        <sz val="11"/>
        <color rgb="FF000000"/>
        <rFont val="Calibri"/>
      </rPr>
      <t>Configure the system to use a bootloader installed on fixed media, such as:</t>
    </r>
    <r>
      <rPr>
        <sz val="11"/>
        <color rgb="FF000000"/>
        <rFont val="Calibri"/>
      </rPr>
      <t xml:space="preserve">
</t>
    </r>
    <r>
      <rPr>
        <sz val="11"/>
        <color rgb="FF000000"/>
        <rFont val="Calibri"/>
      </rPr>
      <t xml:space="preserve"># bootlist -m normal hdisk0 </t>
    </r>
    <r>
      <rPr>
        <sz val="11"/>
        <color rgb="FF000000"/>
        <rFont val="Calibri"/>
      </rPr>
      <t xml:space="preserve">
</t>
    </r>
    <r>
      <rPr>
        <sz val="11"/>
        <color rgb="FF000000"/>
        <rFont val="Calibri"/>
      </rPr>
      <t># bootlist -m service hdisk0</t>
    </r>
  </si>
  <si>
    <r>
      <rPr>
        <sz val="11"/>
        <color rgb="FF000000"/>
        <rFont val="Calibri"/>
      </rPr>
      <t>Malicious users with removable boot media can gain access to a system configured to use removable media as the boot loader.</t>
    </r>
  </si>
  <si>
    <r>
      <rPr>
        <sz val="11"/>
        <color rgb="FF000000"/>
        <rFont val="Calibri"/>
      </rPr>
      <t>Check the servers boot lists for the "normal", "service", "both", or "prevboot" modes by command:</t>
    </r>
    <r>
      <rPr>
        <sz val="11"/>
        <color rgb="FF000000"/>
        <rFont val="Calibri"/>
      </rPr>
      <t xml:space="preserve">
</t>
    </r>
    <r>
      <rPr>
        <sz val="11"/>
        <color rgb="FF000000"/>
        <rFont val="Calibri"/>
      </rPr>
      <t xml:space="preserve"># bootlist -m &lt;mode&gt; -o </t>
    </r>
    <r>
      <rPr>
        <sz val="11"/>
        <color rgb="FF000000"/>
        <rFont val="Calibri"/>
      </rPr>
      <t xml:space="preserve">
</t>
    </r>
    <r>
      <rPr>
        <sz val="11"/>
        <color rgb="FF000000"/>
        <rFont val="Calibri"/>
      </rPr>
      <t>Ensure "hdisk{x}" is the only devices listed. If boot devices, such as "cd{x}", "fd{x}", "rmt{x}", or "ent{x}" are used, this is a finding.</t>
    </r>
  </si>
  <si>
    <t>V-215412</t>
  </si>
  <si>
    <r>
      <rPr>
        <sz val="11"/>
        <rFont val="Calibri"/>
      </rPr>
      <t>If the AIX host is running an SMTP service, the SMTP greeting must not provide version information.</t>
    </r>
  </si>
  <si>
    <r>
      <rPr>
        <sz val="11"/>
        <color rgb="FF000000"/>
        <rFont val="Calibri"/>
      </rPr>
      <t xml:space="preserve">Ensure "Sendmail" or its equivalent has been configured to mask the version information. If necessary, change the "O SmtpGreetingMessage" line in the "/etc/sendmail.cf" file from: </t>
    </r>
    <r>
      <rPr>
        <sz val="11"/>
        <color rgb="FF000000"/>
        <rFont val="Calibri"/>
      </rPr>
      <t xml:space="preserve">
</t>
    </r>
    <r>
      <rPr>
        <sz val="11"/>
        <color rgb="FF000000"/>
        <rFont val="Calibri"/>
      </rPr>
      <t xml:space="preserve">O SmtpGreetingMessage=$j Sendmail $v/$Z; $b </t>
    </r>
    <r>
      <rPr>
        <sz val="11"/>
        <color rgb="FF000000"/>
        <rFont val="Calibri"/>
      </rPr>
      <t xml:space="preserve">
</t>
    </r>
    <r>
      <rPr>
        <sz val="11"/>
        <color rgb="FF000000"/>
        <rFont val="Calibri"/>
      </rPr>
      <t xml:space="preserve">to: </t>
    </r>
    <r>
      <rPr>
        <sz val="11"/>
        <color rgb="FF000000"/>
        <rFont val="Calibri"/>
      </rPr>
      <t xml:space="preserve">
</t>
    </r>
    <r>
      <rPr>
        <sz val="11"/>
        <color rgb="FF000000"/>
        <rFont val="Calibri"/>
      </rPr>
      <t>O SmtpGreetingMessage= Mail Server Ready ; $b</t>
    </r>
  </si>
  <si>
    <r>
      <rPr>
        <sz val="11"/>
        <color rgb="FF000000"/>
        <rFont val="Calibri"/>
      </rPr>
      <t>The version of the SMTP service can be used by attackers to plan an attack based on vulnerabilities present in the specific version.</t>
    </r>
  </si>
  <si>
    <r>
      <rPr>
        <sz val="11"/>
        <color rgb="FF000000"/>
        <rFont val="Calibri"/>
      </rPr>
      <t>If the AIX host is not running an SMTP service, this is Not Applicable.</t>
    </r>
    <r>
      <rPr>
        <sz val="11"/>
        <color rgb="FF000000"/>
        <rFont val="Calibri"/>
      </rPr>
      <t xml:space="preserve">
</t>
    </r>
    <r>
      <rPr>
        <sz val="11"/>
        <color rgb="FF000000"/>
        <rFont val="Calibri"/>
      </rPr>
      <t>Check the value of the "SmtpGreetingMessage" parameter in the "sendmail.cf" file:</t>
    </r>
    <r>
      <rPr>
        <sz val="11"/>
        <color rgb="FF000000"/>
        <rFont val="Calibri"/>
      </rPr>
      <t xml:space="preserve">
</t>
    </r>
    <r>
      <rPr>
        <sz val="11"/>
        <color rgb="FF000000"/>
        <rFont val="Calibri"/>
      </rPr>
      <t># grep SmtpGreetingMessage /etc/mail/sendmail.cf</t>
    </r>
    <r>
      <rPr>
        <sz val="11"/>
        <color rgb="FF000000"/>
        <rFont val="Calibri"/>
      </rPr>
      <t xml:space="preserve">
</t>
    </r>
    <r>
      <rPr>
        <sz val="11"/>
        <color rgb="FF000000"/>
        <rFont val="Calibri"/>
      </rPr>
      <t>If the value of the "SmtpGreetingMessage" parameter contains the "$v" or "$Z" macros, this is a finding.</t>
    </r>
  </si>
  <si>
    <t>V-215413</t>
  </si>
  <si>
    <r>
      <rPr>
        <sz val="11"/>
        <rFont val="Calibri"/>
      </rPr>
      <t>AIX must contain no .forward files.</t>
    </r>
  </si>
  <si>
    <r>
      <rPr>
        <sz val="11"/>
        <color rgb="FF000000"/>
        <rFont val="Calibri"/>
      </rPr>
      <t>Run the following command to remove all ".forward" files on the system:</t>
    </r>
    <r>
      <rPr>
        <sz val="11"/>
        <color rgb="FF000000"/>
        <rFont val="Calibri"/>
      </rPr>
      <t xml:space="preserve">
</t>
    </r>
    <r>
      <rPr>
        <sz val="11"/>
        <color rgb="FF000000"/>
        <rFont val="Calibri"/>
      </rPr>
      <t># find / -name .forward -exec rm -rf {} \;</t>
    </r>
  </si>
  <si>
    <r>
      <rPr>
        <sz val="11"/>
        <color rgb="FF000000"/>
        <rFont val="Calibri"/>
      </rPr>
      <t>The .forward file allows users to automatically forward mail to another system. Use of .forward files could allow the unauthorized forwarding of mail and could potentially create mail loops which could degrade system performance.</t>
    </r>
  </si>
  <si>
    <r>
      <rPr>
        <sz val="11"/>
        <color rgb="FF000000"/>
        <rFont val="Calibri"/>
      </rPr>
      <t xml:space="preserve">Search for any ".forward" files on the system using command: </t>
    </r>
    <r>
      <rPr>
        <sz val="11"/>
        <color rgb="FF000000"/>
        <rFont val="Calibri"/>
      </rPr>
      <t xml:space="preserve">
</t>
    </r>
    <r>
      <rPr>
        <sz val="11"/>
        <color rgb="FF000000"/>
        <rFont val="Calibri"/>
      </rPr>
      <t xml:space="preserve"># find / -name .forward -print </t>
    </r>
    <r>
      <rPr>
        <sz val="11"/>
        <color rgb="FF000000"/>
        <rFont val="Calibri"/>
      </rPr>
      <t xml:space="preserve">
</t>
    </r>
    <r>
      <rPr>
        <sz val="11"/>
        <color rgb="FF000000"/>
        <rFont val="Calibri"/>
      </rPr>
      <t>If any ".forward" files are found on the system, this is a finding.</t>
    </r>
  </si>
  <si>
    <t>V-215414</t>
  </si>
  <si>
    <r>
      <rPr>
        <sz val="11"/>
        <rFont val="Calibri"/>
      </rPr>
      <t>The sendmail server must have the debug feature disabled on AIX systems.</t>
    </r>
  </si>
  <si>
    <r>
      <rPr>
        <sz val="11"/>
        <color rgb="FF000000"/>
        <rFont val="Calibri"/>
      </rPr>
      <t>Obtain and install a more recent version of "Sendmail", which does not implement the DEBUG feature.</t>
    </r>
  </si>
  <si>
    <r>
      <rPr>
        <sz val="11"/>
        <color rgb="FF000000"/>
        <rFont val="Calibri"/>
      </rPr>
      <t>Debug mode is a feature present in older versions of Sendmail which, if not disabled, may allow an attacker to gain access to a system through the Sendmail service.</t>
    </r>
  </si>
  <si>
    <r>
      <rPr>
        <sz val="11"/>
        <color rgb="FF000000"/>
        <rFont val="Calibri"/>
      </rPr>
      <t xml:space="preserve">Check the version of "sendmail" installed on the system using: </t>
    </r>
    <r>
      <rPr>
        <sz val="11"/>
        <color rgb="FF000000"/>
        <rFont val="Calibri"/>
      </rPr>
      <t xml:space="preserve">
</t>
    </r>
    <r>
      <rPr>
        <sz val="11"/>
        <color rgb="FF000000"/>
        <rFont val="Calibri"/>
      </rPr>
      <t xml:space="preserve"># echo \$Z | /usr/sbin/sendmail -bt -d0 </t>
    </r>
    <r>
      <rPr>
        <sz val="11"/>
        <color rgb="FF000000"/>
        <rFont val="Calibri"/>
      </rPr>
      <t xml:space="preserve">
</t>
    </r>
    <r>
      <rPr>
        <sz val="11"/>
        <color rgb="FF000000"/>
        <rFont val="Calibri"/>
      </rPr>
      <t>The above command should yield the following output:</t>
    </r>
    <r>
      <rPr>
        <sz val="11"/>
        <color rgb="FF000000"/>
        <rFont val="Calibri"/>
      </rPr>
      <t xml:space="preserve">
</t>
    </r>
    <r>
      <rPr>
        <sz val="11"/>
        <color rgb="FF000000"/>
        <rFont val="Calibri"/>
      </rPr>
      <t>Version AIX7.2/8.14.4</t>
    </r>
    <r>
      <rPr>
        <sz val="11"/>
        <color rgb="FF000000"/>
        <rFont val="Calibri"/>
      </rPr>
      <t xml:space="preserve">
</t>
    </r>
    <r>
      <rPr>
        <sz val="11"/>
        <color rgb="FF000000"/>
        <rFont val="Calibri"/>
      </rPr>
      <t xml:space="preserve"> Compiled with: DNSMAP LDAPMAP LDAP_REFERRALS LOG MAP_REGEX MATCHGECOS</t>
    </r>
    <r>
      <rPr>
        <sz val="11"/>
        <color rgb="FF000000"/>
        <rFont val="Calibri"/>
      </rPr>
      <t xml:space="preserve">
</t>
    </r>
    <r>
      <rPr>
        <sz val="11"/>
        <color rgb="FF000000"/>
        <rFont val="Calibri"/>
      </rPr>
      <t xml:space="preserve">                MILTER MIME7TO8 MIME8TO7 NAMED_BIND NDBM NETINET NETINET6</t>
    </r>
    <r>
      <rPr>
        <sz val="11"/>
        <color rgb="FF000000"/>
        <rFont val="Calibri"/>
      </rPr>
      <t xml:space="preserve">
</t>
    </r>
    <r>
      <rPr>
        <sz val="11"/>
        <color rgb="FF000000"/>
        <rFont val="Calibri"/>
      </rPr>
      <t xml:space="preserve">                NETUNIX NEWDB NIS NISPLUS PIPELINING SCANF USERDB USE_LDAP_INIT</t>
    </r>
    <r>
      <rPr>
        <sz val="11"/>
        <color rgb="FF000000"/>
        <rFont val="Calibri"/>
      </rPr>
      <t xml:space="preserve">
</t>
    </r>
    <r>
      <rPr>
        <sz val="11"/>
        <color rgb="FF000000"/>
        <rFont val="Calibri"/>
      </rPr>
      <t xml:space="preserve">                USE_TTYPATH XDEBUG</t>
    </r>
    <r>
      <rPr>
        <sz val="11"/>
        <color rgb="FF000000"/>
        <rFont val="Calibri"/>
      </rPr>
      <t xml:space="preserve">
</t>
    </r>
    <r>
      <rPr>
        <sz val="11"/>
        <color rgb="FF000000"/>
        <rFont val="Calibri"/>
      </rPr>
      <t>If the "sendmail" reported version is less than "8.6", this is a finding.</t>
    </r>
  </si>
  <si>
    <t>V-215415</t>
  </si>
  <si>
    <r>
      <rPr>
        <sz val="11"/>
        <rFont val="Calibri"/>
      </rPr>
      <t>SMTP service must not have the EXPN or VRFY features active on AIX systems.</t>
    </r>
  </si>
  <si>
    <r>
      <rPr>
        <sz val="11"/>
        <color rgb="FF000000"/>
        <rFont val="Calibri"/>
      </rPr>
      <t xml:space="preserve">Edit the "sendmail.cf" file and add or edit the following line: </t>
    </r>
    <r>
      <rPr>
        <sz val="11"/>
        <color rgb="FF000000"/>
        <rFont val="Calibri"/>
      </rPr>
      <t xml:space="preserve">
</t>
    </r>
    <r>
      <rPr>
        <sz val="11"/>
        <color rgb="FF000000"/>
        <rFont val="Calibri"/>
      </rPr>
      <t xml:space="preserve">O PrivacyOptions=goaway </t>
    </r>
    <r>
      <rPr>
        <sz val="11"/>
        <color rgb="FF000000"/>
        <rFont val="Calibri"/>
      </rPr>
      <t xml:space="preserve">
</t>
    </r>
    <r>
      <rPr>
        <sz val="11"/>
        <color rgb="FF000000"/>
        <rFont val="Calibri"/>
      </rPr>
      <t>Restart the "Sendmail" service:</t>
    </r>
    <r>
      <rPr>
        <sz val="11"/>
        <color rgb="FF000000"/>
        <rFont val="Calibri"/>
      </rPr>
      <t xml:space="preserve">
</t>
    </r>
    <r>
      <rPr>
        <sz val="11"/>
        <color rgb="FF000000"/>
        <rFont val="Calibri"/>
      </rPr>
      <t># startsrc -s sendmail -a "-bd -q30m"</t>
    </r>
  </si>
  <si>
    <r>
      <rPr>
        <sz val="11"/>
        <color rgb="FF000000"/>
        <rFont val="Calibri"/>
      </rPr>
      <t>The SMTP EXPN function allows an attacker to determine if an account exists on a system, providing significant assistance to a brute force attack on user accounts. EXPN may also provide additional information concerning users on the system, such as the full names of account owners. The VRFY (Verify) command allows an attacker to determine if an account exists on a system, providing significant assistance to a brute force attack on user accounts. VRFY may provide additional information about users on the system, such as the full names of account owners.</t>
    </r>
  </si>
  <si>
    <r>
      <rPr>
        <sz val="11"/>
        <color rgb="FF000000"/>
        <rFont val="Calibri"/>
      </rPr>
      <t>Check the "PrivacyOptions" parameter in "/etc/mail/sendmail.cf":</t>
    </r>
    <r>
      <rPr>
        <sz val="11"/>
        <color rgb="FF000000"/>
        <rFont val="Calibri"/>
      </rPr>
      <t xml:space="preserve">
</t>
    </r>
    <r>
      <rPr>
        <sz val="11"/>
        <color rgb="FF000000"/>
        <rFont val="Calibri"/>
      </rPr>
      <t xml:space="preserve"># grep -v "^#" /etc/mail/sendmail.cf |grep -i privacyoptions </t>
    </r>
    <r>
      <rPr>
        <sz val="11"/>
        <color rgb="FF000000"/>
        <rFont val="Calibri"/>
      </rPr>
      <t xml:space="preserve">
</t>
    </r>
    <r>
      <rPr>
        <sz val="11"/>
        <color rgb="FF000000"/>
        <rFont val="Calibri"/>
      </rPr>
      <t>The above command should yield the following output:</t>
    </r>
    <r>
      <rPr>
        <sz val="11"/>
        <color rgb="FF000000"/>
        <rFont val="Calibri"/>
      </rPr>
      <t xml:space="preserve">
</t>
    </r>
    <r>
      <rPr>
        <sz val="11"/>
        <color rgb="FF000000"/>
        <rFont val="Calibri"/>
      </rPr>
      <t>O PrivacyOptions=goaway</t>
    </r>
    <r>
      <rPr>
        <sz val="11"/>
        <color rgb="FF000000"/>
        <rFont val="Calibri"/>
      </rPr>
      <t xml:space="preserve">
</t>
    </r>
    <r>
      <rPr>
        <sz val="11"/>
        <color rgb="FF000000"/>
        <rFont val="Calibri"/>
      </rPr>
      <t xml:space="preserve">The "O PrivacyOptions" should have the "goaway" option (covering both noexpn and novrfy). </t>
    </r>
    <r>
      <rPr>
        <sz val="11"/>
        <color rgb="FF000000"/>
        <rFont val="Calibri"/>
      </rPr>
      <t xml:space="preserve">
</t>
    </r>
    <r>
      <rPr>
        <sz val="11"/>
        <color rgb="FF000000"/>
        <rFont val="Calibri"/>
      </rPr>
      <t>If the "O PrivacyOptions" value does not contain "goaway", this is a finding.</t>
    </r>
  </si>
  <si>
    <t>V-215416</t>
  </si>
  <si>
    <r>
      <rPr>
        <sz val="11"/>
        <rFont val="Calibri"/>
      </rPr>
      <t>All global initialization file executable search paths must contain only absolute paths.</t>
    </r>
  </si>
  <si>
    <r>
      <rPr>
        <sz val="11"/>
        <color rgb="FF000000"/>
        <rFont val="Calibri"/>
      </rPr>
      <t>Edit the global initialization file(s) with "PATH" variables containing relative paths. Edit the file and remove the relative path from the PATH variable.</t>
    </r>
  </si>
  <si>
    <r>
      <rPr>
        <sz val="11"/>
        <color rgb="FF000000"/>
        <rFont val="Calibri"/>
      </rPr>
      <t>Failure to restrict system access to authenticated users negatively impacts operating system security.</t>
    </r>
  </si>
  <si>
    <r>
      <rPr>
        <sz val="11"/>
        <color rgb="FF000000"/>
        <rFont val="Calibri"/>
      </rPr>
      <t xml:space="preserve">Check the global initialization files' executable search paths using: </t>
    </r>
    <r>
      <rPr>
        <sz val="11"/>
        <color rgb="FF000000"/>
        <rFont val="Calibri"/>
      </rPr>
      <t xml:space="preserve">
</t>
    </r>
    <r>
      <rPr>
        <sz val="11"/>
        <color rgb="FF000000"/>
        <rFont val="Calibri"/>
      </rPr>
      <t xml:space="preserve"># grep -i PATH /etc/profile /etc/bashrc /etc/csh.login /etc/csh.cshrc /etc/environment /etc/.login /etc/security/environ </t>
    </r>
    <r>
      <rPr>
        <sz val="11"/>
        <color rgb="FF000000"/>
        <rFont val="Calibri"/>
      </rPr>
      <t xml:space="preserve">
</t>
    </r>
    <r>
      <rPr>
        <sz val="11"/>
        <color rgb="FF000000"/>
        <rFont val="Calibri"/>
      </rPr>
      <t>/etc/environment:PATH=/usr/bin:/etc:/usr/sbin:/usr/ucb:/usr/bin/X11:/sbin:/usr/java7_64/jre/bin:/usr/java7_64/bin</t>
    </r>
    <r>
      <rPr>
        <sz val="11"/>
        <color rgb="FF000000"/>
        <rFont val="Calibri"/>
      </rPr>
      <t xml:space="preserve">
</t>
    </r>
    <r>
      <rPr>
        <sz val="11"/>
        <color rgb="FF000000"/>
        <rFont val="Calibri"/>
      </rPr>
      <t>/etc/environment:LOCPATH=/usr/lib/nls/loc</t>
    </r>
    <r>
      <rPr>
        <sz val="11"/>
        <color rgb="FF000000"/>
        <rFont val="Calibri"/>
      </rPr>
      <t xml:space="preserve">
</t>
    </r>
    <r>
      <rPr>
        <sz val="11"/>
        <color rgb="FF000000"/>
        <rFont val="Calibri"/>
      </rPr>
      <t>/etc/environment:NLSPATH=/usr/lib/nls/msg/%L/%N:/usr/lib/nls/msg/%L/%N.cat:/usr/lib/nls/msg/%l.%c/%N:/usr/lib/nls/msg/%l.%c/%N.cat</t>
    </r>
    <r>
      <rPr>
        <sz val="11"/>
        <color rgb="FF000000"/>
        <rFont val="Calibri"/>
      </rPr>
      <t xml:space="preserve">
</t>
    </r>
    <r>
      <rPr>
        <sz val="11"/>
        <color rgb="FF000000"/>
        <rFont val="Calibri"/>
      </rPr>
      <t xml:space="preserve">This variable is formatted as a colon-separated list of directories. </t>
    </r>
    <r>
      <rPr>
        <sz val="11"/>
        <color rgb="FF000000"/>
        <rFont val="Calibri"/>
      </rPr>
      <t xml:space="preserve">
</t>
    </r>
    <r>
      <rPr>
        <sz val="11"/>
        <color rgb="FF000000"/>
        <rFont val="Calibri"/>
      </rPr>
      <t xml:space="preserve">If there is an empty entry, such as a leading or trailing colon, or two consecutive colons, this is a finding. </t>
    </r>
    <r>
      <rPr>
        <sz val="11"/>
        <color rgb="FF000000"/>
        <rFont val="Calibri"/>
      </rPr>
      <t xml:space="preserve">
</t>
    </r>
    <r>
      <rPr>
        <sz val="11"/>
        <color rgb="FF000000"/>
        <rFont val="Calibri"/>
      </rPr>
      <t>If an entry begins with a character other than a slash (/) or other than "$PATH", it is a relative path, and this is a finding.</t>
    </r>
  </si>
  <si>
    <t>V-215417</t>
  </si>
  <si>
    <r>
      <rPr>
        <sz val="11"/>
        <rFont val="Calibri"/>
      </rPr>
      <t>The SMTP service HELP command must not be enabled on AIX.</t>
    </r>
  </si>
  <si>
    <r>
      <rPr>
        <sz val="11"/>
        <color rgb="FF000000"/>
        <rFont val="Calibri"/>
      </rPr>
      <t>To disable the SMTP service HELP command remove the HELP file using command:</t>
    </r>
    <r>
      <rPr>
        <sz val="11"/>
        <color rgb="FF000000"/>
        <rFont val="Calibri"/>
      </rPr>
      <t xml:space="preserve">
</t>
    </r>
    <r>
      <rPr>
        <sz val="11"/>
        <color rgb="FF000000"/>
        <rFont val="Calibri"/>
      </rPr>
      <t># rm &lt;helpfile_path&gt;</t>
    </r>
  </si>
  <si>
    <r>
      <rPr>
        <sz val="11"/>
        <color rgb="FF000000"/>
        <rFont val="Calibri"/>
      </rPr>
      <t>The HELP command should be disabled to mask version information. The version of the SMTP service software could be used by attackers to target vulnerabilities present in specific software versions.</t>
    </r>
  </si>
  <si>
    <r>
      <rPr>
        <sz val="11"/>
        <color rgb="FF000000"/>
        <rFont val="Calibri"/>
      </rPr>
      <t>Run the following command to get the "HELP" file location:</t>
    </r>
    <r>
      <rPr>
        <sz val="11"/>
        <color rgb="FF000000"/>
        <rFont val="Calibri"/>
      </rPr>
      <t xml:space="preserve">
</t>
    </r>
    <r>
      <rPr>
        <sz val="11"/>
        <color rgb="FF000000"/>
        <rFont val="Calibri"/>
      </rPr>
      <t># grep "^O HelpFile" /etc/mail/sendmail.cf</t>
    </r>
    <r>
      <rPr>
        <sz val="11"/>
        <color rgb="FF000000"/>
        <rFont val="Calibri"/>
      </rPr>
      <t xml:space="preserve">
</t>
    </r>
    <r>
      <rPr>
        <sz val="11"/>
        <color rgb="FF000000"/>
        <rFont val="Calibri"/>
      </rPr>
      <t>The above command should yield the following output:</t>
    </r>
    <r>
      <rPr>
        <sz val="11"/>
        <color rgb="FF000000"/>
        <rFont val="Calibri"/>
      </rPr>
      <t xml:space="preserve">
</t>
    </r>
    <r>
      <rPr>
        <sz val="11"/>
        <color rgb="FF000000"/>
        <rFont val="Calibri"/>
      </rPr>
      <t>O HelpFile=/etc/mail/helpfile</t>
    </r>
    <r>
      <rPr>
        <sz val="11"/>
        <color rgb="FF000000"/>
        <rFont val="Calibri"/>
      </rPr>
      <t xml:space="preserve">
</t>
    </r>
    <r>
      <rPr>
        <sz val="11"/>
        <color rgb="FF000000"/>
        <rFont val="Calibri"/>
      </rPr>
      <t>If the above command does not yield any output, this is not a finding.</t>
    </r>
    <r>
      <rPr>
        <sz val="11"/>
        <color rgb="FF000000"/>
        <rFont val="Calibri"/>
      </rPr>
      <t xml:space="preserve">
</t>
    </r>
    <r>
      <rPr>
        <sz val="11"/>
        <color rgb="FF000000"/>
        <rFont val="Calibri"/>
      </rPr>
      <t>The "HELP" file should be referenced by the "HelpFile" option.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Check to see if the "HELP" file exists:</t>
    </r>
    <r>
      <rPr>
        <sz val="11"/>
        <color rgb="FF000000"/>
        <rFont val="Calibri"/>
      </rPr>
      <t xml:space="preserve">
</t>
    </r>
    <r>
      <rPr>
        <sz val="11"/>
        <color rgb="FF000000"/>
        <rFont val="Calibri"/>
      </rPr>
      <t># ls &lt;helpfile_path&gt;</t>
    </r>
    <r>
      <rPr>
        <sz val="11"/>
        <color rgb="FF000000"/>
        <rFont val="Calibri"/>
      </rPr>
      <t xml:space="preserve">
</t>
    </r>
    <r>
      <rPr>
        <sz val="11"/>
        <color rgb="FF000000"/>
        <rFont val="Calibri"/>
      </rPr>
      <t>If the "HELP" file exists, this is a finding.</t>
    </r>
  </si>
  <si>
    <t>V-215418</t>
  </si>
  <si>
    <r>
      <rPr>
        <sz val="11"/>
        <rFont val="Calibri"/>
      </rPr>
      <t>NIS maps must be protected through hard-to-guess domain names on AIX.</t>
    </r>
  </si>
  <si>
    <r>
      <rPr>
        <sz val="11"/>
        <color rgb="FF000000"/>
        <rFont val="Calibri"/>
      </rPr>
      <t>Change the NIS domain name to a value difficult to guess. Consult vendor documentation for the required procedure.</t>
    </r>
  </si>
  <si>
    <r>
      <rPr>
        <sz val="11"/>
        <color rgb="FF000000"/>
        <rFont val="Calibri"/>
      </rPr>
      <t>The use of hard-to-guess NIS domain names provides additional protection from unauthorized access to the NIS directory information.</t>
    </r>
  </si>
  <si>
    <r>
      <rPr>
        <sz val="11"/>
        <color rgb="FF000000"/>
        <rFont val="Calibri"/>
      </rPr>
      <t>Check the domain name for NIS maps using command:</t>
    </r>
    <r>
      <rPr>
        <sz val="11"/>
        <color rgb="FF000000"/>
        <rFont val="Calibri"/>
      </rPr>
      <t xml:space="preserve">
</t>
    </r>
    <r>
      <rPr>
        <sz val="11"/>
        <color rgb="FF000000"/>
        <rFont val="Calibri"/>
      </rPr>
      <t xml:space="preserve"># domainname </t>
    </r>
    <r>
      <rPr>
        <sz val="11"/>
        <color rgb="FF000000"/>
        <rFont val="Calibri"/>
      </rPr>
      <t xml:space="preserve">
</t>
    </r>
    <r>
      <rPr>
        <sz val="11"/>
        <color rgb="FF000000"/>
        <rFont val="Calibri"/>
      </rPr>
      <t>If no ouput is returned or the name returned is simple to guess, such as the organization name, building, or room name, etc., this is a finding.</t>
    </r>
  </si>
  <si>
    <t>V-215419</t>
  </si>
  <si>
    <r>
      <rPr>
        <sz val="11"/>
        <rFont val="Calibri"/>
      </rPr>
      <t>The AIX systems access control program must be configured to grant or deny system access to specific hosts.</t>
    </r>
  </si>
  <si>
    <r>
      <rPr>
        <sz val="11"/>
        <color rgb="FF000000"/>
        <rFont val="Calibri"/>
      </rPr>
      <t>Edit the "/etc/hosts.allow" and "/etc/hosts.deny" files to configure access restrictions.</t>
    </r>
    <r>
      <rPr>
        <sz val="11"/>
        <color rgb="FF000000"/>
        <rFont val="Calibri"/>
      </rPr>
      <t xml:space="preserve">
</t>
    </r>
    <r>
      <rPr>
        <sz val="11"/>
        <color rgb="FF000000"/>
        <rFont val="Calibri"/>
      </rPr>
      <t>Add "ALL: ALL" entry to "/etc/hosts.deny" file.</t>
    </r>
  </si>
  <si>
    <r>
      <rPr>
        <sz val="11"/>
        <color rgb="FF000000"/>
        <rFont val="Calibri"/>
      </rPr>
      <t>If the system's access control program is not configured with appropriate rules for allowing and denying access to system network resources, services may be accessible to unauthorized hosts.</t>
    </r>
  </si>
  <si>
    <r>
      <rPr>
        <sz val="11"/>
        <color rgb="FF000000"/>
        <rFont val="Calibri"/>
      </rPr>
      <t xml:space="preserve">Check for the existence of the "/etc/hosts.allow" and "/etc/hosts.deny" files using commands: </t>
    </r>
    <r>
      <rPr>
        <sz val="11"/>
        <color rgb="FF000000"/>
        <rFont val="Calibri"/>
      </rPr>
      <t xml:space="preserve">
</t>
    </r>
    <r>
      <rPr>
        <sz val="11"/>
        <color rgb="FF000000"/>
        <rFont val="Calibri"/>
      </rPr>
      <t xml:space="preserve"># ls -la /etc/hosts.allow </t>
    </r>
    <r>
      <rPr>
        <sz val="11"/>
        <color rgb="FF000000"/>
        <rFont val="Calibri"/>
      </rPr>
      <t xml:space="preserve">
</t>
    </r>
    <r>
      <rPr>
        <sz val="11"/>
        <color rgb="FF000000"/>
        <rFont val="Calibri"/>
      </rPr>
      <t>-rw-r--r--    1 root     system           11 Jan 28 11:09 /etc/hosts.allow</t>
    </r>
    <r>
      <rPr>
        <sz val="11"/>
        <color rgb="FF000000"/>
        <rFont val="Calibri"/>
      </rPr>
      <t xml:space="preserve">
</t>
    </r>
    <r>
      <rPr>
        <sz val="11"/>
        <color rgb="FF000000"/>
        <rFont val="Calibri"/>
      </rPr>
      <t># ls -la /etc/hosts.deny</t>
    </r>
    <r>
      <rPr>
        <sz val="11"/>
        <color rgb="FF000000"/>
        <rFont val="Calibri"/>
      </rPr>
      <t xml:space="preserve">
</t>
    </r>
    <r>
      <rPr>
        <sz val="11"/>
        <color rgb="FF000000"/>
        <rFont val="Calibri"/>
      </rPr>
      <t>-rw-r--r--    1 root     system            0 Jan 28 11:02 /etc/hosts.deny</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either file does not exist, this is a finding. </t>
    </r>
    <r>
      <rPr>
        <sz val="11"/>
        <color rgb="FF000000"/>
        <rFont val="Calibri"/>
      </rPr>
      <t xml:space="preserve">
</t>
    </r>
    <r>
      <rPr>
        <sz val="11"/>
        <color rgb="FF000000"/>
        <rFont val="Calibri"/>
      </rPr>
      <t xml:space="preserve">Check for the presence of a default deny entry using command: </t>
    </r>
    <r>
      <rPr>
        <sz val="11"/>
        <color rgb="FF000000"/>
        <rFont val="Calibri"/>
      </rPr>
      <t xml:space="preserve">
</t>
    </r>
    <r>
      <rPr>
        <sz val="11"/>
        <color rgb="FF000000"/>
        <rFont val="Calibri"/>
      </rPr>
      <t xml:space="preserve"># grep -E "ALL:[[:blank:]]*ALL" /etc/hosts.deny </t>
    </r>
    <r>
      <rPr>
        <sz val="11"/>
        <color rgb="FF000000"/>
        <rFont val="Calibri"/>
      </rPr>
      <t xml:space="preserve">
</t>
    </r>
    <r>
      <rPr>
        <sz val="11"/>
        <color rgb="FF000000"/>
        <rFont val="Calibri"/>
      </rPr>
      <t>ALL:ALL</t>
    </r>
    <r>
      <rPr>
        <sz val="11"/>
        <color rgb="FF000000"/>
        <rFont val="Calibri"/>
      </rPr>
      <t xml:space="preserve">
</t>
    </r>
    <r>
      <rPr>
        <sz val="11"/>
        <color rgb="FF000000"/>
        <rFont val="Calibri"/>
      </rPr>
      <t xml:space="preserve">If the "ALL: ALL" entry is not present in the "/etc/hosts.deny" file, any TCP service from a host or network not matching other rules will be allowed access. </t>
    </r>
    <r>
      <rPr>
        <sz val="11"/>
        <color rgb="FF000000"/>
        <rFont val="Calibri"/>
      </rPr>
      <t xml:space="preserve">
</t>
    </r>
    <r>
      <rPr>
        <sz val="11"/>
        <color rgb="FF000000"/>
        <rFont val="Calibri"/>
      </rPr>
      <t>If the entry is not in "/etc/hosts.deny", this is a finding.</t>
    </r>
  </si>
  <si>
    <t>V-215420</t>
  </si>
  <si>
    <r>
      <rPr>
        <sz val="11"/>
        <rFont val="Calibri"/>
      </rPr>
      <t>All AIX files and directories must have a valid group owner.</t>
    </r>
  </si>
  <si>
    <r>
      <rPr>
        <sz val="11"/>
        <color rgb="FF000000"/>
        <rFont val="Calibri"/>
      </rPr>
      <t>Change the group owner for each file without a valid group owner using command:</t>
    </r>
    <r>
      <rPr>
        <sz val="11"/>
        <color rgb="FF000000"/>
        <rFont val="Calibri"/>
      </rPr>
      <t xml:space="preserve">
</t>
    </r>
    <r>
      <rPr>
        <sz val="11"/>
        <color rgb="FF000000"/>
        <rFont val="Calibri"/>
      </rPr>
      <t># chgrp &lt;a-valid-group&gt; /tmp/a-file-without-a-valid-group-owner</t>
    </r>
  </si>
  <si>
    <r>
      <rPr>
        <sz val="11"/>
        <color rgb="FF000000"/>
        <rFont val="Calibri"/>
      </rPr>
      <t>Determine if any file on the system does not have a valid group owner using command:</t>
    </r>
    <r>
      <rPr>
        <sz val="11"/>
        <color rgb="FF000000"/>
        <rFont val="Calibri"/>
      </rPr>
      <t xml:space="preserve">
</t>
    </r>
    <r>
      <rPr>
        <sz val="11"/>
        <color rgb="FF000000"/>
        <rFont val="Calibri"/>
      </rPr>
      <t xml:space="preserve"># find / -nogroup -print </t>
    </r>
    <r>
      <rPr>
        <sz val="11"/>
        <color rgb="FF000000"/>
        <rFont val="Calibri"/>
      </rPr>
      <t xml:space="preserve">
</t>
    </r>
    <r>
      <rPr>
        <sz val="11"/>
        <color rgb="FF000000"/>
        <rFont val="Calibri"/>
      </rPr>
      <t>If any such files are found, this is a finding.</t>
    </r>
  </si>
  <si>
    <t>V-215421</t>
  </si>
  <si>
    <r>
      <rPr>
        <sz val="11"/>
        <rFont val="Calibri"/>
      </rPr>
      <t>AIX control scripts library search paths must contain only absolute paths.</t>
    </r>
  </si>
  <si>
    <r>
      <rPr>
        <sz val="11"/>
        <color rgb="FF000000"/>
        <rFont val="Calibri"/>
      </rPr>
      <t>Edit run control scripts' library search "PATH" variables. Remove empty entries or entries that are not absolute paths.</t>
    </r>
  </si>
  <si>
    <r>
      <rPr>
        <sz val="11"/>
        <color rgb="FF000000"/>
        <rFont val="Calibri"/>
      </rPr>
      <t>The library search path environment variable(s) contain a list of directories for the dynamic linker to search to find libraries. If this path includes the current working directory or other relative paths, libraries in these directories may be loaded instead of system libraries. This variable is formatted as a colon-separated list of directories. If there is an empty entry, such as a leading or trailing colon, or two consecutive colons, this is interpreted as the current working directory. Paths starting with a slash (/) are absolute paths.</t>
    </r>
  </si>
  <si>
    <r>
      <rPr>
        <sz val="11"/>
        <color rgb="FF000000"/>
        <rFont val="Calibri"/>
      </rPr>
      <t>Verify run control scripts' library search paths:</t>
    </r>
    <r>
      <rPr>
        <sz val="11"/>
        <color rgb="FF000000"/>
        <rFont val="Calibri"/>
      </rPr>
      <t xml:space="preserve">
</t>
    </r>
    <r>
      <rPr>
        <sz val="11"/>
        <color rgb="FF000000"/>
        <rFont val="Calibri"/>
      </rPr>
      <t xml:space="preserve"># grep -r LIBPATH /etc/rc* </t>
    </r>
    <r>
      <rPr>
        <sz val="11"/>
        <color rgb="FF000000"/>
        <rFont val="Calibri"/>
      </rPr>
      <t xml:space="preserve">
</t>
    </r>
    <r>
      <rPr>
        <sz val="11"/>
        <color rgb="FF000000"/>
        <rFont val="Calibri"/>
      </rPr>
      <t>/etc/rc.teboot:export LIBPATH=/../usr/lib</t>
    </r>
    <r>
      <rPr>
        <sz val="11"/>
        <color rgb="FF000000"/>
        <rFont val="Calibri"/>
      </rPr>
      <t xml:space="preserve">
</t>
    </r>
    <r>
      <rPr>
        <sz val="11"/>
        <color rgb="FF000000"/>
        <rFont val="Calibri"/>
      </rPr>
      <t>/etc/rc.teboot:export LIBPATH=/usr/lib</t>
    </r>
    <r>
      <rPr>
        <sz val="11"/>
        <color rgb="FF000000"/>
        <rFont val="Calibri"/>
      </rPr>
      <t xml:space="preserve">
</t>
    </r>
    <r>
      <rPr>
        <sz val="11"/>
        <color rgb="FF000000"/>
        <rFont val="Calibri"/>
      </rPr>
      <t xml:space="preserve">This variable is formatted as a colon-separated list of paths. </t>
    </r>
    <r>
      <rPr>
        <sz val="11"/>
        <color rgb="FF000000"/>
        <rFont val="Calibri"/>
      </rPr>
      <t xml:space="preserve">
</t>
    </r>
    <r>
      <rPr>
        <sz val="11"/>
        <color rgb="FF000000"/>
        <rFont val="Calibri"/>
      </rPr>
      <t xml:space="preserve">If there is an empty entry, such as a leading or trailing colon, or two consecutive colons, this is a finding. </t>
    </r>
    <r>
      <rPr>
        <sz val="11"/>
        <color rgb="FF000000"/>
        <rFont val="Calibri"/>
      </rPr>
      <t xml:space="preserve">
</t>
    </r>
    <r>
      <rPr>
        <sz val="11"/>
        <color rgb="FF000000"/>
        <rFont val="Calibri"/>
      </rPr>
      <t>If an entry begins with a character other than a slash (/) or other than "$PATH", it is a relative path, and this is a finding.</t>
    </r>
  </si>
  <si>
    <t>V-215422</t>
  </si>
  <si>
    <r>
      <rPr>
        <sz val="11"/>
        <rFont val="Calibri"/>
      </rPr>
      <t>The control script lists of preloaded libraries must contain only absolute paths on AIX systems.</t>
    </r>
  </si>
  <si>
    <r>
      <rPr>
        <sz val="11"/>
        <color rgb="FF000000"/>
        <rFont val="Calibri"/>
      </rPr>
      <t>Edit the run control scripts' library preload list and remove relative paths.</t>
    </r>
  </si>
  <si>
    <r>
      <rPr>
        <sz val="11"/>
        <color rgb="FF000000"/>
        <rFont val="Calibri"/>
      </rPr>
      <t>Verify run control scripts' library preload list using command:</t>
    </r>
    <r>
      <rPr>
        <sz val="11"/>
        <color rgb="FF000000"/>
        <rFont val="Calibri"/>
      </rPr>
      <t xml:space="preserve">
</t>
    </r>
    <r>
      <rPr>
        <sz val="11"/>
        <color rgb="FF000000"/>
        <rFont val="Calibri"/>
      </rPr>
      <t xml:space="preserve"># grep -r LDR_PRELOAD /etc/rc* </t>
    </r>
    <r>
      <rPr>
        <sz val="11"/>
        <color rgb="FF000000"/>
        <rFont val="Calibri"/>
      </rPr>
      <t xml:space="preserve">
</t>
    </r>
    <r>
      <rPr>
        <sz val="11"/>
        <color rgb="FF000000"/>
        <rFont val="Calibri"/>
      </rPr>
      <t>/etc/rc.teboot:export LDR_PRELOAD=/../usr/bin</t>
    </r>
    <r>
      <rPr>
        <sz val="11"/>
        <color rgb="FF000000"/>
        <rFont val="Calibri"/>
      </rPr>
      <t xml:space="preserve">
</t>
    </r>
    <r>
      <rPr>
        <sz val="11"/>
        <color rgb="FF000000"/>
        <rFont val="Calibri"/>
      </rPr>
      <t>/etc/rc.teboot:export LDR_PRELOAD=/usr/bin</t>
    </r>
    <r>
      <rPr>
        <sz val="11"/>
        <color rgb="FF000000"/>
        <rFont val="Calibri"/>
      </rPr>
      <t xml:space="preserve">
</t>
    </r>
    <r>
      <rPr>
        <sz val="11"/>
        <color rgb="FF000000"/>
        <rFont val="Calibri"/>
      </rPr>
      <t xml:space="preserve">This variable is formatted as a colon-separated list of paths. </t>
    </r>
    <r>
      <rPr>
        <sz val="11"/>
        <color rgb="FF000000"/>
        <rFont val="Calibri"/>
      </rPr>
      <t xml:space="preserve">
</t>
    </r>
    <r>
      <rPr>
        <sz val="11"/>
        <color rgb="FF000000"/>
        <rFont val="Calibri"/>
      </rPr>
      <t xml:space="preserve">If there is an empty entry, such as a leading or trailing colon, or two consecutive colons, this is a finding. </t>
    </r>
    <r>
      <rPr>
        <sz val="11"/>
        <color rgb="FF000000"/>
        <rFont val="Calibri"/>
      </rPr>
      <t xml:space="preserve">
</t>
    </r>
    <r>
      <rPr>
        <sz val="11"/>
        <color rgb="FF000000"/>
        <rFont val="Calibri"/>
      </rPr>
      <t>If an entry begins with a character other than a slash (/) or other than "$PATH", it is a relative path, and this is a finding.</t>
    </r>
  </si>
  <si>
    <t>V-215423</t>
  </si>
  <si>
    <r>
      <rPr>
        <sz val="11"/>
        <rFont val="Calibri"/>
      </rPr>
      <t>The global initialization file lists of preloaded libraries must contain only absolute paths on AIX.</t>
    </r>
  </si>
  <si>
    <r>
      <rPr>
        <sz val="11"/>
        <color rgb="FF000000"/>
        <rFont val="Calibri"/>
      </rPr>
      <t>Edit the global initialization files and remove the relative path entry from the library preload list variable 'LDR_PRELOAD'.</t>
    </r>
  </si>
  <si>
    <r>
      <rPr>
        <sz val="11"/>
        <color rgb="FF000000"/>
        <rFont val="Calibri"/>
      </rPr>
      <t>Check the global initialization files' library preload list using command:</t>
    </r>
    <r>
      <rPr>
        <sz val="11"/>
        <color rgb="FF000000"/>
        <rFont val="Calibri"/>
      </rPr>
      <t xml:space="preserve">
</t>
    </r>
    <r>
      <rPr>
        <sz val="11"/>
        <color rgb="FF000000"/>
        <rFont val="Calibri"/>
      </rPr>
      <t xml:space="preserve"># grep LDR_PRELOAD /etc/profile /etc/bashrc /etc/security/.login /etc/environment /etc/security/environ </t>
    </r>
    <r>
      <rPr>
        <sz val="11"/>
        <color rgb="FF000000"/>
        <rFont val="Calibri"/>
      </rPr>
      <t xml:space="preserve">
</t>
    </r>
    <r>
      <rPr>
        <sz val="11"/>
        <color rgb="FF000000"/>
        <rFont val="Calibri"/>
      </rPr>
      <t>/etc/environment:LDR_PRELOAD=:/usr/bin/X11:/sbin:/usr/java7_64/jre/bin:/usr/java7_64/bin</t>
    </r>
    <r>
      <rPr>
        <sz val="11"/>
        <color rgb="FF000000"/>
        <rFont val="Calibri"/>
      </rPr>
      <t xml:space="preserve">
</t>
    </r>
    <r>
      <rPr>
        <sz val="11"/>
        <color rgb="FF000000"/>
        <rFont val="Calibri"/>
      </rPr>
      <t xml:space="preserve">This variable is formatted as a colon-separated list of paths. </t>
    </r>
    <r>
      <rPr>
        <sz val="11"/>
        <color rgb="FF000000"/>
        <rFont val="Calibri"/>
      </rPr>
      <t xml:space="preserve">
</t>
    </r>
    <r>
      <rPr>
        <sz val="11"/>
        <color rgb="FF000000"/>
        <rFont val="Calibri"/>
      </rPr>
      <t xml:space="preserve">If there is an empty entry, such as a leading or trailing colon, or two consecutive colons, this is a finding. </t>
    </r>
    <r>
      <rPr>
        <sz val="11"/>
        <color rgb="FF000000"/>
        <rFont val="Calibri"/>
      </rPr>
      <t xml:space="preserve">
</t>
    </r>
    <r>
      <rPr>
        <sz val="11"/>
        <color rgb="FF000000"/>
        <rFont val="Calibri"/>
      </rPr>
      <t>If an entry begins with a character other than a slash (/) or other than "$PATH", it is a relative path, and this is a finding.</t>
    </r>
  </si>
  <si>
    <t>V-215424</t>
  </si>
  <si>
    <r>
      <rPr>
        <sz val="11"/>
        <rFont val="Calibri"/>
      </rPr>
      <t>The local initialization file library search paths must contain only absolute paths on AIX.</t>
    </r>
  </si>
  <si>
    <r>
      <rPr>
        <sz val="11"/>
        <color rgb="FF000000"/>
        <rFont val="Calibri"/>
      </rPr>
      <t>Edit the local initialization file(s) and remove the relative path entry from the library search path.</t>
    </r>
  </si>
  <si>
    <r>
      <rPr>
        <sz val="11"/>
        <color rgb="FF000000"/>
        <rFont val="Calibri"/>
      </rPr>
      <t>The library search path environment variable(s) contain a list of directories for the dynamic linker to search to find libraries. If this path includes the current working directory or other relative paths, libraries in these directories may be loaded instead of system libraries. This variable is formatted as a colon-separated list of directories. If there is an empty entry, such as a leading or trailing colon, or two consecutive colons, this is interpreted as the current working directory.</t>
    </r>
  </si>
  <si>
    <r>
      <rPr>
        <sz val="11"/>
        <color rgb="FF000000"/>
        <rFont val="Calibri"/>
      </rPr>
      <t xml:space="preserve">Identify local initialization files that have library search paths:  </t>
    </r>
    <r>
      <rPr>
        <sz val="11"/>
        <color rgb="FF000000"/>
        <rFont val="Calibri"/>
      </rPr>
      <t xml:space="preserve">
</t>
    </r>
    <r>
      <rPr>
        <sz val="11"/>
        <color rgb="FF000000"/>
        <rFont val="Calibri"/>
      </rPr>
      <t xml:space="preserve"># cat /etc/passwd | cut -f 1,1 -d ":" | xargs -n1 -IUSER sh -c 'grep -l LIB ~USER/.*' </t>
    </r>
    <r>
      <rPr>
        <sz val="11"/>
        <color rgb="FF000000"/>
        <rFont val="Calibri"/>
      </rPr>
      <t xml:space="preserve">
</t>
    </r>
    <r>
      <rPr>
        <sz val="11"/>
        <color rgb="FF000000"/>
        <rFont val="Calibri"/>
      </rPr>
      <t>/root/.sh_history</t>
    </r>
    <r>
      <rPr>
        <sz val="11"/>
        <color rgb="FF000000"/>
        <rFont val="Calibri"/>
      </rPr>
      <t xml:space="preserve">
</t>
    </r>
    <r>
      <rPr>
        <sz val="11"/>
        <color rgb="FF000000"/>
        <rFont val="Calibri"/>
      </rPr>
      <t>/home/doejohn/.profile</t>
    </r>
    <r>
      <rPr>
        <sz val="11"/>
        <color rgb="FF000000"/>
        <rFont val="Calibri"/>
      </rPr>
      <t xml:space="preserve">
</t>
    </r>
    <r>
      <rPr>
        <sz val="11"/>
        <color rgb="FF000000"/>
        <rFont val="Calibri"/>
      </rPr>
      <t>/home/doejane/.profile</t>
    </r>
    <r>
      <rPr>
        <sz val="11"/>
        <color rgb="FF000000"/>
        <rFont val="Calibri"/>
      </rPr>
      <t xml:space="preserve">
</t>
    </r>
    <r>
      <rPr>
        <sz val="11"/>
        <color rgb="FF000000"/>
        <rFont val="Calibri"/>
      </rPr>
      <t>For each file identified above, verify the search path contains only absolute paths:</t>
    </r>
    <r>
      <rPr>
        <sz val="11"/>
        <color rgb="FF000000"/>
        <rFont val="Calibri"/>
      </rPr>
      <t xml:space="preserve">
</t>
    </r>
    <r>
      <rPr>
        <sz val="11"/>
        <color rgb="FF000000"/>
        <rFont val="Calibri"/>
      </rPr>
      <t>Note: The "LIBPATH" and "LD_LIBRARY_PATH" variables are formatted as a colon-separated list of directories.</t>
    </r>
    <r>
      <rPr>
        <sz val="11"/>
        <color rgb="FF000000"/>
        <rFont val="Calibri"/>
      </rPr>
      <t xml:space="preserve">
</t>
    </r>
    <r>
      <rPr>
        <sz val="11"/>
        <color rgb="FF000000"/>
        <rFont val="Calibri"/>
      </rPr>
      <t># cat &lt;local_initilization_file&gt; | grep -Ei 'lib|library'</t>
    </r>
    <r>
      <rPr>
        <sz val="11"/>
        <color rgb="FF000000"/>
        <rFont val="Calibri"/>
      </rPr>
      <t xml:space="preserve">
</t>
    </r>
    <r>
      <rPr>
        <sz val="11"/>
        <color rgb="FF000000"/>
        <rFont val="Calibri"/>
      </rPr>
      <t>LD_LIBRARY_PATH=/usr/lib</t>
    </r>
    <r>
      <rPr>
        <sz val="11"/>
        <color rgb="FF000000"/>
        <rFont val="Calibri"/>
      </rPr>
      <t xml:space="preserve">
</t>
    </r>
    <r>
      <rPr>
        <sz val="11"/>
        <color rgb="FF000000"/>
        <rFont val="Calibri"/>
      </rPr>
      <t>LIBPATH=/usr/lib</t>
    </r>
    <r>
      <rPr>
        <sz val="11"/>
        <color rgb="FF000000"/>
        <rFont val="Calibri"/>
      </rPr>
      <t xml:space="preserve">
</t>
    </r>
    <r>
      <rPr>
        <sz val="11"/>
        <color rgb="FF000000"/>
        <rFont val="Calibri"/>
      </rPr>
      <t xml:space="preserve">If there is an empty entry, such as a leading or trailing colon, or two consecutive colons, this is a finding. </t>
    </r>
    <r>
      <rPr>
        <sz val="11"/>
        <color rgb="FF000000"/>
        <rFont val="Calibri"/>
      </rPr>
      <t xml:space="preserve">
</t>
    </r>
    <r>
      <rPr>
        <sz val="11"/>
        <color rgb="FF000000"/>
        <rFont val="Calibri"/>
      </rPr>
      <t>If an entry begins with a character other than a slash (/) or other than "$PATH", it is a relative path, and this is a finding.</t>
    </r>
  </si>
  <si>
    <t>V-215425</t>
  </si>
  <si>
    <r>
      <rPr>
        <sz val="11"/>
        <rFont val="Calibri"/>
      </rPr>
      <t>The local initialization file lists of preloaded libraries must contain only absolute paths on AIX.</t>
    </r>
  </si>
  <si>
    <r>
      <rPr>
        <sz val="11"/>
        <color rgb="FF000000"/>
        <rFont val="Calibri"/>
      </rPr>
      <t>Edit the local initialization file and remove the relative path entry from the library preload variable "LDR_PRELOAD".</t>
    </r>
  </si>
  <si>
    <r>
      <rPr>
        <sz val="11"/>
        <color rgb="FF000000"/>
        <rFont val="Calibri"/>
      </rPr>
      <t>The library preload list environment variable contains a list of libraries for the dynamic linker to load before loading the libraries required by the binary. If this list contains paths to libraries relative to the current working directory, unintended libraries may be preloaded. This variable is formatted as a space-separated list of libraries.</t>
    </r>
  </si>
  <si>
    <r>
      <rPr>
        <sz val="11"/>
        <color rgb="FF000000"/>
        <rFont val="Calibri"/>
      </rPr>
      <t xml:space="preserve">Identify local initialization files that have library search paths:  </t>
    </r>
    <r>
      <rPr>
        <sz val="11"/>
        <color rgb="FF000000"/>
        <rFont val="Calibri"/>
      </rPr>
      <t xml:space="preserve">
</t>
    </r>
    <r>
      <rPr>
        <sz val="11"/>
        <color rgb="FF000000"/>
        <rFont val="Calibri"/>
      </rPr>
      <t xml:space="preserve"># cat /etc/passwd | cut -f 1,1 -d ":" | xargs -n1 -IUSER sh -c 'grep -l LDR_PRELOAD ~USER/.*' </t>
    </r>
    <r>
      <rPr>
        <sz val="11"/>
        <color rgb="FF000000"/>
        <rFont val="Calibri"/>
      </rPr>
      <t xml:space="preserve">
</t>
    </r>
    <r>
      <rPr>
        <sz val="11"/>
        <color rgb="FF000000"/>
        <rFont val="Calibri"/>
      </rPr>
      <t>/root/.sh_history</t>
    </r>
    <r>
      <rPr>
        <sz val="11"/>
        <color rgb="FF000000"/>
        <rFont val="Calibri"/>
      </rPr>
      <t xml:space="preserve">
</t>
    </r>
    <r>
      <rPr>
        <sz val="11"/>
        <color rgb="FF000000"/>
        <rFont val="Calibri"/>
      </rPr>
      <t>/home/doejohn/.profile</t>
    </r>
    <r>
      <rPr>
        <sz val="11"/>
        <color rgb="FF000000"/>
        <rFont val="Calibri"/>
      </rPr>
      <t xml:space="preserve">
</t>
    </r>
    <r>
      <rPr>
        <sz val="11"/>
        <color rgb="FF000000"/>
        <rFont val="Calibri"/>
      </rPr>
      <t>/home/doejane/.profile</t>
    </r>
    <r>
      <rPr>
        <sz val="11"/>
        <color rgb="FF000000"/>
        <rFont val="Calibri"/>
      </rPr>
      <t xml:space="preserve">
</t>
    </r>
    <r>
      <rPr>
        <sz val="11"/>
        <color rgb="FF000000"/>
        <rFont val="Calibri"/>
      </rPr>
      <t>For each file identified above, verify the search path contains only absolute paths:</t>
    </r>
    <r>
      <rPr>
        <sz val="11"/>
        <color rgb="FF000000"/>
        <rFont val="Calibri"/>
      </rPr>
      <t xml:space="preserve">
</t>
    </r>
    <r>
      <rPr>
        <sz val="11"/>
        <color rgb="FF000000"/>
        <rFont val="Calibri"/>
      </rPr>
      <t>Note: This variable is formatted as a colon-separated list of paths.</t>
    </r>
    <r>
      <rPr>
        <sz val="11"/>
        <color rgb="FF000000"/>
        <rFont val="Calibri"/>
      </rPr>
      <t xml:space="preserve">
</t>
    </r>
    <r>
      <rPr>
        <sz val="11"/>
        <color rgb="FF000000"/>
        <rFont val="Calibri"/>
      </rPr>
      <t># cat &lt;local_initilization_file&gt; | grep -Ei 'ldr|preload'</t>
    </r>
    <r>
      <rPr>
        <sz val="11"/>
        <color rgb="FF000000"/>
        <rFont val="Calibri"/>
      </rPr>
      <t xml:space="preserve">
</t>
    </r>
    <r>
      <rPr>
        <sz val="11"/>
        <color rgb="FF000000"/>
        <rFont val="Calibri"/>
      </rPr>
      <t>LDR_PRELOAD=/usr/lib</t>
    </r>
    <r>
      <rPr>
        <sz val="11"/>
        <color rgb="FF000000"/>
        <rFont val="Calibri"/>
      </rPr>
      <t xml:space="preserve">
</t>
    </r>
    <r>
      <rPr>
        <sz val="11"/>
        <color rgb="FF000000"/>
        <rFont val="Calibri"/>
      </rPr>
      <t>If the paths listed have not been documented and authorized by the ISSO/ISSM, this is a finding.</t>
    </r>
    <r>
      <rPr>
        <sz val="11"/>
        <color rgb="FF000000"/>
        <rFont val="Calibri"/>
      </rPr>
      <t xml:space="preserve">
</t>
    </r>
    <r>
      <rPr>
        <sz val="11"/>
        <color rgb="FF000000"/>
        <rFont val="Calibri"/>
      </rPr>
      <t xml:space="preserve">If there is an empty entry, such as a leading or trailing colon, or two consecutive colons, this is a finding. </t>
    </r>
    <r>
      <rPr>
        <sz val="11"/>
        <color rgb="FF000000"/>
        <rFont val="Calibri"/>
      </rPr>
      <t xml:space="preserve">
</t>
    </r>
    <r>
      <rPr>
        <sz val="11"/>
        <color rgb="FF000000"/>
        <rFont val="Calibri"/>
      </rPr>
      <t>If an entry begins with a character other than a slash (/) or other than "$PATH", it is a relative path, and this is a finding.</t>
    </r>
  </si>
  <si>
    <t>V-215426</t>
  </si>
  <si>
    <r>
      <rPr>
        <sz val="11"/>
        <rFont val="Calibri"/>
      </rPr>
      <t>AIX package management tool must be used daily to verify system software.</t>
    </r>
  </si>
  <si>
    <r>
      <rPr>
        <sz val="11"/>
        <color rgb="FF000000"/>
        <rFont val="Calibri"/>
      </rPr>
      <t>Add a job to the root crontab invoking the following system package management tool to verify the integrity of installed packages and email the result to root user.</t>
    </r>
    <r>
      <rPr>
        <sz val="11"/>
        <color rgb="FF000000"/>
        <rFont val="Calibri"/>
      </rPr>
      <t xml:space="preserve">
</t>
    </r>
    <r>
      <rPr>
        <sz val="11"/>
        <color rgb="FF000000"/>
        <rFont val="Calibri"/>
      </rPr>
      <t xml:space="preserve">Run the following command to add the cron job: </t>
    </r>
    <r>
      <rPr>
        <sz val="11"/>
        <color rgb="FF000000"/>
        <rFont val="Calibri"/>
      </rPr>
      <t xml:space="preserve">
</t>
    </r>
    <r>
      <rPr>
        <sz val="11"/>
        <color rgb="FF000000"/>
        <rFont val="Calibri"/>
      </rPr>
      <t># crontab -e</t>
    </r>
    <r>
      <rPr>
        <sz val="11"/>
        <color rgb="FF000000"/>
        <rFont val="Calibri"/>
      </rPr>
      <t xml:space="preserve">
</t>
    </r>
    <r>
      <rPr>
        <sz val="11"/>
        <color rgb="FF000000"/>
        <rFont val="Calibri"/>
      </rPr>
      <t>Within crontab command, add the following daily job to the cron table, then save the change:</t>
    </r>
    <r>
      <rPr>
        <sz val="11"/>
        <color rgb="FF000000"/>
        <rFont val="Calibri"/>
      </rPr>
      <t xml:space="preserve">
</t>
    </r>
    <r>
      <rPr>
        <sz val="11"/>
        <color rgb="FF000000"/>
        <rFont val="Calibri"/>
      </rPr>
      <t>0 23 * * * /usr/bin/lppchk -c &gt; /tmp/111 2&gt;&amp;1; sendmail root &lt; /tmp/111</t>
    </r>
  </si>
  <si>
    <r>
      <rPr>
        <sz val="11"/>
        <color rgb="FF000000"/>
        <rFont val="Calibri"/>
      </rPr>
      <t>Verification using the system package management tool can be used to determine that system software has not been tampered with. This requirement is not applicable to systems not using package management tools.</t>
    </r>
  </si>
  <si>
    <r>
      <rPr>
        <sz val="11"/>
        <color rgb="FF000000"/>
        <rFont val="Calibri"/>
      </rPr>
      <t>Check the root crontab for a daily job invoking the system package management tool to verify the integrity of installed packages.</t>
    </r>
    <r>
      <rPr>
        <sz val="11"/>
        <color rgb="FF000000"/>
        <rFont val="Calibri"/>
      </rPr>
      <t xml:space="preserve">
</t>
    </r>
    <r>
      <rPr>
        <sz val="11"/>
        <color rgb="FF000000"/>
        <rFont val="Calibri"/>
      </rPr>
      <t xml:space="preserve">From the command prompt, run the following command: </t>
    </r>
    <r>
      <rPr>
        <sz val="11"/>
        <color rgb="FF000000"/>
        <rFont val="Calibri"/>
      </rPr>
      <t xml:space="preserve">
</t>
    </r>
    <r>
      <rPr>
        <sz val="11"/>
        <color rgb="FF000000"/>
        <rFont val="Calibri"/>
      </rPr>
      <t xml:space="preserve"># crontab -l | grep lppchk </t>
    </r>
    <r>
      <rPr>
        <sz val="11"/>
        <color rgb="FF000000"/>
        <rFont val="Calibri"/>
      </rPr>
      <t xml:space="preserve">
</t>
    </r>
    <r>
      <rPr>
        <sz val="11"/>
        <color rgb="FF000000"/>
        <rFont val="Calibri"/>
      </rPr>
      <t>55 22 * * * /lppchk.sh # Daily LPP check script</t>
    </r>
    <r>
      <rPr>
        <sz val="11"/>
        <color rgb="FF000000"/>
        <rFont val="Calibri"/>
      </rPr>
      <t xml:space="preserve">
</t>
    </r>
    <r>
      <rPr>
        <sz val="11"/>
        <color rgb="FF000000"/>
        <rFont val="Calibri"/>
      </rPr>
      <t>If no such job exists, this is a finding.</t>
    </r>
  </si>
  <si>
    <t>V-215427</t>
  </si>
  <si>
    <r>
      <rPr>
        <sz val="11"/>
        <rFont val="Calibri"/>
      </rPr>
      <t>The AIX DHCP client must not send dynamic DNS updates.</t>
    </r>
  </si>
  <si>
    <r>
      <rPr>
        <sz val="11"/>
        <color rgb="FF000000"/>
        <rFont val="Calibri"/>
      </rPr>
      <t xml:space="preserve">Configure the system's DHCP client to not send dynamic DNS updates. </t>
    </r>
    <r>
      <rPr>
        <sz val="11"/>
        <color rgb="FF000000"/>
        <rFont val="Calibri"/>
      </rPr>
      <t xml:space="preserve">
</t>
    </r>
    <r>
      <rPr>
        <sz val="11"/>
        <color rgb="FF000000"/>
        <rFont val="Calibri"/>
      </rPr>
      <t>Remove or comment-out "updateDNS" lines from the "/etc/dhcpcd.ini" and "/etc/dhcpc.opt" files.</t>
    </r>
  </si>
  <si>
    <r>
      <rPr>
        <sz val="11"/>
        <color rgb="FF000000"/>
        <rFont val="Calibri"/>
      </rPr>
      <t>Dynamic DNS updates transmit unencrypted information about a system including its name and address and should not be used unless needed.</t>
    </r>
  </si>
  <si>
    <r>
      <rPr>
        <sz val="11"/>
        <color rgb="FF000000"/>
        <rFont val="Calibri"/>
      </rPr>
      <t>If AIX does not use DHCP client, this is Not Applicable.</t>
    </r>
    <r>
      <rPr>
        <sz val="11"/>
        <color rgb="FF000000"/>
        <rFont val="Calibri"/>
      </rPr>
      <t xml:space="preserve">
</t>
    </r>
    <r>
      <rPr>
        <sz val="11"/>
        <color rgb="FF000000"/>
        <rFont val="Calibri"/>
      </rPr>
      <t xml:space="preserve">Determine if the system's DHCP client is configured to send dynamic DNS updates: </t>
    </r>
    <r>
      <rPr>
        <sz val="11"/>
        <color rgb="FF000000"/>
        <rFont val="Calibri"/>
      </rPr>
      <t xml:space="preserve">
</t>
    </r>
    <r>
      <rPr>
        <sz val="11"/>
        <color rgb="FF000000"/>
        <rFont val="Calibri"/>
      </rPr>
      <t xml:space="preserve"># grep "^updateDNS" /etc/dhcpc.opt /etc/dhcpcd.ini </t>
    </r>
    <r>
      <rPr>
        <sz val="11"/>
        <color rgb="FF000000"/>
        <rFont val="Calibri"/>
      </rPr>
      <t xml:space="preserve">
</t>
    </r>
    <r>
      <rPr>
        <sz val="11"/>
        <color rgb="FF000000"/>
        <rFont val="Calibri"/>
      </rPr>
      <t>If any lines are returned, this is a finding.</t>
    </r>
  </si>
  <si>
    <t>V-215428</t>
  </si>
  <si>
    <r>
      <rPr>
        <sz val="11"/>
        <rFont val="Calibri"/>
      </rPr>
      <t>AIX must not run any routing protocol daemons unless the system is a router.</t>
    </r>
  </si>
  <si>
    <r>
      <rPr>
        <sz val="11"/>
        <color rgb="FF000000"/>
        <rFont val="Calibri"/>
      </rPr>
      <t>Kill any routing protocol daemons by running the following command:</t>
    </r>
    <r>
      <rPr>
        <sz val="11"/>
        <color rgb="FF000000"/>
        <rFont val="Calibri"/>
      </rPr>
      <t xml:space="preserve">
</t>
    </r>
    <r>
      <rPr>
        <sz val="11"/>
        <color rgb="FF000000"/>
        <rFont val="Calibri"/>
      </rPr>
      <t># ps -ef |egrep '(ospf|route|bgp|zebra|quagga|gate)' | grep -v egrep | awk -F " " '{print $2}' | while read pid;do kill $pid;done</t>
    </r>
  </si>
  <si>
    <r>
      <rPr>
        <sz val="11"/>
        <color rgb="FF000000"/>
        <rFont val="Calibri"/>
      </rPr>
      <t>Routing protocol daemons are typically used on routers to exchange network topology information with other routers. If this software is used when not required, system network information may be unnecessarily transmitted across the network.</t>
    </r>
  </si>
  <si>
    <r>
      <rPr>
        <sz val="11"/>
        <color rgb="FF000000"/>
        <rFont val="Calibri"/>
      </rPr>
      <t>Check for any running routing protocol daemons by running:</t>
    </r>
    <r>
      <rPr>
        <sz val="11"/>
        <color rgb="FF000000"/>
        <rFont val="Calibri"/>
      </rPr>
      <t xml:space="preserve">
</t>
    </r>
    <r>
      <rPr>
        <sz val="11"/>
        <color rgb="FF000000"/>
        <rFont val="Calibri"/>
      </rPr>
      <t xml:space="preserve"># ps -ef | egrep '(ospf|route|bgp|zebra|quagga|gate)' </t>
    </r>
    <r>
      <rPr>
        <sz val="11"/>
        <color rgb="FF000000"/>
        <rFont val="Calibri"/>
      </rPr>
      <t xml:space="preserve">
</t>
    </r>
    <r>
      <rPr>
        <sz val="11"/>
        <color rgb="FF000000"/>
        <rFont val="Calibri"/>
      </rPr>
      <t>If any routing protocol daemons are listed, this is a finding.</t>
    </r>
  </si>
  <si>
    <t>V-215429</t>
  </si>
  <si>
    <r>
      <rPr>
        <sz val="11"/>
        <rFont val="Calibri"/>
      </rPr>
      <t>AIX must not process ICMP timestamp requests.</t>
    </r>
  </si>
  <si>
    <r>
      <rPr>
        <sz val="11"/>
        <color rgb="FF000000"/>
        <rFont val="Calibri"/>
      </rPr>
      <t>From the command prompt, run the following commands to create and activate "ipsec_v4" and "ipsec_v6" devices:</t>
    </r>
    <r>
      <rPr>
        <sz val="11"/>
        <color rgb="FF000000"/>
        <rFont val="Calibri"/>
      </rPr>
      <t xml:space="preserve">
</t>
    </r>
    <r>
      <rPr>
        <sz val="11"/>
        <color rgb="FF000000"/>
        <rFont val="Calibri"/>
      </rPr>
      <t># mkdev -l ipsec -t 4</t>
    </r>
    <r>
      <rPr>
        <sz val="11"/>
        <color rgb="FF000000"/>
        <rFont val="Calibri"/>
      </rPr>
      <t xml:space="preserve">
</t>
    </r>
    <r>
      <rPr>
        <sz val="11"/>
        <color rgb="FF000000"/>
        <rFont val="Calibri"/>
      </rPr>
      <t># mkdev -l ipsec -t 6</t>
    </r>
    <r>
      <rPr>
        <sz val="11"/>
        <color rgb="FF000000"/>
        <rFont val="Calibri"/>
      </rPr>
      <t xml:space="preserve">
</t>
    </r>
    <r>
      <rPr>
        <sz val="11"/>
        <color rgb="FF000000"/>
        <rFont val="Calibri"/>
      </rPr>
      <t>Run the following commands to create 2 IPsec rules to block the ICMP timestamp request and reply:</t>
    </r>
    <r>
      <rPr>
        <sz val="11"/>
        <color rgb="FF000000"/>
        <rFont val="Calibri"/>
      </rPr>
      <t xml:space="preserve">
</t>
    </r>
    <r>
      <rPr>
        <sz val="11"/>
        <color rgb="FF000000"/>
        <rFont val="Calibri"/>
      </rPr>
      <t># genfilt -v 4 -a D -s 0 -m 0 -d 0 -M 0 -c icmp -O eq -P 13 -r B -w I -i all</t>
    </r>
    <r>
      <rPr>
        <sz val="11"/>
        <color rgb="FF000000"/>
        <rFont val="Calibri"/>
      </rPr>
      <t xml:space="preserve">
</t>
    </r>
    <r>
      <rPr>
        <sz val="11"/>
        <color rgb="FF000000"/>
        <rFont val="Calibri"/>
      </rPr>
      <t># genfilt -v 4 -a D -s 0 -m 0 -d 0 -M 0 -c icmp -o eq -p 14 -r B -w O -i all</t>
    </r>
    <r>
      <rPr>
        <sz val="11"/>
        <color rgb="FF000000"/>
        <rFont val="Calibri"/>
      </rPr>
      <t xml:space="preserve">
</t>
    </r>
    <r>
      <rPr>
        <sz val="11"/>
        <color rgb="FF000000"/>
        <rFont val="Calibri"/>
      </rPr>
      <t>From the command prompt, run the following command to activate all the filter rules in the rule database:</t>
    </r>
    <r>
      <rPr>
        <sz val="11"/>
        <color rgb="FF000000"/>
        <rFont val="Calibri"/>
      </rPr>
      <t xml:space="preserve">
</t>
    </r>
    <r>
      <rPr>
        <sz val="11"/>
        <color rgb="FF000000"/>
        <rFont val="Calibri"/>
      </rPr>
      <t># mkfilt -u</t>
    </r>
  </si>
  <si>
    <r>
      <rPr>
        <sz val="11"/>
        <color rgb="FF000000"/>
        <rFont val="Calibri"/>
      </rPr>
      <t>The processing of Internet Control Message Protocol (ICMP) timestamp requests increases the attack surface of the system.</t>
    </r>
  </si>
  <si>
    <r>
      <rPr>
        <sz val="11"/>
        <color rgb="FF000000"/>
        <rFont val="Calibri"/>
      </rPr>
      <t>From the command prompt, run the following command to check if "ipsec_v4" and "ipsec_v6" devices are active:</t>
    </r>
    <r>
      <rPr>
        <sz val="11"/>
        <color rgb="FF000000"/>
        <rFont val="Calibri"/>
      </rPr>
      <t xml:space="preserve">
</t>
    </r>
    <r>
      <rPr>
        <sz val="11"/>
        <color rgb="FF000000"/>
        <rFont val="Calibri"/>
      </rPr>
      <t># lsdev -Cc ipsec</t>
    </r>
    <r>
      <rPr>
        <sz val="11"/>
        <color rgb="FF000000"/>
        <rFont val="Calibri"/>
      </rPr>
      <t xml:space="preserve">
</t>
    </r>
    <r>
      <rPr>
        <sz val="11"/>
        <color rgb="FF000000"/>
        <rFont val="Calibri"/>
      </rPr>
      <t>The above command should yield the following output:</t>
    </r>
    <r>
      <rPr>
        <sz val="11"/>
        <color rgb="FF000000"/>
        <rFont val="Calibri"/>
      </rPr>
      <t xml:space="preserve">
</t>
    </r>
    <r>
      <rPr>
        <sz val="11"/>
        <color rgb="FF000000"/>
        <rFont val="Calibri"/>
      </rPr>
      <t>ipsec_v4 Available  IP Version 4 Security Extension</t>
    </r>
    <r>
      <rPr>
        <sz val="11"/>
        <color rgb="FF000000"/>
        <rFont val="Calibri"/>
      </rPr>
      <t xml:space="preserve">
</t>
    </r>
    <r>
      <rPr>
        <sz val="11"/>
        <color rgb="FF000000"/>
        <rFont val="Calibri"/>
      </rPr>
      <t>ipsec_v6 Available  IP Version 6 Security Extension</t>
    </r>
    <r>
      <rPr>
        <sz val="11"/>
        <color rgb="FF000000"/>
        <rFont val="Calibri"/>
      </rPr>
      <t xml:space="preserve">
</t>
    </r>
    <r>
      <rPr>
        <sz val="11"/>
        <color rgb="FF000000"/>
        <rFont val="Calibri"/>
      </rPr>
      <t>If "ipsec_v4" or "ipsec_v6" is not displayed, or it is not in "Available" state, this is a finding.</t>
    </r>
    <r>
      <rPr>
        <sz val="11"/>
        <color rgb="FF000000"/>
        <rFont val="Calibri"/>
      </rPr>
      <t xml:space="preserve">
</t>
    </r>
    <r>
      <rPr>
        <sz val="11"/>
        <color rgb="FF000000"/>
        <rFont val="Calibri"/>
      </rPr>
      <t xml:space="preserve">Determine if the system is configured to respond to ICMP Timestamp requests using the following command: </t>
    </r>
    <r>
      <rPr>
        <sz val="11"/>
        <color rgb="FF000000"/>
        <rFont val="Calibri"/>
      </rPr>
      <t xml:space="preserve">
</t>
    </r>
    <r>
      <rPr>
        <sz val="11"/>
        <color rgb="FF000000"/>
        <rFont val="Calibri"/>
      </rPr>
      <t># lsfilt</t>
    </r>
    <r>
      <rPr>
        <sz val="11"/>
        <color rgb="FF000000"/>
        <rFont val="Calibri"/>
      </rPr>
      <t xml:space="preserve">
</t>
    </r>
    <r>
      <rPr>
        <sz val="11"/>
        <color rgb="FF000000"/>
        <rFont val="Calibri"/>
      </rPr>
      <t>Beginning of IPv4 filter rules.</t>
    </r>
    <r>
      <rPr>
        <sz val="11"/>
        <color rgb="FF000000"/>
        <rFont val="Calibri"/>
      </rPr>
      <t xml:space="preserve">
</t>
    </r>
    <r>
      <rPr>
        <sz val="11"/>
        <color rgb="FF000000"/>
        <rFont val="Calibri"/>
      </rPr>
      <t>Rule 1:</t>
    </r>
    <r>
      <rPr>
        <sz val="11"/>
        <color rgb="FF000000"/>
        <rFont val="Calibri"/>
      </rPr>
      <t xml:space="preserve">
</t>
    </r>
    <r>
      <rPr>
        <sz val="11"/>
        <color rgb="FF000000"/>
        <rFont val="Calibri"/>
      </rPr>
      <t>Rule action         : permit</t>
    </r>
    <r>
      <rPr>
        <sz val="11"/>
        <color rgb="FF000000"/>
        <rFont val="Calibri"/>
      </rPr>
      <t xml:space="preserve">
</t>
    </r>
    <r>
      <rPr>
        <sz val="11"/>
        <color rgb="FF000000"/>
        <rFont val="Calibri"/>
      </rPr>
      <t>Source Address      : 0.0.0.0</t>
    </r>
    <r>
      <rPr>
        <sz val="11"/>
        <color rgb="FF000000"/>
        <rFont val="Calibri"/>
      </rPr>
      <t xml:space="preserve">
</t>
    </r>
    <r>
      <rPr>
        <sz val="11"/>
        <color rgb="FF000000"/>
        <rFont val="Calibri"/>
      </rPr>
      <t>Source Mask         : 0.0.0.0</t>
    </r>
    <r>
      <rPr>
        <sz val="11"/>
        <color rgb="FF000000"/>
        <rFont val="Calibri"/>
      </rPr>
      <t xml:space="preserve">
</t>
    </r>
    <r>
      <rPr>
        <sz val="11"/>
        <color rgb="FF000000"/>
        <rFont val="Calibri"/>
      </rPr>
      <t>Destination Address : 0.0.0.0</t>
    </r>
    <r>
      <rPr>
        <sz val="11"/>
        <color rgb="FF000000"/>
        <rFont val="Calibri"/>
      </rPr>
      <t xml:space="preserve">
</t>
    </r>
    <r>
      <rPr>
        <sz val="11"/>
        <color rgb="FF000000"/>
        <rFont val="Calibri"/>
      </rPr>
      <t>Destination Mask    : 0.0.0.0</t>
    </r>
    <r>
      <rPr>
        <sz val="11"/>
        <color rgb="FF000000"/>
        <rFont val="Calibri"/>
      </rPr>
      <t xml:space="preserve">
</t>
    </r>
    <r>
      <rPr>
        <sz val="11"/>
        <color rgb="FF000000"/>
        <rFont val="Calibri"/>
      </rPr>
      <t>Source Routing      : no</t>
    </r>
    <r>
      <rPr>
        <sz val="11"/>
        <color rgb="FF000000"/>
        <rFont val="Calibri"/>
      </rPr>
      <t xml:space="preserve">
</t>
    </r>
    <r>
      <rPr>
        <sz val="11"/>
        <color rgb="FF000000"/>
        <rFont val="Calibri"/>
      </rPr>
      <t>Protocol            : udp</t>
    </r>
    <r>
      <rPr>
        <sz val="11"/>
        <color rgb="FF000000"/>
        <rFont val="Calibri"/>
      </rPr>
      <t xml:space="preserve">
</t>
    </r>
    <r>
      <rPr>
        <sz val="11"/>
        <color rgb="FF000000"/>
        <rFont val="Calibri"/>
      </rPr>
      <t>Source Port         : eq  4001</t>
    </r>
    <r>
      <rPr>
        <sz val="11"/>
        <color rgb="FF000000"/>
        <rFont val="Calibri"/>
      </rPr>
      <t xml:space="preserve">
</t>
    </r>
    <r>
      <rPr>
        <sz val="11"/>
        <color rgb="FF000000"/>
        <rFont val="Calibri"/>
      </rPr>
      <t>Destination Port    : eq  4001</t>
    </r>
    <r>
      <rPr>
        <sz val="11"/>
        <color rgb="FF000000"/>
        <rFont val="Calibri"/>
      </rPr>
      <t xml:space="preserve">
</t>
    </r>
    <r>
      <rPr>
        <sz val="11"/>
        <color rgb="FF000000"/>
        <rFont val="Calibri"/>
      </rPr>
      <t>Scope               : both</t>
    </r>
    <r>
      <rPr>
        <sz val="11"/>
        <color rgb="FF000000"/>
        <rFont val="Calibri"/>
      </rPr>
      <t xml:space="preserve">
</t>
    </r>
    <r>
      <rPr>
        <sz val="11"/>
        <color rgb="FF000000"/>
        <rFont val="Calibri"/>
      </rPr>
      <t>Direction           : both</t>
    </r>
    <r>
      <rPr>
        <sz val="11"/>
        <color rgb="FF000000"/>
        <rFont val="Calibri"/>
      </rPr>
      <t xml:space="preserve">
</t>
    </r>
    <r>
      <rPr>
        <sz val="11"/>
        <color rgb="FF000000"/>
        <rFont val="Calibri"/>
      </rPr>
      <t>Logging control     : no</t>
    </r>
    <r>
      <rPr>
        <sz val="11"/>
        <color rgb="FF000000"/>
        <rFont val="Calibri"/>
      </rPr>
      <t xml:space="preserve">
</t>
    </r>
    <r>
      <rPr>
        <sz val="11"/>
        <color rgb="FF000000"/>
        <rFont val="Calibri"/>
      </rPr>
      <t>Fragment control    : all packets</t>
    </r>
    <r>
      <rPr>
        <sz val="11"/>
        <color rgb="FF000000"/>
        <rFont val="Calibri"/>
      </rPr>
      <t xml:space="preserve">
</t>
    </r>
    <r>
      <rPr>
        <sz val="11"/>
        <color rgb="FF000000"/>
        <rFont val="Calibri"/>
      </rPr>
      <t>Tunnel ID number    : 0</t>
    </r>
    <r>
      <rPr>
        <sz val="11"/>
        <color rgb="FF000000"/>
        <rFont val="Calibri"/>
      </rPr>
      <t xml:space="preserve">
</t>
    </r>
    <r>
      <rPr>
        <sz val="11"/>
        <color rgb="FF000000"/>
        <rFont val="Calibri"/>
      </rPr>
      <t>Interface           : all</t>
    </r>
    <r>
      <rPr>
        <sz val="11"/>
        <color rgb="FF000000"/>
        <rFont val="Calibri"/>
      </rPr>
      <t xml:space="preserve">
</t>
    </r>
    <r>
      <rPr>
        <sz val="11"/>
        <color rgb="FF000000"/>
        <rFont val="Calibri"/>
      </rPr>
      <t>Auto-Generated      : yes</t>
    </r>
    <r>
      <rPr>
        <sz val="11"/>
        <color rgb="FF000000"/>
        <rFont val="Calibri"/>
      </rPr>
      <t xml:space="preserve">
</t>
    </r>
    <r>
      <rPr>
        <sz val="11"/>
        <color rgb="FF000000"/>
        <rFont val="Calibri"/>
      </rPr>
      <t>Expiration Time     : 0</t>
    </r>
    <r>
      <rPr>
        <sz val="11"/>
        <color rgb="FF000000"/>
        <rFont val="Calibri"/>
      </rPr>
      <t xml:space="preserve">
</t>
    </r>
    <r>
      <rPr>
        <sz val="11"/>
        <color rgb="FF000000"/>
        <rFont val="Calibri"/>
      </rPr>
      <t>Description         : Default Rule</t>
    </r>
    <r>
      <rPr>
        <sz val="11"/>
        <color rgb="FF000000"/>
        <rFont val="Calibri"/>
      </rPr>
      <t xml:space="preserve">
</t>
    </r>
    <r>
      <rPr>
        <sz val="11"/>
        <color rgb="FF000000"/>
        <rFont val="Calibri"/>
      </rPr>
      <t>Rule 2:</t>
    </r>
    <r>
      <rPr>
        <sz val="11"/>
        <color rgb="FF000000"/>
        <rFont val="Calibri"/>
      </rPr>
      <t xml:space="preserve">
</t>
    </r>
    <r>
      <rPr>
        <sz val="11"/>
        <color rgb="FF000000"/>
        <rFont val="Calibri"/>
      </rPr>
      <t>*** Dynamic filter placement rule for IKE tunnels ***</t>
    </r>
    <r>
      <rPr>
        <sz val="11"/>
        <color rgb="FF000000"/>
        <rFont val="Calibri"/>
      </rPr>
      <t xml:space="preserve">
</t>
    </r>
    <r>
      <rPr>
        <sz val="11"/>
        <color rgb="FF000000"/>
        <rFont val="Calibri"/>
      </rPr>
      <t>Logging control     : no</t>
    </r>
    <r>
      <rPr>
        <sz val="11"/>
        <color rgb="FF000000"/>
        <rFont val="Calibri"/>
      </rPr>
      <t xml:space="preserve">
</t>
    </r>
    <r>
      <rPr>
        <sz val="11"/>
        <color rgb="FF000000"/>
        <rFont val="Calibri"/>
      </rPr>
      <t>Rule 3:</t>
    </r>
    <r>
      <rPr>
        <sz val="11"/>
        <color rgb="FF000000"/>
        <rFont val="Calibri"/>
      </rPr>
      <t xml:space="preserve">
</t>
    </r>
    <r>
      <rPr>
        <sz val="11"/>
        <color rgb="FF000000"/>
        <rFont val="Calibri"/>
      </rPr>
      <t>Rule action         : deny</t>
    </r>
    <r>
      <rPr>
        <sz val="11"/>
        <color rgb="FF000000"/>
        <rFont val="Calibri"/>
      </rPr>
      <t xml:space="preserve">
</t>
    </r>
    <r>
      <rPr>
        <sz val="11"/>
        <color rgb="FF000000"/>
        <rFont val="Calibri"/>
      </rPr>
      <t>Source Address      : 0.0.0.0</t>
    </r>
    <r>
      <rPr>
        <sz val="11"/>
        <color rgb="FF000000"/>
        <rFont val="Calibri"/>
      </rPr>
      <t xml:space="preserve">
</t>
    </r>
    <r>
      <rPr>
        <sz val="11"/>
        <color rgb="FF000000"/>
        <rFont val="Calibri"/>
      </rPr>
      <t>Source Mask         : 0.0.0.0</t>
    </r>
    <r>
      <rPr>
        <sz val="11"/>
        <color rgb="FF000000"/>
        <rFont val="Calibri"/>
      </rPr>
      <t xml:space="preserve">
</t>
    </r>
    <r>
      <rPr>
        <sz val="11"/>
        <color rgb="FF000000"/>
        <rFont val="Calibri"/>
      </rPr>
      <t>Destination Address : 0.0.0.0</t>
    </r>
    <r>
      <rPr>
        <sz val="11"/>
        <color rgb="FF000000"/>
        <rFont val="Calibri"/>
      </rPr>
      <t xml:space="preserve">
</t>
    </r>
    <r>
      <rPr>
        <sz val="11"/>
        <color rgb="FF000000"/>
        <rFont val="Calibri"/>
      </rPr>
      <t>Destination Mask    : 0.0.0.0</t>
    </r>
    <r>
      <rPr>
        <sz val="11"/>
        <color rgb="FF000000"/>
        <rFont val="Calibri"/>
      </rPr>
      <t xml:space="preserve">
</t>
    </r>
    <r>
      <rPr>
        <sz val="11"/>
        <color rgb="FF000000"/>
        <rFont val="Calibri"/>
      </rPr>
      <t>Source Routing      : yes</t>
    </r>
    <r>
      <rPr>
        <sz val="11"/>
        <color rgb="FF000000"/>
        <rFont val="Calibri"/>
      </rPr>
      <t xml:space="preserve">
</t>
    </r>
    <r>
      <rPr>
        <sz val="11"/>
        <color rgb="FF000000"/>
        <rFont val="Calibri"/>
      </rPr>
      <t>Protocol            : icmp</t>
    </r>
    <r>
      <rPr>
        <sz val="11"/>
        <color rgb="FF000000"/>
        <rFont val="Calibri"/>
      </rPr>
      <t xml:space="preserve">
</t>
    </r>
    <r>
      <rPr>
        <sz val="11"/>
        <color rgb="FF000000"/>
        <rFont val="Calibri"/>
      </rPr>
      <t>ICMP type           : any 0</t>
    </r>
    <r>
      <rPr>
        <sz val="11"/>
        <color rgb="FF000000"/>
        <rFont val="Calibri"/>
      </rPr>
      <t xml:space="preserve">
</t>
    </r>
    <r>
      <rPr>
        <sz val="11"/>
        <color rgb="FF000000"/>
        <rFont val="Calibri"/>
      </rPr>
      <t>ICMP code           : eq  13</t>
    </r>
    <r>
      <rPr>
        <sz val="11"/>
        <color rgb="FF000000"/>
        <rFont val="Calibri"/>
      </rPr>
      <t xml:space="preserve">
</t>
    </r>
    <r>
      <rPr>
        <sz val="11"/>
        <color rgb="FF000000"/>
        <rFont val="Calibri"/>
      </rPr>
      <t>Scope               : both</t>
    </r>
    <r>
      <rPr>
        <sz val="11"/>
        <color rgb="FF000000"/>
        <rFont val="Calibri"/>
      </rPr>
      <t xml:space="preserve">
</t>
    </r>
    <r>
      <rPr>
        <sz val="11"/>
        <color rgb="FF000000"/>
        <rFont val="Calibri"/>
      </rPr>
      <t>Direction           : inbound</t>
    </r>
    <r>
      <rPr>
        <sz val="11"/>
        <color rgb="FF000000"/>
        <rFont val="Calibri"/>
      </rPr>
      <t xml:space="preserve">
</t>
    </r>
    <r>
      <rPr>
        <sz val="11"/>
        <color rgb="FF000000"/>
        <rFont val="Calibri"/>
      </rPr>
      <t>Logging control     : no</t>
    </r>
    <r>
      <rPr>
        <sz val="11"/>
        <color rgb="FF000000"/>
        <rFont val="Calibri"/>
      </rPr>
      <t xml:space="preserve">
</t>
    </r>
    <r>
      <rPr>
        <sz val="11"/>
        <color rgb="FF000000"/>
        <rFont val="Calibri"/>
      </rPr>
      <t>Fragment control    : all packets</t>
    </r>
    <r>
      <rPr>
        <sz val="11"/>
        <color rgb="FF000000"/>
        <rFont val="Calibri"/>
      </rPr>
      <t xml:space="preserve">
</t>
    </r>
    <r>
      <rPr>
        <sz val="11"/>
        <color rgb="FF000000"/>
        <rFont val="Calibri"/>
      </rPr>
      <t>Tunnel ID number    : 0</t>
    </r>
    <r>
      <rPr>
        <sz val="11"/>
        <color rgb="FF000000"/>
        <rFont val="Calibri"/>
      </rPr>
      <t xml:space="preserve">
</t>
    </r>
    <r>
      <rPr>
        <sz val="11"/>
        <color rgb="FF000000"/>
        <rFont val="Calibri"/>
      </rPr>
      <t>Interface           : all</t>
    </r>
    <r>
      <rPr>
        <sz val="11"/>
        <color rgb="FF000000"/>
        <rFont val="Calibri"/>
      </rPr>
      <t xml:space="preserve">
</t>
    </r>
    <r>
      <rPr>
        <sz val="11"/>
        <color rgb="FF000000"/>
        <rFont val="Calibri"/>
      </rPr>
      <t>Auto-Generated      : no</t>
    </r>
    <r>
      <rPr>
        <sz val="11"/>
        <color rgb="FF000000"/>
        <rFont val="Calibri"/>
      </rPr>
      <t xml:space="preserve">
</t>
    </r>
    <r>
      <rPr>
        <sz val="11"/>
        <color rgb="FF000000"/>
        <rFont val="Calibri"/>
      </rPr>
      <t>Expiration Time     : 0</t>
    </r>
    <r>
      <rPr>
        <sz val="11"/>
        <color rgb="FF000000"/>
        <rFont val="Calibri"/>
      </rPr>
      <t xml:space="preserve">
</t>
    </r>
    <r>
      <rPr>
        <sz val="11"/>
        <color rgb="FF000000"/>
        <rFont val="Calibri"/>
      </rPr>
      <t xml:space="preserve">Description         : </t>
    </r>
    <r>
      <rPr>
        <sz val="11"/>
        <color rgb="FF000000"/>
        <rFont val="Calibri"/>
      </rPr>
      <t xml:space="preserve">
</t>
    </r>
    <r>
      <rPr>
        <sz val="11"/>
        <color rgb="FF000000"/>
        <rFont val="Calibri"/>
      </rPr>
      <t>Rule 4:</t>
    </r>
    <r>
      <rPr>
        <sz val="11"/>
        <color rgb="FF000000"/>
        <rFont val="Calibri"/>
      </rPr>
      <t xml:space="preserve">
</t>
    </r>
    <r>
      <rPr>
        <sz val="11"/>
        <color rgb="FF000000"/>
        <rFont val="Calibri"/>
      </rPr>
      <t>Rule action         : deny</t>
    </r>
    <r>
      <rPr>
        <sz val="11"/>
        <color rgb="FF000000"/>
        <rFont val="Calibri"/>
      </rPr>
      <t xml:space="preserve">
</t>
    </r>
    <r>
      <rPr>
        <sz val="11"/>
        <color rgb="FF000000"/>
        <rFont val="Calibri"/>
      </rPr>
      <t>Source Address      : 0.0.0.0</t>
    </r>
    <r>
      <rPr>
        <sz val="11"/>
        <color rgb="FF000000"/>
        <rFont val="Calibri"/>
      </rPr>
      <t xml:space="preserve">
</t>
    </r>
    <r>
      <rPr>
        <sz val="11"/>
        <color rgb="FF000000"/>
        <rFont val="Calibri"/>
      </rPr>
      <t>Source Mask         : 0.0.0.0</t>
    </r>
    <r>
      <rPr>
        <sz val="11"/>
        <color rgb="FF000000"/>
        <rFont val="Calibri"/>
      </rPr>
      <t xml:space="preserve">
</t>
    </r>
    <r>
      <rPr>
        <sz val="11"/>
        <color rgb="FF000000"/>
        <rFont val="Calibri"/>
      </rPr>
      <t>Destination Address : 0.0.0.0</t>
    </r>
    <r>
      <rPr>
        <sz val="11"/>
        <color rgb="FF000000"/>
        <rFont val="Calibri"/>
      </rPr>
      <t xml:space="preserve">
</t>
    </r>
    <r>
      <rPr>
        <sz val="11"/>
        <color rgb="FF000000"/>
        <rFont val="Calibri"/>
      </rPr>
      <t>Destination Mask    : 0.0.0.0</t>
    </r>
    <r>
      <rPr>
        <sz val="11"/>
        <color rgb="FF000000"/>
        <rFont val="Calibri"/>
      </rPr>
      <t xml:space="preserve">
</t>
    </r>
    <r>
      <rPr>
        <sz val="11"/>
        <color rgb="FF000000"/>
        <rFont val="Calibri"/>
      </rPr>
      <t>Source Routing      : yes</t>
    </r>
    <r>
      <rPr>
        <sz val="11"/>
        <color rgb="FF000000"/>
        <rFont val="Calibri"/>
      </rPr>
      <t xml:space="preserve">
</t>
    </r>
    <r>
      <rPr>
        <sz val="11"/>
        <color rgb="FF000000"/>
        <rFont val="Calibri"/>
      </rPr>
      <t>Protocol            : icmp</t>
    </r>
    <r>
      <rPr>
        <sz val="11"/>
        <color rgb="FF000000"/>
        <rFont val="Calibri"/>
      </rPr>
      <t xml:space="preserve">
</t>
    </r>
    <r>
      <rPr>
        <sz val="11"/>
        <color rgb="FF000000"/>
        <rFont val="Calibri"/>
      </rPr>
      <t>ICMP type           : eq  14</t>
    </r>
    <r>
      <rPr>
        <sz val="11"/>
        <color rgb="FF000000"/>
        <rFont val="Calibri"/>
      </rPr>
      <t xml:space="preserve">
</t>
    </r>
    <r>
      <rPr>
        <sz val="11"/>
        <color rgb="FF000000"/>
        <rFont val="Calibri"/>
      </rPr>
      <t>ICMP code           : any 0</t>
    </r>
    <r>
      <rPr>
        <sz val="11"/>
        <color rgb="FF000000"/>
        <rFont val="Calibri"/>
      </rPr>
      <t xml:space="preserve">
</t>
    </r>
    <r>
      <rPr>
        <sz val="11"/>
        <color rgb="FF000000"/>
        <rFont val="Calibri"/>
      </rPr>
      <t>Scope               : both</t>
    </r>
    <r>
      <rPr>
        <sz val="11"/>
        <color rgb="FF000000"/>
        <rFont val="Calibri"/>
      </rPr>
      <t xml:space="preserve">
</t>
    </r>
    <r>
      <rPr>
        <sz val="11"/>
        <color rgb="FF000000"/>
        <rFont val="Calibri"/>
      </rPr>
      <t>Direction           : outbound</t>
    </r>
    <r>
      <rPr>
        <sz val="11"/>
        <color rgb="FF000000"/>
        <rFont val="Calibri"/>
      </rPr>
      <t xml:space="preserve">
</t>
    </r>
    <r>
      <rPr>
        <sz val="11"/>
        <color rgb="FF000000"/>
        <rFont val="Calibri"/>
      </rPr>
      <t>Logging control     : no</t>
    </r>
    <r>
      <rPr>
        <sz val="11"/>
        <color rgb="FF000000"/>
        <rFont val="Calibri"/>
      </rPr>
      <t xml:space="preserve">
</t>
    </r>
    <r>
      <rPr>
        <sz val="11"/>
        <color rgb="FF000000"/>
        <rFont val="Calibri"/>
      </rPr>
      <t>Fragment control    : all packets</t>
    </r>
    <r>
      <rPr>
        <sz val="11"/>
        <color rgb="FF000000"/>
        <rFont val="Calibri"/>
      </rPr>
      <t xml:space="preserve">
</t>
    </r>
    <r>
      <rPr>
        <sz val="11"/>
        <color rgb="FF000000"/>
        <rFont val="Calibri"/>
      </rPr>
      <t>Tunnel ID number    : 0</t>
    </r>
    <r>
      <rPr>
        <sz val="11"/>
        <color rgb="FF000000"/>
        <rFont val="Calibri"/>
      </rPr>
      <t xml:space="preserve">
</t>
    </r>
    <r>
      <rPr>
        <sz val="11"/>
        <color rgb="FF000000"/>
        <rFont val="Calibri"/>
      </rPr>
      <t>Interface           : all</t>
    </r>
    <r>
      <rPr>
        <sz val="11"/>
        <color rgb="FF000000"/>
        <rFont val="Calibri"/>
      </rPr>
      <t xml:space="preserve">
</t>
    </r>
    <r>
      <rPr>
        <sz val="11"/>
        <color rgb="FF000000"/>
        <rFont val="Calibri"/>
      </rPr>
      <t>Auto-Generated      : no</t>
    </r>
    <r>
      <rPr>
        <sz val="11"/>
        <color rgb="FF000000"/>
        <rFont val="Calibri"/>
      </rPr>
      <t xml:space="preserve">
</t>
    </r>
    <r>
      <rPr>
        <sz val="11"/>
        <color rgb="FF000000"/>
        <rFont val="Calibri"/>
      </rPr>
      <t>Expiration Time     : 0</t>
    </r>
    <r>
      <rPr>
        <sz val="11"/>
        <color rgb="FF000000"/>
        <rFont val="Calibri"/>
      </rPr>
      <t xml:space="preserve">
</t>
    </r>
    <r>
      <rPr>
        <sz val="11"/>
        <color rgb="FF000000"/>
        <rFont val="Calibri"/>
      </rPr>
      <t xml:space="preserve">Description         : </t>
    </r>
    <r>
      <rPr>
        <sz val="11"/>
        <color rgb="FF000000"/>
        <rFont val="Calibri"/>
      </rPr>
      <t xml:space="preserve">
</t>
    </r>
    <r>
      <rPr>
        <sz val="11"/>
        <color rgb="FF000000"/>
        <rFont val="Calibri"/>
      </rPr>
      <t>Rule 0:</t>
    </r>
    <r>
      <rPr>
        <sz val="11"/>
        <color rgb="FF000000"/>
        <rFont val="Calibri"/>
      </rPr>
      <t xml:space="preserve">
</t>
    </r>
    <r>
      <rPr>
        <sz val="11"/>
        <color rgb="FF000000"/>
        <rFont val="Calibri"/>
      </rPr>
      <t>Rule action         : permit</t>
    </r>
    <r>
      <rPr>
        <sz val="11"/>
        <color rgb="FF000000"/>
        <rFont val="Calibri"/>
      </rPr>
      <t xml:space="preserve">
</t>
    </r>
    <r>
      <rPr>
        <sz val="11"/>
        <color rgb="FF000000"/>
        <rFont val="Calibri"/>
      </rPr>
      <t>Source Address      : 0.0.0.0</t>
    </r>
    <r>
      <rPr>
        <sz val="11"/>
        <color rgb="FF000000"/>
        <rFont val="Calibri"/>
      </rPr>
      <t xml:space="preserve">
</t>
    </r>
    <r>
      <rPr>
        <sz val="11"/>
        <color rgb="FF000000"/>
        <rFont val="Calibri"/>
      </rPr>
      <t>Source Mask         : 0.0.0.0</t>
    </r>
    <r>
      <rPr>
        <sz val="11"/>
        <color rgb="FF000000"/>
        <rFont val="Calibri"/>
      </rPr>
      <t xml:space="preserve">
</t>
    </r>
    <r>
      <rPr>
        <sz val="11"/>
        <color rgb="FF000000"/>
        <rFont val="Calibri"/>
      </rPr>
      <t>Destination Address : 0.0.0.0</t>
    </r>
    <r>
      <rPr>
        <sz val="11"/>
        <color rgb="FF000000"/>
        <rFont val="Calibri"/>
      </rPr>
      <t xml:space="preserve">
</t>
    </r>
    <r>
      <rPr>
        <sz val="11"/>
        <color rgb="FF000000"/>
        <rFont val="Calibri"/>
      </rPr>
      <t>Destination Mask    : 0.0.0.0</t>
    </r>
    <r>
      <rPr>
        <sz val="11"/>
        <color rgb="FF000000"/>
        <rFont val="Calibri"/>
      </rPr>
      <t xml:space="preserve">
</t>
    </r>
    <r>
      <rPr>
        <sz val="11"/>
        <color rgb="FF000000"/>
        <rFont val="Calibri"/>
      </rPr>
      <t>Source Routing      : yes</t>
    </r>
    <r>
      <rPr>
        <sz val="11"/>
        <color rgb="FF000000"/>
        <rFont val="Calibri"/>
      </rPr>
      <t xml:space="preserve">
</t>
    </r>
    <r>
      <rPr>
        <sz val="11"/>
        <color rgb="FF000000"/>
        <rFont val="Calibri"/>
      </rPr>
      <t>Protocol            : all</t>
    </r>
    <r>
      <rPr>
        <sz val="11"/>
        <color rgb="FF000000"/>
        <rFont val="Calibri"/>
      </rPr>
      <t xml:space="preserve">
</t>
    </r>
    <r>
      <rPr>
        <sz val="11"/>
        <color rgb="FF000000"/>
        <rFont val="Calibri"/>
      </rPr>
      <t>Source Port         : any 0</t>
    </r>
    <r>
      <rPr>
        <sz val="11"/>
        <color rgb="FF000000"/>
        <rFont val="Calibri"/>
      </rPr>
      <t xml:space="preserve">
</t>
    </r>
    <r>
      <rPr>
        <sz val="11"/>
        <color rgb="FF000000"/>
        <rFont val="Calibri"/>
      </rPr>
      <t>Destination Port    : any 0</t>
    </r>
    <r>
      <rPr>
        <sz val="11"/>
        <color rgb="FF000000"/>
        <rFont val="Calibri"/>
      </rPr>
      <t xml:space="preserve">
</t>
    </r>
    <r>
      <rPr>
        <sz val="11"/>
        <color rgb="FF000000"/>
        <rFont val="Calibri"/>
      </rPr>
      <t>Scope               : both</t>
    </r>
    <r>
      <rPr>
        <sz val="11"/>
        <color rgb="FF000000"/>
        <rFont val="Calibri"/>
      </rPr>
      <t xml:space="preserve">
</t>
    </r>
    <r>
      <rPr>
        <sz val="11"/>
        <color rgb="FF000000"/>
        <rFont val="Calibri"/>
      </rPr>
      <t>Direction           : both</t>
    </r>
    <r>
      <rPr>
        <sz val="11"/>
        <color rgb="FF000000"/>
        <rFont val="Calibri"/>
      </rPr>
      <t xml:space="preserve">
</t>
    </r>
    <r>
      <rPr>
        <sz val="11"/>
        <color rgb="FF000000"/>
        <rFont val="Calibri"/>
      </rPr>
      <t>Logging control     : no</t>
    </r>
    <r>
      <rPr>
        <sz val="11"/>
        <color rgb="FF000000"/>
        <rFont val="Calibri"/>
      </rPr>
      <t xml:space="preserve">
</t>
    </r>
    <r>
      <rPr>
        <sz val="11"/>
        <color rgb="FF000000"/>
        <rFont val="Calibri"/>
      </rPr>
      <t>Fragment control    : all packets</t>
    </r>
    <r>
      <rPr>
        <sz val="11"/>
        <color rgb="FF000000"/>
        <rFont val="Calibri"/>
      </rPr>
      <t xml:space="preserve">
</t>
    </r>
    <r>
      <rPr>
        <sz val="11"/>
        <color rgb="FF000000"/>
        <rFont val="Calibri"/>
      </rPr>
      <t>Tunnel ID number    : 0</t>
    </r>
    <r>
      <rPr>
        <sz val="11"/>
        <color rgb="FF000000"/>
        <rFont val="Calibri"/>
      </rPr>
      <t xml:space="preserve">
</t>
    </r>
    <r>
      <rPr>
        <sz val="11"/>
        <color rgb="FF000000"/>
        <rFont val="Calibri"/>
      </rPr>
      <t>Interface           : all</t>
    </r>
    <r>
      <rPr>
        <sz val="11"/>
        <color rgb="FF000000"/>
        <rFont val="Calibri"/>
      </rPr>
      <t xml:space="preserve">
</t>
    </r>
    <r>
      <rPr>
        <sz val="11"/>
        <color rgb="FF000000"/>
        <rFont val="Calibri"/>
      </rPr>
      <t>Auto-Generated      : no</t>
    </r>
    <r>
      <rPr>
        <sz val="11"/>
        <color rgb="FF000000"/>
        <rFont val="Calibri"/>
      </rPr>
      <t xml:space="preserve">
</t>
    </r>
    <r>
      <rPr>
        <sz val="11"/>
        <color rgb="FF000000"/>
        <rFont val="Calibri"/>
      </rPr>
      <t>Expiration Time     : 0</t>
    </r>
    <r>
      <rPr>
        <sz val="11"/>
        <color rgb="FF000000"/>
        <rFont val="Calibri"/>
      </rPr>
      <t xml:space="preserve">
</t>
    </r>
    <r>
      <rPr>
        <sz val="11"/>
        <color rgb="FF000000"/>
        <rFont val="Calibri"/>
      </rPr>
      <t>Description         : Default Rule</t>
    </r>
    <r>
      <rPr>
        <sz val="11"/>
        <color rgb="FF000000"/>
        <rFont val="Calibri"/>
      </rPr>
      <t xml:space="preserve">
</t>
    </r>
    <r>
      <rPr>
        <sz val="11"/>
        <color rgb="FF000000"/>
        <rFont val="Calibri"/>
      </rPr>
      <t>End of IPv4 filter rules.</t>
    </r>
    <r>
      <rPr>
        <sz val="11"/>
        <color rgb="FF000000"/>
        <rFont val="Calibri"/>
      </rPr>
      <t xml:space="preserve">
</t>
    </r>
    <r>
      <rPr>
        <sz val="11"/>
        <color rgb="FF000000"/>
        <rFont val="Calibri"/>
      </rPr>
      <t>If there is no rule blocking ICMP packet type of "13" and ICMP packet type of "14" (rule #3 and rule #4 above), this is a finding.</t>
    </r>
  </si>
  <si>
    <t>V-215430</t>
  </si>
  <si>
    <r>
      <rPr>
        <sz val="11"/>
        <rFont val="Calibri"/>
      </rPr>
      <t>AIX must not respond to ICMPv6 echo requests sent to a broadcast address.</t>
    </r>
  </si>
  <si>
    <r>
      <rPr>
        <sz val="11"/>
        <color rgb="FF000000"/>
        <rFont val="Calibri"/>
      </rPr>
      <t>Configure the system to not respond to IPv6 multicast ICMP ECHO_REQUESTs by running:</t>
    </r>
    <r>
      <rPr>
        <sz val="11"/>
        <color rgb="FF000000"/>
        <rFont val="Calibri"/>
      </rPr>
      <t xml:space="preserve">
</t>
    </r>
    <r>
      <rPr>
        <sz val="11"/>
        <color rgb="FF000000"/>
        <rFont val="Calibri"/>
      </rPr>
      <t># /usr/sbin/no -p -o bcastping=0</t>
    </r>
  </si>
  <si>
    <r>
      <rPr>
        <sz val="11"/>
        <color rgb="FF000000"/>
        <rFont val="Calibri"/>
      </rPr>
      <t>Responding to broadcast ICMP echo requests facilitates network mapping and provides a vector for amplification attacks.</t>
    </r>
  </si>
  <si>
    <r>
      <rPr>
        <sz val="11"/>
        <color rgb="FF000000"/>
        <rFont val="Calibri"/>
      </rPr>
      <t>From the command prompt, run the following command:</t>
    </r>
    <r>
      <rPr>
        <sz val="11"/>
        <color rgb="FF000000"/>
        <rFont val="Calibri"/>
      </rPr>
      <t xml:space="preserve">
</t>
    </r>
    <r>
      <rPr>
        <sz val="11"/>
        <color rgb="FF000000"/>
        <rFont val="Calibri"/>
      </rPr>
      <t xml:space="preserve"># /usr/sbin/no -o bcastping </t>
    </r>
    <r>
      <rPr>
        <sz val="11"/>
        <color rgb="FF000000"/>
        <rFont val="Calibri"/>
      </rPr>
      <t xml:space="preserve">
</t>
    </r>
    <r>
      <rPr>
        <sz val="11"/>
        <color rgb="FF000000"/>
        <rFont val="Calibri"/>
      </rPr>
      <t>bcastping = 0</t>
    </r>
    <r>
      <rPr>
        <sz val="11"/>
        <color rgb="FF000000"/>
        <rFont val="Calibri"/>
      </rPr>
      <t xml:space="preserve">
</t>
    </r>
    <r>
      <rPr>
        <sz val="11"/>
        <color rgb="FF000000"/>
        <rFont val="Calibri"/>
      </rPr>
      <t>If the value returned is not "0", this is a finding.</t>
    </r>
  </si>
  <si>
    <t>V-215431</t>
  </si>
  <si>
    <r>
      <rPr>
        <sz val="11"/>
        <rFont val="Calibri"/>
      </rPr>
      <t>AIX must define default permissions for all authenticated users in such a way that the user can only read and modify their own files.</t>
    </r>
  </si>
  <si>
    <r>
      <rPr>
        <sz val="11"/>
        <color rgb="FF000000"/>
        <rFont val="Calibri"/>
      </rPr>
      <t>Add the following line to "/etc/security/.profile":</t>
    </r>
    <r>
      <rPr>
        <sz val="11"/>
        <color rgb="FF000000"/>
        <rFont val="Calibri"/>
      </rPr>
      <t xml:space="preserve">
</t>
    </r>
    <r>
      <rPr>
        <sz val="11"/>
        <color rgb="FF000000"/>
        <rFont val="Calibri"/>
      </rPr>
      <t>umask 077</t>
    </r>
    <r>
      <rPr>
        <sz val="11"/>
        <color rgb="FF000000"/>
        <rFont val="Calibri"/>
      </rPr>
      <t xml:space="preserve">
</t>
    </r>
    <r>
      <rPr>
        <sz val="11"/>
        <color rgb="FF000000"/>
        <rFont val="Calibri"/>
      </rPr>
      <t>Run the following command to set "umask=077" for the default stanza in "/etc/security/user":</t>
    </r>
    <r>
      <rPr>
        <sz val="11"/>
        <color rgb="FF000000"/>
        <rFont val="Calibri"/>
      </rPr>
      <t xml:space="preserve">
</t>
    </r>
    <r>
      <rPr>
        <sz val="11"/>
        <color rgb="FF000000"/>
        <rFont val="Calibri"/>
      </rPr>
      <t># chsec -f /etc/security/user -s default -a umask=077</t>
    </r>
  </si>
  <si>
    <r>
      <rPr>
        <sz val="11"/>
        <color rgb="FF000000"/>
        <rFont val="Calibri"/>
      </rPr>
      <t>Setting the most restrictive default permissions ensures that when new accounts are created they do not have unnecessary access.</t>
    </r>
  </si>
  <si>
    <r>
      <rPr>
        <sz val="11"/>
        <color rgb="FF000000"/>
        <rFont val="Calibri"/>
      </rPr>
      <t>Check if "/etc/security/.profile" contains the proper "umask" setting by running the following command:</t>
    </r>
    <r>
      <rPr>
        <sz val="11"/>
        <color rgb="FF000000"/>
        <rFont val="Calibri"/>
      </rPr>
      <t xml:space="preserve">
</t>
    </r>
    <r>
      <rPr>
        <sz val="11"/>
        <color rgb="FF000000"/>
        <rFont val="Calibri"/>
      </rPr>
      <t># grep "umask 077" /etc/security/.profile</t>
    </r>
    <r>
      <rPr>
        <sz val="11"/>
        <color rgb="FF000000"/>
        <rFont val="Calibri"/>
      </rPr>
      <t xml:space="preserve">
</t>
    </r>
    <r>
      <rPr>
        <sz val="11"/>
        <color rgb="FF000000"/>
        <rFont val="Calibri"/>
      </rPr>
      <t>umask 077</t>
    </r>
    <r>
      <rPr>
        <sz val="11"/>
        <color rgb="FF000000"/>
        <rFont val="Calibri"/>
      </rPr>
      <t xml:space="preserve">
</t>
    </r>
    <r>
      <rPr>
        <sz val="11"/>
        <color rgb="FF000000"/>
        <rFont val="Calibri"/>
      </rPr>
      <t>If the above command does not output the "umask 077", this is a finding.</t>
    </r>
    <r>
      <rPr>
        <sz val="11"/>
        <color rgb="FF000000"/>
        <rFont val="Calibri"/>
      </rPr>
      <t xml:space="preserve">
</t>
    </r>
    <r>
      <rPr>
        <sz val="11"/>
        <color rgb="FF000000"/>
        <rFont val="Calibri"/>
      </rPr>
      <t>From the command prompt, run the following command to check if "umask=077" for the default stanza in "/etc/security/user":</t>
    </r>
    <r>
      <rPr>
        <sz val="11"/>
        <color rgb="FF000000"/>
        <rFont val="Calibri"/>
      </rPr>
      <t xml:space="preserve">
</t>
    </r>
    <r>
      <rPr>
        <sz val="11"/>
        <color rgb="FF000000"/>
        <rFont val="Calibri"/>
      </rPr>
      <t># lssec -f /etc/security/user -s default -a umask</t>
    </r>
    <r>
      <rPr>
        <sz val="11"/>
        <color rgb="FF000000"/>
        <rFont val="Calibri"/>
      </rPr>
      <t xml:space="preserve">
</t>
    </r>
    <r>
      <rPr>
        <sz val="11"/>
        <color rgb="FF000000"/>
        <rFont val="Calibri"/>
      </rPr>
      <t>default umask=077</t>
    </r>
    <r>
      <rPr>
        <sz val="11"/>
        <color rgb="FF000000"/>
        <rFont val="Calibri"/>
      </rPr>
      <t xml:space="preserve">
</t>
    </r>
    <r>
      <rPr>
        <sz val="11"/>
        <color rgb="FF000000"/>
        <rFont val="Calibri"/>
      </rPr>
      <t>If the "umask" for the default stanza is not "077", or the "umask" is not set, this is a finding.</t>
    </r>
  </si>
  <si>
    <t>V-215432</t>
  </si>
  <si>
    <r>
      <rPr>
        <sz val="11"/>
        <rFont val="Calibri"/>
      </rPr>
      <t>There must be no .rhosts, .shosts, hosts.equiv, or shosts.equiv files on the AIX system.</t>
    </r>
  </si>
  <si>
    <r>
      <rPr>
        <sz val="11"/>
        <color rgb="FF000000"/>
        <rFont val="Calibri"/>
      </rPr>
      <t>Remove the ".rhosts", ".shosts", "hosts.equiv", and/or "shosts.equiv" files.</t>
    </r>
  </si>
  <si>
    <r>
      <rPr>
        <sz val="11"/>
        <color rgb="FF000000"/>
        <rFont val="Calibri"/>
      </rPr>
      <t>Trust files are convenient, but when used in conjunction with the remote login services, they can allow unauthenticated access to a system.</t>
    </r>
  </si>
  <si>
    <r>
      <rPr>
        <sz val="11"/>
        <color rgb="FF000000"/>
        <rFont val="Calibri"/>
      </rPr>
      <t xml:space="preserve">Check for the existence of the files using: </t>
    </r>
    <r>
      <rPr>
        <sz val="11"/>
        <color rgb="FF000000"/>
        <rFont val="Calibri"/>
      </rPr>
      <t xml:space="preserve">
</t>
    </r>
    <r>
      <rPr>
        <sz val="11"/>
        <color rgb="FF000000"/>
        <rFont val="Calibri"/>
      </rPr>
      <t xml:space="preserve"># find / -name .rhosts </t>
    </r>
    <r>
      <rPr>
        <sz val="11"/>
        <color rgb="FF000000"/>
        <rFont val="Calibri"/>
      </rPr>
      <t xml:space="preserve">
</t>
    </r>
    <r>
      <rPr>
        <sz val="11"/>
        <color rgb="FF000000"/>
        <rFont val="Calibri"/>
      </rPr>
      <t xml:space="preserve"># find / -name .shosts </t>
    </r>
    <r>
      <rPr>
        <sz val="11"/>
        <color rgb="FF000000"/>
        <rFont val="Calibri"/>
      </rPr>
      <t xml:space="preserve">
</t>
    </r>
    <r>
      <rPr>
        <sz val="11"/>
        <color rgb="FF000000"/>
        <rFont val="Calibri"/>
      </rPr>
      <t xml:space="preserve"># find / -name hosts.equiv </t>
    </r>
    <r>
      <rPr>
        <sz val="11"/>
        <color rgb="FF000000"/>
        <rFont val="Calibri"/>
      </rPr>
      <t xml:space="preserve">
</t>
    </r>
    <r>
      <rPr>
        <sz val="11"/>
        <color rgb="FF000000"/>
        <rFont val="Calibri"/>
      </rPr>
      <t xml:space="preserve"># find / -name shosts.equiv </t>
    </r>
    <r>
      <rPr>
        <sz val="11"/>
        <color rgb="FF000000"/>
        <rFont val="Calibri"/>
      </rPr>
      <t xml:space="preserve">
</t>
    </r>
    <r>
      <rPr>
        <sz val="11"/>
        <color rgb="FF000000"/>
        <rFont val="Calibri"/>
      </rPr>
      <t>If ".rhosts", ".shosts", "hosts.equiv", or "shosts.equiv" are found, this is a finding.</t>
    </r>
  </si>
  <si>
    <t>V-215433</t>
  </si>
  <si>
    <r>
      <rPr>
        <sz val="11"/>
        <rFont val="Calibri"/>
      </rPr>
      <t>The .rhosts file must not be supported in AIX PAM.</t>
    </r>
  </si>
  <si>
    <r>
      <rPr>
        <sz val="11"/>
        <color rgb="FF000000"/>
        <rFont val="Calibri"/>
      </rPr>
      <t>Edit "/etc/pam.conf" and remove the reference(s) to the "rhosts_auth" module.</t>
    </r>
  </si>
  <si>
    <r>
      <rPr>
        <sz val="11"/>
        <color rgb="FF000000"/>
        <rFont val="Calibri"/>
      </rPr>
      <t>.rhosts files are used to specify a list of hosts permitted remote access to a particular account without authenticating. The use of such a mechanism defeats strong identification and authentication requirements.</t>
    </r>
  </si>
  <si>
    <r>
      <rPr>
        <sz val="11"/>
        <color rgb="FF000000"/>
        <rFont val="Calibri"/>
      </rPr>
      <t xml:space="preserve">Check the PAM configuration for "rhosts_auth" using command: </t>
    </r>
    <r>
      <rPr>
        <sz val="11"/>
        <color rgb="FF000000"/>
        <rFont val="Calibri"/>
      </rPr>
      <t xml:space="preserve">
</t>
    </r>
    <r>
      <rPr>
        <sz val="11"/>
        <color rgb="FF000000"/>
        <rFont val="Calibri"/>
      </rPr>
      <t xml:space="preserve"># grep rhosts_auth /etc/pam.conf |grep -v \# </t>
    </r>
    <r>
      <rPr>
        <sz val="11"/>
        <color rgb="FF000000"/>
        <rFont val="Calibri"/>
      </rPr>
      <t xml:space="preserve">
</t>
    </r>
    <r>
      <rPr>
        <sz val="11"/>
        <color rgb="FF000000"/>
        <rFont val="Calibri"/>
      </rPr>
      <t>If a "rhosts_auth" entry is found, this is a finding.</t>
    </r>
  </si>
  <si>
    <t>V-215434</t>
  </si>
  <si>
    <r>
      <rPr>
        <sz val="11"/>
        <rFont val="Calibri"/>
      </rPr>
      <t>The AIX root user home directory must not be the root directory (/).</t>
    </r>
  </si>
  <si>
    <r>
      <rPr>
        <sz val="11"/>
        <color rgb="FF000000"/>
        <rFont val="Calibri"/>
      </rPr>
      <t xml:space="preserve">The root home directory should be something other than "/" (such as /root). </t>
    </r>
    <r>
      <rPr>
        <sz val="11"/>
        <color rgb="FF000000"/>
        <rFont val="Calibri"/>
      </rPr>
      <t xml:space="preserve">
</t>
    </r>
    <r>
      <rPr>
        <sz val="11"/>
        <color rgb="FF000000"/>
        <rFont val="Calibri"/>
      </rPr>
      <t xml:space="preserve">Run commands: </t>
    </r>
    <r>
      <rPr>
        <sz val="11"/>
        <color rgb="FF000000"/>
        <rFont val="Calibri"/>
      </rPr>
      <t xml:space="preserve">
</t>
    </r>
    <r>
      <rPr>
        <sz val="11"/>
        <color rgb="FF000000"/>
        <rFont val="Calibri"/>
      </rPr>
      <t xml:space="preserve"># mkdir /root </t>
    </r>
    <r>
      <rPr>
        <sz val="11"/>
        <color rgb="FF000000"/>
        <rFont val="Calibri"/>
      </rPr>
      <t xml:space="preserve">
</t>
    </r>
    <r>
      <rPr>
        <sz val="11"/>
        <color rgb="FF000000"/>
        <rFont val="Calibri"/>
      </rPr>
      <t xml:space="preserve"># chown root /root </t>
    </r>
    <r>
      <rPr>
        <sz val="11"/>
        <color rgb="FF000000"/>
        <rFont val="Calibri"/>
      </rPr>
      <t xml:space="preserve">
</t>
    </r>
    <r>
      <rPr>
        <sz val="11"/>
        <color rgb="FF000000"/>
        <rFont val="Calibri"/>
      </rPr>
      <t xml:space="preserve"># chgrp system /root </t>
    </r>
    <r>
      <rPr>
        <sz val="11"/>
        <color rgb="FF000000"/>
        <rFont val="Calibri"/>
      </rPr>
      <t xml:space="preserve">
</t>
    </r>
    <r>
      <rPr>
        <sz val="11"/>
        <color rgb="FF000000"/>
        <rFont val="Calibri"/>
      </rPr>
      <t xml:space="preserve"># chmod 700 /root </t>
    </r>
    <r>
      <rPr>
        <sz val="11"/>
        <color rgb="FF000000"/>
        <rFont val="Calibri"/>
      </rPr>
      <t xml:space="preserve">
</t>
    </r>
    <r>
      <rPr>
        <sz val="11"/>
        <color rgb="FF000000"/>
        <rFont val="Calibri"/>
      </rPr>
      <t>Then, edit the passwd file and change the root home directory to "/root".</t>
    </r>
  </si>
  <si>
    <r>
      <rPr>
        <sz val="11"/>
        <color rgb="FF000000"/>
        <rFont val="Calibri"/>
      </rPr>
      <t>Changing the root home directory to something other than / and assigning it a 0700 protection makes it more difficult for intruders to manipulate the system by reading the files that root places in its default directory. It also gives root the same discretionary access control for root's home directory as for the other plain user home directories.</t>
    </r>
  </si>
  <si>
    <r>
      <rPr>
        <sz val="11"/>
        <color rgb="FF000000"/>
        <rFont val="Calibri"/>
      </rPr>
      <t xml:space="preserve">Determine if root is assigned a home directory other than "/" by listing its home directory by running command: </t>
    </r>
    <r>
      <rPr>
        <sz val="11"/>
        <color rgb="FF000000"/>
        <rFont val="Calibri"/>
      </rPr>
      <t xml:space="preserve">
</t>
    </r>
    <r>
      <rPr>
        <sz val="11"/>
        <color rgb="FF000000"/>
        <rFont val="Calibri"/>
      </rPr>
      <t xml:space="preserve"># grep "^root" /etc/passwd | awk -F":" '{print $6}' </t>
    </r>
    <r>
      <rPr>
        <sz val="11"/>
        <color rgb="FF000000"/>
        <rFont val="Calibri"/>
      </rPr>
      <t xml:space="preserve">
</t>
    </r>
    <r>
      <rPr>
        <sz val="11"/>
        <color rgb="FF000000"/>
        <rFont val="Calibri"/>
      </rPr>
      <t>/root</t>
    </r>
    <r>
      <rPr>
        <sz val="11"/>
        <color rgb="FF000000"/>
        <rFont val="Calibri"/>
      </rPr>
      <t xml:space="preserve">
</t>
    </r>
    <r>
      <rPr>
        <sz val="11"/>
        <color rgb="FF000000"/>
        <rFont val="Calibri"/>
      </rPr>
      <t>If the root user's home directory is "/", this is a finding.</t>
    </r>
  </si>
  <si>
    <t>V-215435</t>
  </si>
  <si>
    <r>
      <rPr>
        <sz val="11"/>
        <rFont val="Calibri"/>
      </rPr>
      <t>All AIX interactive users must be assigned a home directory in the passwd file and the directory must exist.</t>
    </r>
  </si>
  <si>
    <r>
      <rPr>
        <sz val="11"/>
        <color rgb="FF000000"/>
        <rFont val="Calibri"/>
      </rPr>
      <t xml:space="preserve">Remove any unauthorized accounts with no home directory. </t>
    </r>
    <r>
      <rPr>
        <sz val="11"/>
        <color rgb="FF000000"/>
        <rFont val="Calibri"/>
      </rPr>
      <t xml:space="preserve">
</t>
    </r>
    <r>
      <rPr>
        <sz val="11"/>
        <color rgb="FF000000"/>
        <rFont val="Calibri"/>
      </rPr>
      <t>If the account is valid, create the home directory using the appropriate system administration utility or process.</t>
    </r>
  </si>
  <si>
    <r>
      <rPr>
        <sz val="11"/>
        <color rgb="FF000000"/>
        <rFont val="Calibri"/>
      </rPr>
      <t>All users must be assigned a home directory in the passwd file. Failure to have a home directory may result in the user being put in the root directory. This could create a Denial of Service because the user would not be able to perform useful tasks in this location.</t>
    </r>
  </si>
  <si>
    <r>
      <rPr>
        <sz val="11"/>
        <color rgb="FF000000"/>
        <rFont val="Calibri"/>
      </rPr>
      <t>Verify each interactive user is assigned a home directory:</t>
    </r>
    <r>
      <rPr>
        <sz val="11"/>
        <color rgb="FF000000"/>
        <rFont val="Calibri"/>
      </rPr>
      <t xml:space="preserve">
</t>
    </r>
    <r>
      <rPr>
        <sz val="11"/>
        <color rgb="FF000000"/>
        <rFont val="Calibri"/>
      </rPr>
      <t># cut -d: -f1,6 /etc/passwd</t>
    </r>
    <r>
      <rPr>
        <sz val="11"/>
        <color rgb="FF000000"/>
        <rFont val="Calibri"/>
      </rPr>
      <t xml:space="preserve">
</t>
    </r>
    <r>
      <rPr>
        <sz val="11"/>
        <color rgb="FF000000"/>
        <rFont val="Calibri"/>
      </rPr>
      <t>root</t>
    </r>
    <r>
      <rPr>
        <sz val="11"/>
        <color rgb="FF000000"/>
        <rFont val="Calibri"/>
      </rPr>
      <t xml:space="preserve">
</t>
    </r>
    <r>
      <rPr>
        <sz val="11"/>
        <color rgb="FF000000"/>
        <rFont val="Calibri"/>
      </rPr>
      <t>srvproxy</t>
    </r>
    <r>
      <rPr>
        <sz val="11"/>
        <color rgb="FF000000"/>
        <rFont val="Calibri"/>
      </rPr>
      <t xml:space="preserve">
</t>
    </r>
    <r>
      <rPr>
        <sz val="11"/>
        <color rgb="FF000000"/>
        <rFont val="Calibri"/>
      </rPr>
      <t>doejohn</t>
    </r>
    <r>
      <rPr>
        <sz val="11"/>
        <color rgb="FF000000"/>
        <rFont val="Calibri"/>
      </rPr>
      <t xml:space="preserve">
</t>
    </r>
    <r>
      <rPr>
        <sz val="11"/>
        <color rgb="FF000000"/>
        <rFont val="Calibri"/>
      </rPr>
      <t>If an interactive user is not assigned a home directory, this is a finding.</t>
    </r>
    <r>
      <rPr>
        <sz val="11"/>
        <color rgb="FF000000"/>
        <rFont val="Calibri"/>
      </rPr>
      <t xml:space="preserve">
</t>
    </r>
    <r>
      <rPr>
        <sz val="11"/>
        <color rgb="FF000000"/>
        <rFont val="Calibri"/>
      </rPr>
      <t>Verify that the interactive user home directories exist on the system:</t>
    </r>
    <r>
      <rPr>
        <sz val="11"/>
        <color rgb="FF000000"/>
        <rFont val="Calibri"/>
      </rPr>
      <t xml:space="preserve">
</t>
    </r>
    <r>
      <rPr>
        <sz val="11"/>
        <color rgb="FF000000"/>
        <rFont val="Calibri"/>
      </rPr>
      <t># cut -d: -f6 /etc/passwd | xargs -n1 ls -ld</t>
    </r>
    <r>
      <rPr>
        <sz val="11"/>
        <color rgb="FF000000"/>
        <rFont val="Calibri"/>
      </rPr>
      <t xml:space="preserve">
</t>
    </r>
    <r>
      <rPr>
        <sz val="11"/>
        <color rgb="FF000000"/>
        <rFont val="Calibri"/>
      </rPr>
      <t>drwxr-xr-x    2 doejohn  staff           256 Jan 25 13:18 /home/doejohn</t>
    </r>
    <r>
      <rPr>
        <sz val="11"/>
        <color rgb="FF000000"/>
        <rFont val="Calibri"/>
      </rPr>
      <t xml:space="preserve">
</t>
    </r>
    <r>
      <rPr>
        <sz val="11"/>
        <color rgb="FF000000"/>
        <rFont val="Calibri"/>
      </rPr>
      <t>drwxr-xr-x    2 sshd     system          256 Aug 11 2017  /home/srvproxy</t>
    </r>
    <r>
      <rPr>
        <sz val="11"/>
        <color rgb="FF000000"/>
        <rFont val="Calibri"/>
      </rPr>
      <t xml:space="preserve">
</t>
    </r>
    <r>
      <rPr>
        <sz val="11"/>
        <color rgb="FF000000"/>
        <rFont val="Calibri"/>
      </rPr>
      <t>drwx------    2 root     system          256 Jan 30 12:54 /root</t>
    </r>
    <r>
      <rPr>
        <sz val="11"/>
        <color rgb="FF000000"/>
        <rFont val="Calibri"/>
      </rPr>
      <t xml:space="preserve">
</t>
    </r>
    <r>
      <rPr>
        <sz val="11"/>
        <color rgb="FF000000"/>
        <rFont val="Calibri"/>
      </rPr>
      <t>If any interactive user home directory does not exist, this is a finding.</t>
    </r>
  </si>
  <si>
    <t>V-215436</t>
  </si>
  <si>
    <r>
      <rPr>
        <sz val="11"/>
        <rFont val="Calibri"/>
      </rPr>
      <t>The AIX operating system must use Multi Factor Authentication.</t>
    </r>
  </si>
  <si>
    <r>
      <rPr>
        <sz val="11"/>
        <color rgb="FF000000"/>
        <rFont val="Calibri"/>
      </rPr>
      <t>Install the IBM PowerSC MFA product.</t>
    </r>
  </si>
  <si>
    <r>
      <rPr>
        <sz val="11"/>
        <color rgb="FF000000"/>
        <rFont val="Calibri"/>
      </rPr>
      <t xml:space="preserve">To assure accountability and prevent unauthenticated access, privileged and non-privileged users must utilize multifactor authentication to prevent potential misuse and compromise of the system. </t>
    </r>
    <r>
      <rPr>
        <sz val="11"/>
        <color rgb="FF000000"/>
        <rFont val="Calibri"/>
      </rPr>
      <t xml:space="preserve">
</t>
    </r>
    <r>
      <rPr>
        <sz val="11"/>
        <color rgb="FF000000"/>
        <rFont val="Calibri"/>
      </rPr>
      <t>Multifactor authentication uses two or more factors to achieve authentication.</t>
    </r>
    <r>
      <rPr>
        <sz val="11"/>
        <color rgb="FF000000"/>
        <rFont val="Calibri"/>
      </rPr>
      <t xml:space="preserve">
</t>
    </r>
    <r>
      <rPr>
        <sz val="11"/>
        <color rgb="FF000000"/>
        <rFont val="Calibri"/>
      </rPr>
      <t xml:space="preserve">Factors include: </t>
    </r>
    <r>
      <rPr>
        <sz val="11"/>
        <color rgb="FF000000"/>
        <rFont val="Calibri"/>
      </rPr>
      <t xml:space="preserve">
</t>
    </r>
    <r>
      <rPr>
        <sz val="11"/>
        <color rgb="FF000000"/>
        <rFont val="Calibri"/>
      </rPr>
      <t>1. Something you know (e.g., password/PIN);</t>
    </r>
    <r>
      <rPr>
        <sz val="11"/>
        <color rgb="FF000000"/>
        <rFont val="Calibri"/>
      </rPr>
      <t xml:space="preserve">
</t>
    </r>
    <r>
      <rPr>
        <sz val="11"/>
        <color rgb="FF000000"/>
        <rFont val="Calibri"/>
      </rPr>
      <t>2. Something you have (e.g., cryptographic identification device, token); and</t>
    </r>
    <r>
      <rPr>
        <sz val="11"/>
        <color rgb="FF000000"/>
        <rFont val="Calibri"/>
      </rPr>
      <t xml:space="preserve">
</t>
    </r>
    <r>
      <rPr>
        <sz val="11"/>
        <color rgb="FF000000"/>
        <rFont val="Calibri"/>
      </rPr>
      <t>3. Something you are (e.g., biometric).</t>
    </r>
    <r>
      <rPr>
        <sz val="11"/>
        <color rgb="FF000000"/>
        <rFont val="Calibri"/>
      </rPr>
      <t xml:space="preserve">
</t>
    </r>
    <r>
      <rPr>
        <sz val="11"/>
        <color rgb="FF000000"/>
        <rFont val="Calibri"/>
      </rPr>
      <t>The DoD CAC with DoD-approved PKI is an example of multifactor authentication.</t>
    </r>
    <r>
      <rPr>
        <sz val="11"/>
        <color rgb="FF000000"/>
        <rFont val="Calibri"/>
      </rPr>
      <t xml:space="preserve">
</t>
    </r>
    <r>
      <rPr>
        <sz val="11"/>
        <color rgb="FF000000"/>
        <rFont val="Calibri"/>
      </rPr>
      <t>Satisfies: SRG-OS-000105-GPOS-00052, SRG-OS-000106-GPOS-00053, SRG-OS-000107-GPOS-00054, SRG-OS-000108-GPOS-00055, SRG-OS-000375-GPOS-00160</t>
    </r>
  </si>
  <si>
    <r>
      <rPr>
        <sz val="11"/>
        <color rgb="FF000000"/>
        <rFont val="Calibri"/>
      </rPr>
      <t>Verify that all required packages are installed:</t>
    </r>
    <r>
      <rPr>
        <sz val="11"/>
        <color rgb="FF000000"/>
        <rFont val="Calibri"/>
      </rPr>
      <t xml:space="preserve">
</t>
    </r>
    <r>
      <rPr>
        <sz val="11"/>
        <color rgb="FF000000"/>
        <rFont val="Calibri"/>
      </rPr>
      <t># lslpp -l |grep -i powerscmfa</t>
    </r>
    <r>
      <rPr>
        <sz val="11"/>
        <color rgb="FF000000"/>
        <rFont val="Calibri"/>
      </rPr>
      <t xml:space="preserve">
</t>
    </r>
    <r>
      <rPr>
        <sz val="11"/>
        <color rgb="FF000000"/>
        <rFont val="Calibri"/>
      </rPr>
      <t xml:space="preserve">  powerscMFA.license        1.2.0.1  COMMITTED  PowerSC MFA license files</t>
    </r>
    <r>
      <rPr>
        <sz val="11"/>
        <color rgb="FF000000"/>
        <rFont val="Calibri"/>
      </rPr>
      <t xml:space="preserve">
</t>
    </r>
    <r>
      <rPr>
        <sz val="11"/>
        <color rgb="FF000000"/>
        <rFont val="Calibri"/>
      </rPr>
      <t xml:space="preserve">  powerscMFA.pam.base        1.2.0.1 COMMITTED  PowerSC MFA standard inband</t>
    </r>
    <r>
      <rPr>
        <sz val="11"/>
        <color rgb="FF000000"/>
        <rFont val="Calibri"/>
      </rPr>
      <t xml:space="preserve">
</t>
    </r>
    <r>
      <rPr>
        <sz val="11"/>
        <color rgb="FF000000"/>
        <rFont val="Calibri"/>
      </rPr>
      <t xml:space="preserve">  powerscMFA.pam.fallback    1.2.0.1 COMMITTED  PowerSC MFA Password fallback</t>
    </r>
    <r>
      <rPr>
        <sz val="11"/>
        <color rgb="FF000000"/>
        <rFont val="Calibri"/>
      </rPr>
      <t xml:space="preserve">
</t>
    </r>
    <r>
      <rPr>
        <sz val="11"/>
        <color rgb="FF000000"/>
        <rFont val="Calibri"/>
      </rPr>
      <t xml:space="preserve">  powerscMFA.pam.pmfamapper  1.2.0.1  COMMITTED USB Smartcard Interface to</t>
    </r>
    <r>
      <rPr>
        <sz val="11"/>
        <color rgb="FF000000"/>
        <rFont val="Calibri"/>
      </rPr>
      <t xml:space="preserve">
</t>
    </r>
    <r>
      <rPr>
        <sz val="11"/>
        <color rgb="FF000000"/>
        <rFont val="Calibri"/>
      </rPr>
      <t xml:space="preserve">  powerscMFA.pam.usbsmartcard</t>
    </r>
    <r>
      <rPr>
        <sz val="11"/>
        <color rgb="FF000000"/>
        <rFont val="Calibri"/>
      </rPr>
      <t xml:space="preserve">
</t>
    </r>
    <r>
      <rPr>
        <sz val="11"/>
        <color rgb="FF000000"/>
        <rFont val="Calibri"/>
      </rPr>
      <t>If any of the above packages are not installed, this is a finding.</t>
    </r>
  </si>
  <si>
    <t>V-215437</t>
  </si>
  <si>
    <r>
      <rPr>
        <sz val="11"/>
        <rFont val="Calibri"/>
      </rPr>
      <t>The AIX operating system must be configured to authenticate using Multi Factor Authentication.</t>
    </r>
  </si>
  <si>
    <r>
      <rPr>
        <sz val="11"/>
        <color rgb="FF000000"/>
        <rFont val="Calibri"/>
      </rPr>
      <t>Run the following command to set the global and user stanza "auth_type":</t>
    </r>
    <r>
      <rPr>
        <sz val="11"/>
        <color rgb="FF000000"/>
        <rFont val="Calibri"/>
      </rPr>
      <t xml:space="preserve">
</t>
    </r>
    <r>
      <rPr>
        <sz val="11"/>
        <color rgb="FF000000"/>
        <rFont val="Calibri"/>
      </rPr>
      <t># chsec -f /etc/security/login.cfg -susw -a auth_type=PAM_AUTH</t>
    </r>
  </si>
  <si>
    <r>
      <rPr>
        <sz val="11"/>
        <color rgb="FF000000"/>
        <rFont val="Calibri"/>
      </rPr>
      <t xml:space="preserve">To assure accountability and prevent unauthenticated access, privileged and non-privileged users must utilize multifactor authentication to prevent potential misuse and compromise of the system. </t>
    </r>
    <r>
      <rPr>
        <sz val="11"/>
        <color rgb="FF000000"/>
        <rFont val="Calibri"/>
      </rPr>
      <t xml:space="preserve">
</t>
    </r>
    <r>
      <rPr>
        <sz val="11"/>
        <color rgb="FF000000"/>
        <rFont val="Calibri"/>
      </rPr>
      <t>Multifactor authentication uses two or more factors to achieve authentication.</t>
    </r>
    <r>
      <rPr>
        <sz val="11"/>
        <color rgb="FF000000"/>
        <rFont val="Calibri"/>
      </rPr>
      <t xml:space="preserve">
</t>
    </r>
    <r>
      <rPr>
        <sz val="11"/>
        <color rgb="FF000000"/>
        <rFont val="Calibri"/>
      </rPr>
      <t xml:space="preserve">Factors include: </t>
    </r>
    <r>
      <rPr>
        <sz val="11"/>
        <color rgb="FF000000"/>
        <rFont val="Calibri"/>
      </rPr>
      <t xml:space="preserve">
</t>
    </r>
    <r>
      <rPr>
        <sz val="11"/>
        <color rgb="FF000000"/>
        <rFont val="Calibri"/>
      </rPr>
      <t>1. Something you know (e.g., password/PIN);</t>
    </r>
    <r>
      <rPr>
        <sz val="11"/>
        <color rgb="FF000000"/>
        <rFont val="Calibri"/>
      </rPr>
      <t xml:space="preserve">
</t>
    </r>
    <r>
      <rPr>
        <sz val="11"/>
        <color rgb="FF000000"/>
        <rFont val="Calibri"/>
      </rPr>
      <t>2. Something you have (e.g., cryptographic identification device, token); and</t>
    </r>
    <r>
      <rPr>
        <sz val="11"/>
        <color rgb="FF000000"/>
        <rFont val="Calibri"/>
      </rPr>
      <t xml:space="preserve">
</t>
    </r>
    <r>
      <rPr>
        <sz val="11"/>
        <color rgb="FF000000"/>
        <rFont val="Calibri"/>
      </rPr>
      <t>3. Something you are (e.g., biometric).</t>
    </r>
    <r>
      <rPr>
        <sz val="11"/>
        <color rgb="FF000000"/>
        <rFont val="Calibri"/>
      </rPr>
      <t xml:space="preserve">
</t>
    </r>
    <r>
      <rPr>
        <sz val="11"/>
        <color rgb="FF000000"/>
        <rFont val="Calibri"/>
      </rPr>
      <t>The DoD CAC with DoD-approved PKI is an example of multifactor authentication.</t>
    </r>
  </si>
  <si>
    <r>
      <rPr>
        <sz val="11"/>
        <color rgb="FF000000"/>
        <rFont val="Calibri"/>
      </rPr>
      <t xml:space="preserve">Verify the global "auth_type" is configured to use PAM: </t>
    </r>
    <r>
      <rPr>
        <sz val="11"/>
        <color rgb="FF000000"/>
        <rFont val="Calibri"/>
      </rPr>
      <t xml:space="preserve">
</t>
    </r>
    <r>
      <rPr>
        <sz val="11"/>
        <color rgb="FF000000"/>
        <rFont val="Calibri"/>
      </rPr>
      <t xml:space="preserve"># grep auth_type /etc/security/login.cfg |grep AUTH </t>
    </r>
    <r>
      <rPr>
        <sz val="11"/>
        <color rgb="FF000000"/>
        <rFont val="Calibri"/>
      </rPr>
      <t xml:space="preserve">
</t>
    </r>
    <r>
      <rPr>
        <sz val="11"/>
        <color rgb="FF000000"/>
        <rFont val="Calibri"/>
      </rPr>
      <t>auth_type = PAM_AUTH</t>
    </r>
    <r>
      <rPr>
        <sz val="11"/>
        <color rgb="FF000000"/>
        <rFont val="Calibri"/>
      </rPr>
      <t xml:space="preserve">
</t>
    </r>
    <r>
      <rPr>
        <sz val="11"/>
        <color rgb="FF000000"/>
        <rFont val="Calibri"/>
      </rPr>
      <t>If "auth_type" is not set to "PAM_AUTH", this is a finding.</t>
    </r>
    <r>
      <rPr>
        <sz val="11"/>
        <color rgb="FF000000"/>
        <rFont val="Calibri"/>
      </rPr>
      <t xml:space="preserve">
</t>
    </r>
    <r>
      <rPr>
        <sz val="11"/>
        <color rgb="FF000000"/>
        <rFont val="Calibri"/>
      </rPr>
      <t>Verify that the user stanza is configured to use PAM:</t>
    </r>
    <r>
      <rPr>
        <sz val="11"/>
        <color rgb="FF000000"/>
        <rFont val="Calibri"/>
      </rPr>
      <t xml:space="preserve">
</t>
    </r>
    <r>
      <rPr>
        <sz val="11"/>
        <color rgb="FF000000"/>
        <rFont val="Calibri"/>
      </rPr>
      <t># lssec -f /etc/security/login.cfg -susw -a auth_type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usw auth_type=PAM_AUTH</t>
    </r>
    <r>
      <rPr>
        <sz val="11"/>
        <color rgb="FF000000"/>
        <rFont val="Calibri"/>
      </rPr>
      <t xml:space="preserve">
</t>
    </r>
    <r>
      <rPr>
        <sz val="11"/>
        <color rgb="FF000000"/>
        <rFont val="Calibri"/>
      </rPr>
      <t>If "auth_type" is not set to "PAM_AUTH", this is a finding.</t>
    </r>
  </si>
  <si>
    <t>V-215438</t>
  </si>
  <si>
    <r>
      <rPr>
        <sz val="11"/>
        <rFont val="Calibri"/>
      </rPr>
      <t>The AIX operating system must be configured to use Multi Factor Authentication for remote connections.</t>
    </r>
  </si>
  <si>
    <r>
      <rPr>
        <sz val="11"/>
        <color rgb="FF000000"/>
        <rFont val="Calibri"/>
      </rPr>
      <t>Add or update the following lines in the /etc/pam.conf file:</t>
    </r>
    <r>
      <rPr>
        <sz val="11"/>
        <color rgb="FF000000"/>
        <rFont val="Calibri"/>
      </rPr>
      <t xml:space="preserve">
</t>
    </r>
    <r>
      <rPr>
        <sz val="11"/>
        <color rgb="FF000000"/>
        <rFont val="Calibri"/>
      </rPr>
      <t>sshd auth required   pam_ckfile</t>
    </r>
    <r>
      <rPr>
        <sz val="11"/>
        <color rgb="FF000000"/>
        <rFont val="Calibri"/>
      </rPr>
      <t xml:space="preserve">
</t>
    </r>
    <r>
      <rPr>
        <sz val="11"/>
        <color rgb="FF000000"/>
        <rFont val="Calibri"/>
      </rPr>
      <t>sshd auth required   pam_permission file=/etc/security/access.conffound=allow</t>
    </r>
    <r>
      <rPr>
        <sz val="11"/>
        <color rgb="FF000000"/>
        <rFont val="Calibri"/>
      </rPr>
      <t xml:space="preserve">
</t>
    </r>
    <r>
      <rPr>
        <sz val="11"/>
        <color rgb="FF000000"/>
        <rFont val="Calibri"/>
      </rPr>
      <t>sshd auth required   pam_pmfa /etc/security/pmfa/pam_pmfa.conf</t>
    </r>
  </si>
  <si>
    <r>
      <rPr>
        <sz val="11"/>
        <color rgb="FF000000"/>
        <rFont val="Calibri"/>
      </rPr>
      <t>Verify SSH is configured to use multi factor authentication:</t>
    </r>
    <r>
      <rPr>
        <sz val="11"/>
        <color rgb="FF000000"/>
        <rFont val="Calibri"/>
      </rPr>
      <t xml:space="preserve">
</t>
    </r>
    <r>
      <rPr>
        <sz val="11"/>
        <color rgb="FF000000"/>
        <rFont val="Calibri"/>
      </rPr>
      <t># grep ^sshd /etc/pam.conf | head -3</t>
    </r>
    <r>
      <rPr>
        <sz val="11"/>
        <color rgb="FF000000"/>
        <rFont val="Calibri"/>
      </rPr>
      <t xml:space="preserve">
</t>
    </r>
    <r>
      <rPr>
        <sz val="11"/>
        <color rgb="FF000000"/>
        <rFont val="Calibri"/>
      </rPr>
      <t>sshd auth required   pam_ckfile</t>
    </r>
    <r>
      <rPr>
        <sz val="11"/>
        <color rgb="FF000000"/>
        <rFont val="Calibri"/>
      </rPr>
      <t xml:space="preserve">
</t>
    </r>
    <r>
      <rPr>
        <sz val="11"/>
        <color rgb="FF000000"/>
        <rFont val="Calibri"/>
      </rPr>
      <t>sshd auth required   pam_permission file=/etc/security/access.conf found=allow</t>
    </r>
    <r>
      <rPr>
        <sz val="11"/>
        <color rgb="FF000000"/>
        <rFont val="Calibri"/>
      </rPr>
      <t xml:space="preserve">
</t>
    </r>
    <r>
      <rPr>
        <sz val="11"/>
        <color rgb="FF000000"/>
        <rFont val="Calibri"/>
      </rPr>
      <t>sshd auth required   pam_pmfa /etc/security/pmfa/pam_pmfa.conf</t>
    </r>
    <r>
      <rPr>
        <sz val="11"/>
        <color rgb="FF000000"/>
        <rFont val="Calibri"/>
      </rPr>
      <t xml:space="preserve">
</t>
    </r>
    <r>
      <rPr>
        <sz val="11"/>
        <color rgb="FF000000"/>
        <rFont val="Calibri"/>
      </rPr>
      <t>If the output does not match the above lines, any lines are missing, or commented out, this is a finding.</t>
    </r>
  </si>
  <si>
    <t>V-215439</t>
  </si>
  <si>
    <r>
      <rPr>
        <sz val="11"/>
        <rFont val="Calibri"/>
      </rPr>
      <t>AIX must have the have the PowerSC Multi Factor Authentication Product configured.</t>
    </r>
  </si>
  <si>
    <r>
      <rPr>
        <sz val="11"/>
        <color rgb="FF000000"/>
        <rFont val="Calibri"/>
      </rPr>
      <t>Add or update the following lines in the "/etc/security/pmfa/pam_pmfa.conf" file:</t>
    </r>
    <r>
      <rPr>
        <sz val="11"/>
        <color rgb="FF000000"/>
        <rFont val="Calibri"/>
      </rPr>
      <t xml:space="preserve">
</t>
    </r>
    <r>
      <rPr>
        <sz val="11"/>
        <color rgb="FF000000"/>
        <rFont val="Calibri"/>
      </rPr>
      <t>TRUSTEDCAS = /&lt;path_to_file&gt;/server_ca.pem</t>
    </r>
    <r>
      <rPr>
        <sz val="11"/>
        <color rgb="FF000000"/>
        <rFont val="Calibri"/>
      </rPr>
      <t xml:space="preserve">
</t>
    </r>
    <r>
      <rPr>
        <sz val="11"/>
        <color rgb="FF000000"/>
        <rFont val="Calibri"/>
      </rPr>
      <t>Note: Verify with the SA/ISSO as to the location of the "server_ca.pem" file.</t>
    </r>
    <r>
      <rPr>
        <sz val="11"/>
        <color rgb="FF000000"/>
        <rFont val="Calibri"/>
      </rPr>
      <t xml:space="preserve">
</t>
    </r>
    <r>
      <rPr>
        <sz val="11"/>
        <color rgb="FF000000"/>
        <rFont val="Calibri"/>
      </rPr>
      <t>MFA-URL = https://pmfa.example.com:6793/policyAuth/</t>
    </r>
    <r>
      <rPr>
        <sz val="11"/>
        <color rgb="FF000000"/>
        <rFont val="Calibri"/>
      </rPr>
      <t xml:space="preserve">
</t>
    </r>
    <r>
      <rPr>
        <sz val="11"/>
        <color rgb="FF000000"/>
        <rFont val="Calibri"/>
      </rPr>
      <t>SERVER-VERSION = 2</t>
    </r>
    <r>
      <rPr>
        <sz val="11"/>
        <color rgb="FF000000"/>
        <rFont val="Calibri"/>
      </rPr>
      <t xml:space="preserve">
</t>
    </r>
    <r>
      <rPr>
        <sz val="11"/>
        <color rgb="FF000000"/>
        <rFont val="Calibri"/>
      </rPr>
      <t>CTC-PROMPT-ONLY = Y</t>
    </r>
  </si>
  <si>
    <r>
      <rPr>
        <sz val="11"/>
        <color rgb="FF000000"/>
        <rFont val="Calibri"/>
      </rPr>
      <t>Verify /etc/security/pmfa/pam_pmfa.conf is configured correctly.</t>
    </r>
    <r>
      <rPr>
        <sz val="11"/>
        <color rgb="FF000000"/>
        <rFont val="Calibri"/>
      </rPr>
      <t xml:space="preserve">
</t>
    </r>
    <r>
      <rPr>
        <sz val="11"/>
        <color rgb="FF000000"/>
        <rFont val="Calibri"/>
      </rPr>
      <t># grep -i "trustedcas" /etc/security/pmfa/pam_pmfa.conf | grep -v '#'</t>
    </r>
    <r>
      <rPr>
        <sz val="11"/>
        <color rgb="FF000000"/>
        <rFont val="Calibri"/>
      </rPr>
      <t xml:space="preserve">
</t>
    </r>
    <r>
      <rPr>
        <sz val="11"/>
        <color rgb="FF000000"/>
        <rFont val="Calibri"/>
      </rPr>
      <t>TRUSTEDCAS = /&lt;path_to_file&gt;/server_ca.pem</t>
    </r>
    <r>
      <rPr>
        <sz val="11"/>
        <color rgb="FF000000"/>
        <rFont val="Calibri"/>
      </rPr>
      <t xml:space="preserve">
</t>
    </r>
    <r>
      <rPr>
        <sz val="11"/>
        <color rgb="FF000000"/>
        <rFont val="Calibri"/>
      </rPr>
      <t>Note: Verify with the SA/ISSO as to the location of the "server_ca.pem" file.</t>
    </r>
    <r>
      <rPr>
        <sz val="11"/>
        <color rgb="FF000000"/>
        <rFont val="Calibri"/>
      </rPr>
      <t xml:space="preserve">
</t>
    </r>
    <r>
      <rPr>
        <sz val="11"/>
        <color rgb="FF000000"/>
        <rFont val="Calibri"/>
      </rPr>
      <t>If "TRUSTEDCAS" is not configured to point to a valid "server_ca.pem" file or is missing, this is a finding.</t>
    </r>
    <r>
      <rPr>
        <sz val="11"/>
        <color rgb="FF000000"/>
        <rFont val="Calibri"/>
      </rPr>
      <t xml:space="preserve">
</t>
    </r>
    <r>
      <rPr>
        <sz val="11"/>
        <color rgb="FF000000"/>
        <rFont val="Calibri"/>
      </rPr>
      <t># grep -i "mfa-url" /etc/security/pmfa/pam_pmfa.conf | grep -v '#'</t>
    </r>
    <r>
      <rPr>
        <sz val="11"/>
        <color rgb="FF000000"/>
        <rFont val="Calibri"/>
      </rPr>
      <t xml:space="preserve">
</t>
    </r>
    <r>
      <rPr>
        <sz val="11"/>
        <color rgb="FF000000"/>
        <rFont val="Calibri"/>
      </rPr>
      <t>MFA-URL = https://pmfa.example.com:6793/policyAuth/</t>
    </r>
    <r>
      <rPr>
        <sz val="11"/>
        <color rgb="FF000000"/>
        <rFont val="Calibri"/>
      </rPr>
      <t xml:space="preserve">
</t>
    </r>
    <r>
      <rPr>
        <sz val="11"/>
        <color rgb="FF000000"/>
        <rFont val="Calibri"/>
      </rPr>
      <t>If the "MFA-URL" is missing or does not point to a valid address, this is a finding.</t>
    </r>
    <r>
      <rPr>
        <sz val="11"/>
        <color rgb="FF000000"/>
        <rFont val="Calibri"/>
      </rPr>
      <t xml:space="preserve">
</t>
    </r>
    <r>
      <rPr>
        <sz val="11"/>
        <color rgb="FF000000"/>
        <rFont val="Calibri"/>
      </rPr>
      <t># grep -i "server-version" /etc/security/pmfa/pam_pmfa.conf | grep -v '#'</t>
    </r>
    <r>
      <rPr>
        <sz val="11"/>
        <color rgb="FF000000"/>
        <rFont val="Calibri"/>
      </rPr>
      <t xml:space="preserve">
</t>
    </r>
    <r>
      <rPr>
        <sz val="11"/>
        <color rgb="FF000000"/>
        <rFont val="Calibri"/>
      </rPr>
      <t>SERVER-VERSION = 2</t>
    </r>
    <r>
      <rPr>
        <sz val="11"/>
        <color rgb="FF000000"/>
        <rFont val="Calibri"/>
      </rPr>
      <t xml:space="preserve">
</t>
    </r>
    <r>
      <rPr>
        <sz val="11"/>
        <color rgb="FF000000"/>
        <rFont val="Calibri"/>
      </rPr>
      <t>If "SERVER-VERSION" is missing or is not set to "2", this is a finding.</t>
    </r>
    <r>
      <rPr>
        <sz val="11"/>
        <color rgb="FF000000"/>
        <rFont val="Calibri"/>
      </rPr>
      <t xml:space="preserve">
</t>
    </r>
    <r>
      <rPr>
        <sz val="11"/>
        <color rgb="FF000000"/>
        <rFont val="Calibri"/>
      </rPr>
      <t># grep -i "ctc-prompt" /etc/security/pmfa/pam_pmfa.conf | grep -v '#'</t>
    </r>
    <r>
      <rPr>
        <sz val="11"/>
        <color rgb="FF000000"/>
        <rFont val="Calibri"/>
      </rPr>
      <t xml:space="preserve">
</t>
    </r>
    <r>
      <rPr>
        <sz val="11"/>
        <color rgb="FF000000"/>
        <rFont val="Calibri"/>
      </rPr>
      <t>CTC-PROMPT-ONLY = Y</t>
    </r>
    <r>
      <rPr>
        <sz val="11"/>
        <color rgb="FF000000"/>
        <rFont val="Calibri"/>
      </rPr>
      <t xml:space="preserve">
</t>
    </r>
    <r>
      <rPr>
        <sz val="11"/>
        <color rgb="FF000000"/>
        <rFont val="Calibri"/>
      </rPr>
      <t>If "CTC-PROMPT-ONLY" is missing or is not set to "Y", this is a finding.</t>
    </r>
  </si>
  <si>
    <t>V-215440</t>
  </si>
  <si>
    <r>
      <rPr>
        <sz val="11"/>
        <rFont val="Calibri"/>
      </rPr>
      <t>The AIX operating system must be configured to use a valid server_ca.pem file.</t>
    </r>
  </si>
  <si>
    <r>
      <rPr>
        <sz val="11"/>
        <color rgb="FF000000"/>
        <rFont val="Calibri"/>
      </rPr>
      <t>Configure the system to use a valid "server_ca.pem" file.</t>
    </r>
  </si>
  <si>
    <r>
      <rPr>
        <sz val="11"/>
        <color rgb="FF000000"/>
        <rFont val="Calibri"/>
      </rPr>
      <t>Verify the location of the "server_ca.pem" file:</t>
    </r>
    <r>
      <rPr>
        <sz val="11"/>
        <color rgb="FF000000"/>
        <rFont val="Calibri"/>
      </rPr>
      <t xml:space="preserve">
</t>
    </r>
    <r>
      <rPr>
        <sz val="11"/>
        <color rgb="FF000000"/>
        <rFont val="Calibri"/>
      </rPr>
      <t># grep -i "trustedcas" /etc/security/pmfa/pam_pmfa.conf | grep -v '#'</t>
    </r>
    <r>
      <rPr>
        <sz val="11"/>
        <color rgb="FF000000"/>
        <rFont val="Calibri"/>
      </rPr>
      <t xml:space="preserve">
</t>
    </r>
    <r>
      <rPr>
        <sz val="11"/>
        <color rgb="FF000000"/>
        <rFont val="Calibri"/>
      </rPr>
      <t>TRUSTEDCAS = /&lt;path_to_file&gt;/server_ca.pem</t>
    </r>
    <r>
      <rPr>
        <sz val="11"/>
        <color rgb="FF000000"/>
        <rFont val="Calibri"/>
      </rPr>
      <t xml:space="preserve">
</t>
    </r>
    <r>
      <rPr>
        <sz val="11"/>
        <color rgb="FF000000"/>
        <rFont val="Calibri"/>
      </rPr>
      <t>Verify that the configured "server_ca.pem" file exists in the defined location:</t>
    </r>
    <r>
      <rPr>
        <sz val="11"/>
        <color rgb="FF000000"/>
        <rFont val="Calibri"/>
      </rPr>
      <t xml:space="preserve">
</t>
    </r>
    <r>
      <rPr>
        <sz val="11"/>
        <color rgb="FF000000"/>
        <rFont val="Calibri"/>
      </rPr>
      <t># ls -la /&lt;path_to_file&gt;/server_ca.pem</t>
    </r>
    <r>
      <rPr>
        <sz val="11"/>
        <color rgb="FF000000"/>
        <rFont val="Calibri"/>
      </rPr>
      <t xml:space="preserve">
</t>
    </r>
    <r>
      <rPr>
        <sz val="11"/>
        <color rgb="FF000000"/>
        <rFont val="Calibri"/>
      </rPr>
      <t>If the file does not exist, this is a finding.</t>
    </r>
  </si>
  <si>
    <t>V-215441</t>
  </si>
  <si>
    <r>
      <rPr>
        <sz val="11"/>
        <rFont val="Calibri"/>
      </rPr>
      <t>The AIX operating system must accept and verify Personal Identity Verification (PIV) credentials.</t>
    </r>
  </si>
  <si>
    <r>
      <rPr>
        <sz val="11"/>
        <color rgb="FF000000"/>
        <rFont val="Calibri"/>
      </rPr>
      <t>Install "bos.ahafs" fileset from the PowerSC MFA DVD using the following command (assuming that the DVD device is mounted to /dev/cd0):</t>
    </r>
    <r>
      <rPr>
        <sz val="11"/>
        <color rgb="FF000000"/>
        <rFont val="Calibri"/>
      </rPr>
      <t xml:space="preserve">
</t>
    </r>
    <r>
      <rPr>
        <sz val="11"/>
        <color rgb="FF000000"/>
        <rFont val="Calibri"/>
      </rPr>
      <t># installp -aXYgd /dev/cd0 -e /tmp/install.log bos.ahafs</t>
    </r>
    <r>
      <rPr>
        <sz val="11"/>
        <color rgb="FF000000"/>
        <rFont val="Calibri"/>
      </rPr>
      <t xml:space="preserve">
</t>
    </r>
    <r>
      <rPr>
        <sz val="11"/>
        <color rgb="FF000000"/>
        <rFont val="Calibri"/>
      </rPr>
      <t>Start the "pmfahotplugd" service:</t>
    </r>
    <r>
      <rPr>
        <sz val="11"/>
        <color rgb="FF000000"/>
        <rFont val="Calibri"/>
      </rPr>
      <t xml:space="preserve">
</t>
    </r>
    <r>
      <rPr>
        <sz val="11"/>
        <color rgb="FF000000"/>
        <rFont val="Calibri"/>
      </rPr>
      <t># startsrc-s pmfahotplugd</t>
    </r>
  </si>
  <si>
    <r>
      <rPr>
        <sz val="11"/>
        <color rgb="FF000000"/>
        <rFont val="Calibri"/>
      </rPr>
      <t>The use of PIV credentials facilitates standardization and reduces the risk of unauthorized access.</t>
    </r>
    <r>
      <rPr>
        <sz val="11"/>
        <color rgb="FF000000"/>
        <rFont val="Calibri"/>
      </rPr>
      <t xml:space="preserve">
</t>
    </r>
    <r>
      <rPr>
        <sz val="11"/>
        <color rgb="FF000000"/>
        <rFont val="Calibri"/>
      </rPr>
      <t>DoD has mandated the use of the CAC to support identity management and personal authentication for systems covered under Homeland Security Presidential Directive (HSPD) 12, as well as making the CAC a primary component of layered protection for national security systems.</t>
    </r>
    <r>
      <rPr>
        <sz val="11"/>
        <color rgb="FF000000"/>
        <rFont val="Calibri"/>
      </rPr>
      <t xml:space="preserve">
</t>
    </r>
    <r>
      <rPr>
        <sz val="11"/>
        <color rgb="FF000000"/>
        <rFont val="Calibri"/>
      </rPr>
      <t>Satisfies: SRG-OS-000376-GPOS-00161, SRG-OS-000377-GPOS-00162</t>
    </r>
  </si>
  <si>
    <r>
      <rPr>
        <sz val="11"/>
        <color rgb="FF000000"/>
        <rFont val="Calibri"/>
      </rPr>
      <t>Verify that the " bos.ahafs" package is installed:</t>
    </r>
    <r>
      <rPr>
        <sz val="11"/>
        <color rgb="FF000000"/>
        <rFont val="Calibri"/>
      </rPr>
      <t xml:space="preserve">
</t>
    </r>
    <r>
      <rPr>
        <sz val="11"/>
        <color rgb="FF000000"/>
        <rFont val="Calibri"/>
      </rPr>
      <t># lslpp -l |grep bos.ahafs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bos.ahafs                7.1.5.15  COMMITTED  Aha File System</t>
    </r>
    <r>
      <rPr>
        <sz val="11"/>
        <color rgb="FF000000"/>
        <rFont val="Calibri"/>
      </rPr>
      <t xml:space="preserve">
</t>
    </r>
    <r>
      <rPr>
        <sz val="11"/>
        <color rgb="FF000000"/>
        <rFont val="Calibri"/>
      </rPr>
      <t>If the "bos.ahafs" package is not installed, this is a finding.</t>
    </r>
    <r>
      <rPr>
        <sz val="11"/>
        <color rgb="FF000000"/>
        <rFont val="Calibri"/>
      </rPr>
      <t xml:space="preserve">
</t>
    </r>
    <r>
      <rPr>
        <sz val="11"/>
        <color rgb="FF000000"/>
        <rFont val="Calibri"/>
      </rPr>
      <t>Verify "pmfahotplugd" service is running:</t>
    </r>
    <r>
      <rPr>
        <sz val="11"/>
        <color rgb="FF000000"/>
        <rFont val="Calibri"/>
      </rPr>
      <t xml:space="preserve">
</t>
    </r>
    <r>
      <rPr>
        <sz val="11"/>
        <color rgb="FF000000"/>
        <rFont val="Calibri"/>
      </rPr>
      <t># lssrc -s pmfahotplugd</t>
    </r>
    <r>
      <rPr>
        <sz val="11"/>
        <color rgb="FF000000"/>
        <rFont val="Calibri"/>
      </rPr>
      <t xml:space="preserve">
</t>
    </r>
    <r>
      <rPr>
        <sz val="11"/>
        <color rgb="FF000000"/>
        <rFont val="Calibri"/>
      </rPr>
      <t>If the " pmfahotplugd" service is not running, this is a finding.</t>
    </r>
  </si>
  <si>
    <t>V-219057</t>
  </si>
  <si>
    <r>
      <rPr>
        <sz val="11"/>
        <rFont val="Calibri"/>
      </rPr>
      <t>AIX must employ a deny-all, allow-by-exception firewall policy for allowing connections to other systems.</t>
    </r>
  </si>
  <si>
    <r>
      <rPr>
        <sz val="11"/>
        <color rgb="FF000000"/>
        <rFont val="Calibri"/>
      </rPr>
      <t>From the command prompt, run the following commands to create and activate "ipsec_v4" and "ipsec_v6" devices:</t>
    </r>
    <r>
      <rPr>
        <sz val="11"/>
        <color rgb="FF000000"/>
        <rFont val="Calibri"/>
      </rPr>
      <t xml:space="preserve">
</t>
    </r>
    <r>
      <rPr>
        <sz val="11"/>
        <color rgb="FF000000"/>
        <rFont val="Calibri"/>
      </rPr>
      <t># mkdev -l ipsec -t 4</t>
    </r>
    <r>
      <rPr>
        <sz val="11"/>
        <color rgb="FF000000"/>
        <rFont val="Calibri"/>
      </rPr>
      <t xml:space="preserve">
</t>
    </r>
    <r>
      <rPr>
        <sz val="11"/>
        <color rgb="FF000000"/>
        <rFont val="Calibri"/>
      </rPr>
      <t># mkdev -l ipsec -t 6</t>
    </r>
    <r>
      <rPr>
        <sz val="11"/>
        <color rgb="FF000000"/>
        <rFont val="Calibri"/>
      </rPr>
      <t xml:space="preserve">
</t>
    </r>
    <r>
      <rPr>
        <sz val="11"/>
        <color rgb="FF000000"/>
        <rFont val="Calibri"/>
      </rPr>
      <t>From the command prompt, run the following commands to change the "all traffic" rules to block all packages:</t>
    </r>
    <r>
      <rPr>
        <sz val="11"/>
        <color rgb="FF000000"/>
        <rFont val="Calibri"/>
      </rPr>
      <t xml:space="preserve">
</t>
    </r>
    <r>
      <rPr>
        <sz val="11"/>
        <color rgb="FF000000"/>
        <rFont val="Calibri"/>
      </rPr>
      <t># chfilt -a D -v 4 -n 0</t>
    </r>
    <r>
      <rPr>
        <sz val="11"/>
        <color rgb="FF000000"/>
        <rFont val="Calibri"/>
      </rPr>
      <t xml:space="preserve">
</t>
    </r>
    <r>
      <rPr>
        <sz val="11"/>
        <color rgb="FF000000"/>
        <rFont val="Calibri"/>
      </rPr>
      <t># chfilt -a D -v 6 -n 0</t>
    </r>
    <r>
      <rPr>
        <sz val="11"/>
        <color rgb="FF000000"/>
        <rFont val="Calibri"/>
      </rPr>
      <t xml:space="preserve">
</t>
    </r>
    <r>
      <rPr>
        <sz val="11"/>
        <color rgb="FF000000"/>
        <rFont val="Calibri"/>
      </rPr>
      <t>Assume that the local host has IP address 10.10.10.10 and the remote host has IP address 11.11.11.11, run the following command to generate a user-defined filter rule that allow all IPv4 traffic between these 2 hosts:</t>
    </r>
    <r>
      <rPr>
        <sz val="11"/>
        <color rgb="FF000000"/>
        <rFont val="Calibri"/>
      </rPr>
      <t xml:space="preserve">
</t>
    </r>
    <r>
      <rPr>
        <sz val="11"/>
        <color rgb="FF000000"/>
        <rFont val="Calibri"/>
      </rPr>
      <t># genfilt -w B -v 4 -s 10.10.10.10 -p 0 -P 0 -o any -O any -m 255.255.255.255 -M 255.255.255.255 -i all -g Y -d 11.11.11.11 -c all -a P</t>
    </r>
    <r>
      <rPr>
        <sz val="11"/>
        <color rgb="FF000000"/>
        <rFont val="Calibri"/>
      </rPr>
      <t xml:space="preserve">
</t>
    </r>
    <r>
      <rPr>
        <sz val="11"/>
        <color rgb="FF000000"/>
        <rFont val="Calibri"/>
      </rPr>
      <t>From the command prompt, run the following command to activate all the filter rules in the rule database:</t>
    </r>
    <r>
      <rPr>
        <sz val="11"/>
        <color rgb="FF000000"/>
        <rFont val="Calibri"/>
      </rPr>
      <t xml:space="preserve">
</t>
    </r>
    <r>
      <rPr>
        <sz val="11"/>
        <color rgb="FF000000"/>
        <rFont val="Calibri"/>
      </rPr>
      <t># mkfilt -u</t>
    </r>
  </si>
  <si>
    <r>
      <rPr>
        <sz val="11"/>
        <color rgb="FF000000"/>
        <rFont val="Calibri"/>
      </rPr>
      <t>Failure to restrict network connectivity only to authorized systems permits inbound connections from malicious systems. It also permits outbound connections that may facilitate exfiltration of DoD data.</t>
    </r>
  </si>
  <si>
    <r>
      <rPr>
        <sz val="11"/>
        <color rgb="FF000000"/>
        <rFont val="Calibri"/>
      </rPr>
      <t>From the command prompt, run the following commands to check if the "all traffic" filter rules, the predefined rule with Rule-ID 0, are defined to deny all packages:</t>
    </r>
    <r>
      <rPr>
        <sz val="11"/>
        <color rgb="FF000000"/>
        <rFont val="Calibri"/>
      </rPr>
      <t xml:space="preserve">
</t>
    </r>
    <r>
      <rPr>
        <sz val="11"/>
        <color rgb="FF000000"/>
        <rFont val="Calibri"/>
      </rPr>
      <t># lsfilt -v4 -n0</t>
    </r>
    <r>
      <rPr>
        <sz val="11"/>
        <color rgb="FF000000"/>
        <rFont val="Calibri"/>
      </rPr>
      <t xml:space="preserve">
</t>
    </r>
    <r>
      <rPr>
        <sz val="11"/>
        <color rgb="FF000000"/>
        <rFont val="Calibri"/>
      </rPr>
      <t xml:space="preserve"># lsfilt -v6 -n0 </t>
    </r>
    <r>
      <rPr>
        <sz val="11"/>
        <color rgb="FF000000"/>
        <rFont val="Calibri"/>
      </rPr>
      <t xml:space="preserve">
</t>
    </r>
    <r>
      <rPr>
        <sz val="11"/>
        <color rgb="FF000000"/>
        <rFont val="Calibri"/>
      </rPr>
      <t>Rule 0:</t>
    </r>
    <r>
      <rPr>
        <sz val="11"/>
        <color rgb="FF000000"/>
        <rFont val="Calibri"/>
      </rPr>
      <t xml:space="preserve">
</t>
    </r>
    <r>
      <rPr>
        <sz val="11"/>
        <color rgb="FF000000"/>
        <rFont val="Calibri"/>
      </rPr>
      <t>Rule action         : deny</t>
    </r>
    <r>
      <rPr>
        <sz val="11"/>
        <color rgb="FF000000"/>
        <rFont val="Calibri"/>
      </rPr>
      <t xml:space="preserve">
</t>
    </r>
    <r>
      <rPr>
        <sz val="11"/>
        <color rgb="FF000000"/>
        <rFont val="Calibri"/>
      </rPr>
      <t>Source Address      : 0.0.0.0</t>
    </r>
    <r>
      <rPr>
        <sz val="11"/>
        <color rgb="FF000000"/>
        <rFont val="Calibri"/>
      </rPr>
      <t xml:space="preserve">
</t>
    </r>
    <r>
      <rPr>
        <sz val="11"/>
        <color rgb="FF000000"/>
        <rFont val="Calibri"/>
      </rPr>
      <t>Source Mask         : 0.0.0.0</t>
    </r>
    <r>
      <rPr>
        <sz val="11"/>
        <color rgb="FF000000"/>
        <rFont val="Calibri"/>
      </rPr>
      <t xml:space="preserve">
</t>
    </r>
    <r>
      <rPr>
        <sz val="11"/>
        <color rgb="FF000000"/>
        <rFont val="Calibri"/>
      </rPr>
      <t>Destination Address : 0.0.0.0</t>
    </r>
    <r>
      <rPr>
        <sz val="11"/>
        <color rgb="FF000000"/>
        <rFont val="Calibri"/>
      </rPr>
      <t xml:space="preserve">
</t>
    </r>
    <r>
      <rPr>
        <sz val="11"/>
        <color rgb="FF000000"/>
        <rFont val="Calibri"/>
      </rPr>
      <t>Destination Mask    : 0.0.0.0</t>
    </r>
    <r>
      <rPr>
        <sz val="11"/>
        <color rgb="FF000000"/>
        <rFont val="Calibri"/>
      </rPr>
      <t xml:space="preserve">
</t>
    </r>
    <r>
      <rPr>
        <sz val="11"/>
        <color rgb="FF000000"/>
        <rFont val="Calibri"/>
      </rPr>
      <t>Source Routing      : yes</t>
    </r>
    <r>
      <rPr>
        <sz val="11"/>
        <color rgb="FF000000"/>
        <rFont val="Calibri"/>
      </rPr>
      <t xml:space="preserve">
</t>
    </r>
    <r>
      <rPr>
        <sz val="11"/>
        <color rgb="FF000000"/>
        <rFont val="Calibri"/>
      </rPr>
      <t>Protocol            : all</t>
    </r>
    <r>
      <rPr>
        <sz val="11"/>
        <color rgb="FF000000"/>
        <rFont val="Calibri"/>
      </rPr>
      <t xml:space="preserve">
</t>
    </r>
    <r>
      <rPr>
        <sz val="11"/>
        <color rgb="FF000000"/>
        <rFont val="Calibri"/>
      </rPr>
      <t>Source Port         : any 0</t>
    </r>
    <r>
      <rPr>
        <sz val="11"/>
        <color rgb="FF000000"/>
        <rFont val="Calibri"/>
      </rPr>
      <t xml:space="preserve">
</t>
    </r>
    <r>
      <rPr>
        <sz val="11"/>
        <color rgb="FF000000"/>
        <rFont val="Calibri"/>
      </rPr>
      <t>Destination Port    : any 0</t>
    </r>
    <r>
      <rPr>
        <sz val="11"/>
        <color rgb="FF000000"/>
        <rFont val="Calibri"/>
      </rPr>
      <t xml:space="preserve">
</t>
    </r>
    <r>
      <rPr>
        <sz val="11"/>
        <color rgb="FF000000"/>
        <rFont val="Calibri"/>
      </rPr>
      <t>Scope               : both</t>
    </r>
    <r>
      <rPr>
        <sz val="11"/>
        <color rgb="FF000000"/>
        <rFont val="Calibri"/>
      </rPr>
      <t xml:space="preserve">
</t>
    </r>
    <r>
      <rPr>
        <sz val="11"/>
        <color rgb="FF000000"/>
        <rFont val="Calibri"/>
      </rPr>
      <t>Direction           : both</t>
    </r>
    <r>
      <rPr>
        <sz val="11"/>
        <color rgb="FF000000"/>
        <rFont val="Calibri"/>
      </rPr>
      <t xml:space="preserve">
</t>
    </r>
    <r>
      <rPr>
        <sz val="11"/>
        <color rgb="FF000000"/>
        <rFont val="Calibri"/>
      </rPr>
      <t>Logging control     : no</t>
    </r>
    <r>
      <rPr>
        <sz val="11"/>
        <color rgb="FF000000"/>
        <rFont val="Calibri"/>
      </rPr>
      <t xml:space="preserve">
</t>
    </r>
    <r>
      <rPr>
        <sz val="11"/>
        <color rgb="FF000000"/>
        <rFont val="Calibri"/>
      </rPr>
      <t>Fragment control    : all packets</t>
    </r>
    <r>
      <rPr>
        <sz val="11"/>
        <color rgb="FF000000"/>
        <rFont val="Calibri"/>
      </rPr>
      <t xml:space="preserve">
</t>
    </r>
    <r>
      <rPr>
        <sz val="11"/>
        <color rgb="FF000000"/>
        <rFont val="Calibri"/>
      </rPr>
      <t>Tunnel ID number    : 0</t>
    </r>
    <r>
      <rPr>
        <sz val="11"/>
        <color rgb="FF000000"/>
        <rFont val="Calibri"/>
      </rPr>
      <t xml:space="preserve">
</t>
    </r>
    <r>
      <rPr>
        <sz val="11"/>
        <color rgb="FF000000"/>
        <rFont val="Calibri"/>
      </rPr>
      <t>Interface           : all</t>
    </r>
    <r>
      <rPr>
        <sz val="11"/>
        <color rgb="FF000000"/>
        <rFont val="Calibri"/>
      </rPr>
      <t xml:space="preserve">
</t>
    </r>
    <r>
      <rPr>
        <sz val="11"/>
        <color rgb="FF000000"/>
        <rFont val="Calibri"/>
      </rPr>
      <t>Auto-Generated      : no</t>
    </r>
    <r>
      <rPr>
        <sz val="11"/>
        <color rgb="FF000000"/>
        <rFont val="Calibri"/>
      </rPr>
      <t xml:space="preserve">
</t>
    </r>
    <r>
      <rPr>
        <sz val="11"/>
        <color rgb="FF000000"/>
        <rFont val="Calibri"/>
      </rPr>
      <t>Expiration Time     : 0</t>
    </r>
    <r>
      <rPr>
        <sz val="11"/>
        <color rgb="FF000000"/>
        <rFont val="Calibri"/>
      </rPr>
      <t xml:space="preserve">
</t>
    </r>
    <r>
      <rPr>
        <sz val="11"/>
        <color rgb="FF000000"/>
        <rFont val="Calibri"/>
      </rPr>
      <t>Description         : Default Rule</t>
    </r>
    <r>
      <rPr>
        <sz val="11"/>
        <color rgb="FF000000"/>
        <rFont val="Calibri"/>
      </rPr>
      <t xml:space="preserve">
</t>
    </r>
    <r>
      <rPr>
        <sz val="11"/>
        <color rgb="FF000000"/>
        <rFont val="Calibri"/>
      </rPr>
      <t>Rule 0:</t>
    </r>
    <r>
      <rPr>
        <sz val="11"/>
        <color rgb="FF000000"/>
        <rFont val="Calibri"/>
      </rPr>
      <t xml:space="preserve">
</t>
    </r>
    <r>
      <rPr>
        <sz val="11"/>
        <color rgb="FF000000"/>
        <rFont val="Calibri"/>
      </rPr>
      <t>Rule action         : deny</t>
    </r>
    <r>
      <rPr>
        <sz val="11"/>
        <color rgb="FF000000"/>
        <rFont val="Calibri"/>
      </rPr>
      <t xml:space="preserve">
</t>
    </r>
    <r>
      <rPr>
        <sz val="11"/>
        <color rgb="FF000000"/>
        <rFont val="Calibri"/>
      </rPr>
      <t>Source Address      : ::</t>
    </r>
    <r>
      <rPr>
        <sz val="11"/>
        <color rgb="FF000000"/>
        <rFont val="Calibri"/>
      </rPr>
      <t xml:space="preserve">
</t>
    </r>
    <r>
      <rPr>
        <sz val="11"/>
        <color rgb="FF000000"/>
        <rFont val="Calibri"/>
      </rPr>
      <t>Source Mask         : 0</t>
    </r>
    <r>
      <rPr>
        <sz val="11"/>
        <color rgb="FF000000"/>
        <rFont val="Calibri"/>
      </rPr>
      <t xml:space="preserve">
</t>
    </r>
    <r>
      <rPr>
        <sz val="11"/>
        <color rgb="FF000000"/>
        <rFont val="Calibri"/>
      </rPr>
      <t>Destination Address : ::</t>
    </r>
    <r>
      <rPr>
        <sz val="11"/>
        <color rgb="FF000000"/>
        <rFont val="Calibri"/>
      </rPr>
      <t xml:space="preserve">
</t>
    </r>
    <r>
      <rPr>
        <sz val="11"/>
        <color rgb="FF000000"/>
        <rFont val="Calibri"/>
      </rPr>
      <t>Destination Mask    : 0</t>
    </r>
    <r>
      <rPr>
        <sz val="11"/>
        <color rgb="FF000000"/>
        <rFont val="Calibri"/>
      </rPr>
      <t xml:space="preserve">
</t>
    </r>
    <r>
      <rPr>
        <sz val="11"/>
        <color rgb="FF000000"/>
        <rFont val="Calibri"/>
      </rPr>
      <t>Source Routing      : yes</t>
    </r>
    <r>
      <rPr>
        <sz val="11"/>
        <color rgb="FF000000"/>
        <rFont val="Calibri"/>
      </rPr>
      <t xml:space="preserve">
</t>
    </r>
    <r>
      <rPr>
        <sz val="11"/>
        <color rgb="FF000000"/>
        <rFont val="Calibri"/>
      </rPr>
      <t>Protocol            : all</t>
    </r>
    <r>
      <rPr>
        <sz val="11"/>
        <color rgb="FF000000"/>
        <rFont val="Calibri"/>
      </rPr>
      <t xml:space="preserve">
</t>
    </r>
    <r>
      <rPr>
        <sz val="11"/>
        <color rgb="FF000000"/>
        <rFont val="Calibri"/>
      </rPr>
      <t>Source Port         : any 0</t>
    </r>
    <r>
      <rPr>
        <sz val="11"/>
        <color rgb="FF000000"/>
        <rFont val="Calibri"/>
      </rPr>
      <t xml:space="preserve">
</t>
    </r>
    <r>
      <rPr>
        <sz val="11"/>
        <color rgb="FF000000"/>
        <rFont val="Calibri"/>
      </rPr>
      <t>Destination Port    : any 0</t>
    </r>
    <r>
      <rPr>
        <sz val="11"/>
        <color rgb="FF000000"/>
        <rFont val="Calibri"/>
      </rPr>
      <t xml:space="preserve">
</t>
    </r>
    <r>
      <rPr>
        <sz val="11"/>
        <color rgb="FF000000"/>
        <rFont val="Calibri"/>
      </rPr>
      <t>Scope               : both</t>
    </r>
    <r>
      <rPr>
        <sz val="11"/>
        <color rgb="FF000000"/>
        <rFont val="Calibri"/>
      </rPr>
      <t xml:space="preserve">
</t>
    </r>
    <r>
      <rPr>
        <sz val="11"/>
        <color rgb="FF000000"/>
        <rFont val="Calibri"/>
      </rPr>
      <t>Direction           : both</t>
    </r>
    <r>
      <rPr>
        <sz val="11"/>
        <color rgb="FF000000"/>
        <rFont val="Calibri"/>
      </rPr>
      <t xml:space="preserve">
</t>
    </r>
    <r>
      <rPr>
        <sz val="11"/>
        <color rgb="FF000000"/>
        <rFont val="Calibri"/>
      </rPr>
      <t>Logging control     : no</t>
    </r>
    <r>
      <rPr>
        <sz val="11"/>
        <color rgb="FF000000"/>
        <rFont val="Calibri"/>
      </rPr>
      <t xml:space="preserve">
</t>
    </r>
    <r>
      <rPr>
        <sz val="11"/>
        <color rgb="FF000000"/>
        <rFont val="Calibri"/>
      </rPr>
      <t>Fragment control    : all packets</t>
    </r>
    <r>
      <rPr>
        <sz val="11"/>
        <color rgb="FF000000"/>
        <rFont val="Calibri"/>
      </rPr>
      <t xml:space="preserve">
</t>
    </r>
    <r>
      <rPr>
        <sz val="11"/>
        <color rgb="FF000000"/>
        <rFont val="Calibri"/>
      </rPr>
      <t>Tunnel ID number    : 0</t>
    </r>
    <r>
      <rPr>
        <sz val="11"/>
        <color rgb="FF000000"/>
        <rFont val="Calibri"/>
      </rPr>
      <t xml:space="preserve">
</t>
    </r>
    <r>
      <rPr>
        <sz val="11"/>
        <color rgb="FF000000"/>
        <rFont val="Calibri"/>
      </rPr>
      <t>Interface           : all</t>
    </r>
    <r>
      <rPr>
        <sz val="11"/>
        <color rgb="FF000000"/>
        <rFont val="Calibri"/>
      </rPr>
      <t xml:space="preserve">
</t>
    </r>
    <r>
      <rPr>
        <sz val="11"/>
        <color rgb="FF000000"/>
        <rFont val="Calibri"/>
      </rPr>
      <t>Auto-Generated      : no</t>
    </r>
    <r>
      <rPr>
        <sz val="11"/>
        <color rgb="FF000000"/>
        <rFont val="Calibri"/>
      </rPr>
      <t xml:space="preserve">
</t>
    </r>
    <r>
      <rPr>
        <sz val="11"/>
        <color rgb="FF000000"/>
        <rFont val="Calibri"/>
      </rPr>
      <t>Expiration Time     : 0</t>
    </r>
    <r>
      <rPr>
        <sz val="11"/>
        <color rgb="FF000000"/>
        <rFont val="Calibri"/>
      </rPr>
      <t xml:space="preserve">
</t>
    </r>
    <r>
      <rPr>
        <sz val="11"/>
        <color rgb="FF000000"/>
        <rFont val="Calibri"/>
      </rPr>
      <t>Description         : Default Rule</t>
    </r>
    <r>
      <rPr>
        <sz val="11"/>
        <color rgb="FF000000"/>
        <rFont val="Calibri"/>
      </rPr>
      <t xml:space="preserve">
</t>
    </r>
    <r>
      <rPr>
        <sz val="11"/>
        <color rgb="FF000000"/>
        <rFont val="Calibri"/>
      </rPr>
      <t>If any of the "all traffic" rules has "Rule action : permit", this is a finding.</t>
    </r>
  </si>
  <si>
    <t>V-219956</t>
  </si>
  <si>
    <r>
      <rPr>
        <sz val="11"/>
        <rFont val="Calibri"/>
      </rPr>
      <t>AIX must be configured so that the audit system takes appropriate action when the audit storage volume is full.</t>
    </r>
  </si>
  <si>
    <r>
      <rPr>
        <sz val="11"/>
        <color rgb="FF000000"/>
        <rFont val="Calibri"/>
      </rPr>
      <t>Edit the /etc/security/audit/config file and add/modify the following values:</t>
    </r>
    <r>
      <rPr>
        <sz val="11"/>
        <color rgb="FF000000"/>
        <rFont val="Calibri"/>
      </rPr>
      <t xml:space="preserve">
</t>
    </r>
    <r>
      <rPr>
        <sz val="11"/>
        <color rgb="FF000000"/>
        <rFont val="Calibri"/>
      </rPr>
      <t>Note: The values for "binsize" and "freespace" are the minimum required values. These values can be increased to meet organizationally defined values that exceed the listed values.</t>
    </r>
    <r>
      <rPr>
        <sz val="11"/>
        <color rgb="FF000000"/>
        <rFont val="Calibri"/>
      </rPr>
      <t xml:space="preserve">
</t>
    </r>
    <r>
      <rPr>
        <sz val="11"/>
        <color rgb="FF000000"/>
        <rFont val="Calibri"/>
      </rPr>
      <t>bin:</t>
    </r>
    <r>
      <rPr>
        <sz val="11"/>
        <color rgb="FF000000"/>
        <rFont val="Calibri"/>
      </rPr>
      <t xml:space="preserve">
</t>
    </r>
    <r>
      <rPr>
        <sz val="11"/>
        <color rgb="FF000000"/>
        <rFont val="Calibri"/>
      </rPr>
      <t>trail = /audit/trail</t>
    </r>
    <r>
      <rPr>
        <sz val="11"/>
        <color rgb="FF000000"/>
        <rFont val="Calibri"/>
      </rPr>
      <t xml:space="preserve">
</t>
    </r>
    <r>
      <rPr>
        <sz val="11"/>
        <color rgb="FF000000"/>
        <rFont val="Calibri"/>
      </rPr>
      <t>bin1 = /audit/bin1</t>
    </r>
    <r>
      <rPr>
        <sz val="11"/>
        <color rgb="FF000000"/>
        <rFont val="Calibri"/>
      </rPr>
      <t xml:space="preserve">
</t>
    </r>
    <r>
      <rPr>
        <sz val="11"/>
        <color rgb="FF000000"/>
        <rFont val="Calibri"/>
      </rPr>
      <t>bin2 = /audit/bin2</t>
    </r>
    <r>
      <rPr>
        <sz val="11"/>
        <color rgb="FF000000"/>
        <rFont val="Calibri"/>
      </rPr>
      <t xml:space="preserve">
</t>
    </r>
    <r>
      <rPr>
        <sz val="11"/>
        <color rgb="FF000000"/>
        <rFont val="Calibri"/>
      </rPr>
      <t>binsize = 25000</t>
    </r>
    <r>
      <rPr>
        <sz val="11"/>
        <color rgb="FF000000"/>
        <rFont val="Calibri"/>
      </rPr>
      <t xml:space="preserve">
</t>
    </r>
    <r>
      <rPr>
        <sz val="11"/>
        <color rgb="FF000000"/>
        <rFont val="Calibri"/>
      </rPr>
      <t>cmds = /etc/security/audit/bincmds</t>
    </r>
    <r>
      <rPr>
        <sz val="11"/>
        <color rgb="FF000000"/>
        <rFont val="Calibri"/>
      </rPr>
      <t xml:space="preserve">
</t>
    </r>
    <r>
      <rPr>
        <sz val="11"/>
        <color rgb="FF000000"/>
        <rFont val="Calibri"/>
      </rPr>
      <t>freespace = 65536</t>
    </r>
    <r>
      <rPr>
        <sz val="11"/>
        <color rgb="FF000000"/>
        <rFont val="Calibri"/>
      </rPr>
      <t xml:space="preserve">
</t>
    </r>
    <r>
      <rPr>
        <sz val="11"/>
        <color rgb="FF000000"/>
        <rFont val="Calibri"/>
      </rPr>
      <t>backuppath = /audit</t>
    </r>
    <r>
      <rPr>
        <sz val="11"/>
        <color rgb="FF000000"/>
        <rFont val="Calibri"/>
      </rPr>
      <t xml:space="preserve">
</t>
    </r>
    <r>
      <rPr>
        <sz val="11"/>
        <color rgb="FF000000"/>
        <rFont val="Calibri"/>
      </rPr>
      <t>backupsize = 0</t>
    </r>
    <r>
      <rPr>
        <sz val="11"/>
        <color rgb="FF000000"/>
        <rFont val="Calibri"/>
      </rPr>
      <t xml:space="preserve">
</t>
    </r>
    <r>
      <rPr>
        <sz val="11"/>
        <color rgb="FF000000"/>
        <rFont val="Calibri"/>
      </rPr>
      <t>bincompact = off</t>
    </r>
    <r>
      <rPr>
        <sz val="11"/>
        <color rgb="FF000000"/>
        <rFont val="Calibri"/>
      </rPr>
      <t xml:space="preserve">
</t>
    </r>
    <r>
      <rPr>
        <sz val="11"/>
        <color rgb="FF000000"/>
        <rFont val="Calibri"/>
      </rPr>
      <t>Restart the audit process:</t>
    </r>
    <r>
      <rPr>
        <sz val="11"/>
        <color rgb="FF000000"/>
        <rFont val="Calibri"/>
      </rPr>
      <t xml:space="preserve">
</t>
    </r>
    <r>
      <rPr>
        <sz val="11"/>
        <color rgb="FF000000"/>
        <rFont val="Calibri"/>
      </rPr>
      <t># /usr/sbin/audit shutdown</t>
    </r>
    <r>
      <rPr>
        <sz val="11"/>
        <color rgb="FF000000"/>
        <rFont val="Calibri"/>
      </rPr>
      <t xml:space="preserve">
</t>
    </r>
    <r>
      <rPr>
        <sz val="11"/>
        <color rgb="FF000000"/>
        <rFont val="Calibri"/>
      </rPr>
      <t># /usr/sbin/audit start</t>
    </r>
  </si>
  <si>
    <r>
      <rPr>
        <sz val="11"/>
        <color rgb="FF000000"/>
        <rFont val="Calibri"/>
      </rPr>
      <t>Taking appropriate action in case of a filled audit storage volume will minimize the possibility of losing audit records.</t>
    </r>
  </si>
  <si>
    <r>
      <rPr>
        <sz val="11"/>
        <color rgb="FF000000"/>
        <rFont val="Calibri"/>
      </rPr>
      <t>Verify the action the operating system takes if the disk the audit records are written to becomes full.</t>
    </r>
    <r>
      <rPr>
        <sz val="11"/>
        <color rgb="FF000000"/>
        <rFont val="Calibri"/>
      </rPr>
      <t xml:space="preserve">
</t>
    </r>
    <r>
      <rPr>
        <sz val="11"/>
        <color rgb="FF000000"/>
        <rFont val="Calibri"/>
      </rPr>
      <t>Verify that the file "/etc/security/audit/config" includes the required settings with the following command:</t>
    </r>
    <r>
      <rPr>
        <sz val="11"/>
        <color rgb="FF000000"/>
        <rFont val="Calibri"/>
      </rPr>
      <t xml:space="preserve">
</t>
    </r>
    <r>
      <rPr>
        <sz val="11"/>
        <color rgb="FF000000"/>
        <rFont val="Calibri"/>
      </rPr>
      <t># cat /etc/security/audit/config</t>
    </r>
    <r>
      <rPr>
        <sz val="11"/>
        <color rgb="FF000000"/>
        <rFont val="Calibri"/>
      </rPr>
      <t xml:space="preserve">
</t>
    </r>
    <r>
      <rPr>
        <sz val="11"/>
        <color rgb="FF000000"/>
        <rFont val="Calibri"/>
      </rPr>
      <t>bin:</t>
    </r>
    <r>
      <rPr>
        <sz val="11"/>
        <color rgb="FF000000"/>
        <rFont val="Calibri"/>
      </rPr>
      <t xml:space="preserve">
</t>
    </r>
    <r>
      <rPr>
        <sz val="11"/>
        <color rgb="FF000000"/>
        <rFont val="Calibri"/>
      </rPr>
      <t>trail = /audit/trail</t>
    </r>
    <r>
      <rPr>
        <sz val="11"/>
        <color rgb="FF000000"/>
        <rFont val="Calibri"/>
      </rPr>
      <t xml:space="preserve">
</t>
    </r>
    <r>
      <rPr>
        <sz val="11"/>
        <color rgb="FF000000"/>
        <rFont val="Calibri"/>
      </rPr>
      <t>bin1 = /audit/bin1</t>
    </r>
    <r>
      <rPr>
        <sz val="11"/>
        <color rgb="FF000000"/>
        <rFont val="Calibri"/>
      </rPr>
      <t xml:space="preserve">
</t>
    </r>
    <r>
      <rPr>
        <sz val="11"/>
        <color rgb="FF000000"/>
        <rFont val="Calibri"/>
      </rPr>
      <t>bin2 = /audit/bin2</t>
    </r>
    <r>
      <rPr>
        <sz val="11"/>
        <color rgb="FF000000"/>
        <rFont val="Calibri"/>
      </rPr>
      <t xml:space="preserve">
</t>
    </r>
    <r>
      <rPr>
        <sz val="11"/>
        <color rgb="FF000000"/>
        <rFont val="Calibri"/>
      </rPr>
      <t>binsize = 25000</t>
    </r>
    <r>
      <rPr>
        <sz val="11"/>
        <color rgb="FF000000"/>
        <rFont val="Calibri"/>
      </rPr>
      <t xml:space="preserve">
</t>
    </r>
    <r>
      <rPr>
        <sz val="11"/>
        <color rgb="FF000000"/>
        <rFont val="Calibri"/>
      </rPr>
      <t>cmds = /etc/security/audit/bincmds</t>
    </r>
    <r>
      <rPr>
        <sz val="11"/>
        <color rgb="FF000000"/>
        <rFont val="Calibri"/>
      </rPr>
      <t xml:space="preserve">
</t>
    </r>
    <r>
      <rPr>
        <sz val="11"/>
        <color rgb="FF000000"/>
        <rFont val="Calibri"/>
      </rPr>
      <t>freespace = 65536</t>
    </r>
    <r>
      <rPr>
        <sz val="11"/>
        <color rgb="FF000000"/>
        <rFont val="Calibri"/>
      </rPr>
      <t xml:space="preserve">
</t>
    </r>
    <r>
      <rPr>
        <sz val="11"/>
        <color rgb="FF000000"/>
        <rFont val="Calibri"/>
      </rPr>
      <t>backuppath = /audit</t>
    </r>
    <r>
      <rPr>
        <sz val="11"/>
        <color rgb="FF000000"/>
        <rFont val="Calibri"/>
      </rPr>
      <t xml:space="preserve">
</t>
    </r>
    <r>
      <rPr>
        <sz val="11"/>
        <color rgb="FF000000"/>
        <rFont val="Calibri"/>
      </rPr>
      <t>backupsize = 0</t>
    </r>
    <r>
      <rPr>
        <sz val="11"/>
        <color rgb="FF000000"/>
        <rFont val="Calibri"/>
      </rPr>
      <t xml:space="preserve">
</t>
    </r>
    <r>
      <rPr>
        <sz val="11"/>
        <color rgb="FF000000"/>
        <rFont val="Calibri"/>
      </rPr>
      <t>bincompact = off</t>
    </r>
    <r>
      <rPr>
        <sz val="11"/>
        <color rgb="FF000000"/>
        <rFont val="Calibri"/>
      </rPr>
      <t xml:space="preserve">
</t>
    </r>
    <r>
      <rPr>
        <sz val="11"/>
        <color rgb="FF000000"/>
        <rFont val="Calibri"/>
      </rPr>
      <t>If any of the configurations listed above is missing or not set to the listed value or greater, this is a finding.</t>
    </r>
  </si>
  <si>
    <t>V-245557</t>
  </si>
  <si>
    <r>
      <rPr>
        <sz val="11"/>
        <rFont val="Calibri"/>
      </rPr>
      <t>The AIX /etc/hosts file must be owned by root.</t>
    </r>
  </si>
  <si>
    <r>
      <rPr>
        <sz val="11"/>
        <color rgb="FF000000"/>
        <rFont val="Calibri"/>
      </rPr>
      <t xml:space="preserve">Change the ownership of the file to root using command: </t>
    </r>
    <r>
      <rPr>
        <sz val="11"/>
        <color rgb="FF000000"/>
        <rFont val="Calibri"/>
      </rPr>
      <t xml:space="preserve">
</t>
    </r>
    <r>
      <rPr>
        <sz val="11"/>
        <color rgb="FF000000"/>
        <rFont val="Calibri"/>
      </rPr>
      <t># chown root /etc/hosts</t>
    </r>
  </si>
  <si>
    <r>
      <rPr>
        <sz val="11"/>
        <color rgb="FF000000"/>
        <rFont val="Calibri"/>
      </rPr>
      <t>Unauthorized ownership of the /etc/hosts file can lead to the ability for a malicious actor to redirect traffic to servers of their choice. It is also possible to use the /etc/hosts file to block detection by security software by blocking the traffic to all the download or update servers of well-known security vendors.</t>
    </r>
  </si>
  <si>
    <r>
      <rPr>
        <sz val="11"/>
        <color rgb="FF000000"/>
        <rFont val="Calibri"/>
      </rPr>
      <t>Check the ownership of /etc/hosts using command:</t>
    </r>
    <r>
      <rPr>
        <sz val="11"/>
        <color rgb="FF000000"/>
        <rFont val="Calibri"/>
      </rPr>
      <t xml:space="preserve">
</t>
    </r>
    <r>
      <rPr>
        <sz val="11"/>
        <color rgb="FF000000"/>
        <rFont val="Calibri"/>
      </rPr>
      <t># ls -al /etc/hosts</t>
    </r>
    <r>
      <rPr>
        <sz val="11"/>
        <color rgb="FF000000"/>
        <rFont val="Calibri"/>
      </rPr>
      <t xml:space="preserve">
</t>
    </r>
    <r>
      <rPr>
        <sz val="11"/>
        <color rgb="FF000000"/>
        <rFont val="Calibri"/>
      </rPr>
      <t>The above command should yield the following output:</t>
    </r>
    <r>
      <rPr>
        <sz val="11"/>
        <color rgb="FF000000"/>
        <rFont val="Calibri"/>
      </rPr>
      <t xml:space="preserve">
</t>
    </r>
    <r>
      <rPr>
        <sz val="11"/>
        <color rgb="FF000000"/>
        <rFont val="Calibri"/>
      </rPr>
      <t>-rw-r----- 1 root system 993 Mar 11 07:04 /etc/hosts</t>
    </r>
    <r>
      <rPr>
        <sz val="11"/>
        <color rgb="FF000000"/>
        <rFont val="Calibri"/>
      </rPr>
      <t xml:space="preserve">
</t>
    </r>
    <r>
      <rPr>
        <sz val="11"/>
        <color rgb="FF000000"/>
        <rFont val="Calibri"/>
      </rPr>
      <t>If the file is not owned by root, this is a finding.</t>
    </r>
  </si>
  <si>
    <t>V-245558</t>
  </si>
  <si>
    <r>
      <rPr>
        <sz val="11"/>
        <rFont val="Calibri"/>
      </rPr>
      <t>The AIX /etc/hosts file must be group-owned by system.</t>
    </r>
  </si>
  <si>
    <r>
      <rPr>
        <sz val="11"/>
        <color rgb="FF000000"/>
        <rFont val="Calibri"/>
      </rPr>
      <t xml:space="preserve">Change the group ownership of the file to system using command: </t>
    </r>
    <r>
      <rPr>
        <sz val="11"/>
        <color rgb="FF000000"/>
        <rFont val="Calibri"/>
      </rPr>
      <t xml:space="preserve">
</t>
    </r>
    <r>
      <rPr>
        <sz val="11"/>
        <color rgb="FF000000"/>
        <rFont val="Calibri"/>
      </rPr>
      <t># chgrp system /etc/hosts</t>
    </r>
  </si>
  <si>
    <r>
      <rPr>
        <sz val="11"/>
        <color rgb="FF000000"/>
        <rFont val="Calibri"/>
      </rPr>
      <t>Unauthorized group ownership of the /etc/hosts file can lead to the ability for a malicious actor to redirect traffic to servers of their choice. It is also possible to use the /etc/hosts file to block detection by security software by blocking the traffic to all the download or update servers of well-known security vendors.</t>
    </r>
  </si>
  <si>
    <r>
      <rPr>
        <sz val="11"/>
        <color rgb="FF000000"/>
        <rFont val="Calibri"/>
      </rPr>
      <t>Check the group ownership of /etc/hosts using command:</t>
    </r>
    <r>
      <rPr>
        <sz val="11"/>
        <color rgb="FF000000"/>
        <rFont val="Calibri"/>
      </rPr>
      <t xml:space="preserve">
</t>
    </r>
    <r>
      <rPr>
        <sz val="11"/>
        <color rgb="FF000000"/>
        <rFont val="Calibri"/>
      </rPr>
      <t># ls -al /etc/hosts</t>
    </r>
    <r>
      <rPr>
        <sz val="11"/>
        <color rgb="FF000000"/>
        <rFont val="Calibri"/>
      </rPr>
      <t xml:space="preserve">
</t>
    </r>
    <r>
      <rPr>
        <sz val="11"/>
        <color rgb="FF000000"/>
        <rFont val="Calibri"/>
      </rPr>
      <t>The above command should yield the following output:</t>
    </r>
    <r>
      <rPr>
        <sz val="11"/>
        <color rgb="FF000000"/>
        <rFont val="Calibri"/>
      </rPr>
      <t xml:space="preserve">
</t>
    </r>
    <r>
      <rPr>
        <sz val="11"/>
        <color rgb="FF000000"/>
        <rFont val="Calibri"/>
      </rPr>
      <t>-rw-r----- 1 root system 993 Mar 11 07:04 /etc/hosts</t>
    </r>
    <r>
      <rPr>
        <sz val="11"/>
        <color rgb="FF000000"/>
        <rFont val="Calibri"/>
      </rPr>
      <t xml:space="preserve">
</t>
    </r>
    <r>
      <rPr>
        <sz val="11"/>
        <color rgb="FF000000"/>
        <rFont val="Calibri"/>
      </rPr>
      <t>If the file is not group-owned by system, this is a finding.</t>
    </r>
  </si>
  <si>
    <t>V-245559</t>
  </si>
  <si>
    <r>
      <rPr>
        <sz val="11"/>
        <rFont val="Calibri"/>
      </rPr>
      <t>The AIX /etc/hosts file must have a mode of 0640 or less permissive.</t>
    </r>
  </si>
  <si>
    <r>
      <rPr>
        <sz val="11"/>
        <color rgb="FF000000"/>
        <rFont val="Calibri"/>
      </rPr>
      <t xml:space="preserve">Change the mode of the file to 0640 using command: </t>
    </r>
    <r>
      <rPr>
        <sz val="11"/>
        <color rgb="FF000000"/>
        <rFont val="Calibri"/>
      </rPr>
      <t xml:space="preserve">
</t>
    </r>
    <r>
      <rPr>
        <sz val="11"/>
        <color rgb="FF000000"/>
        <rFont val="Calibri"/>
      </rPr>
      <t># chmod 0640 /etc/hosts</t>
    </r>
  </si>
  <si>
    <r>
      <rPr>
        <sz val="11"/>
        <color rgb="FF000000"/>
        <rFont val="Calibri"/>
      </rPr>
      <t>Unauthorized permissions of the /etc/hosts file can lead to the ability for a malicious actor to redirect traffic to servers of their choice. It is also possible to use the /etc/hosts file to block detection by security software by blocking the traffic to all the download or update servers of well-known security vendors.</t>
    </r>
  </si>
  <si>
    <r>
      <rPr>
        <sz val="11"/>
        <color rgb="FF000000"/>
        <rFont val="Calibri"/>
      </rPr>
      <t>Check the mode of /etc/hosts using command:</t>
    </r>
    <r>
      <rPr>
        <sz val="11"/>
        <color rgb="FF000000"/>
        <rFont val="Calibri"/>
      </rPr>
      <t xml:space="preserve">
</t>
    </r>
    <r>
      <rPr>
        <sz val="11"/>
        <color rgb="FF000000"/>
        <rFont val="Calibri"/>
      </rPr>
      <t># ls -al /etc/hosts</t>
    </r>
    <r>
      <rPr>
        <sz val="11"/>
        <color rgb="FF000000"/>
        <rFont val="Calibri"/>
      </rPr>
      <t xml:space="preserve">
</t>
    </r>
    <r>
      <rPr>
        <sz val="11"/>
        <color rgb="FF000000"/>
        <rFont val="Calibri"/>
      </rPr>
      <t>The above command should yield the following output:</t>
    </r>
    <r>
      <rPr>
        <sz val="11"/>
        <color rgb="FF000000"/>
        <rFont val="Calibri"/>
      </rPr>
      <t xml:space="preserve">
</t>
    </r>
    <r>
      <rPr>
        <sz val="11"/>
        <color rgb="FF000000"/>
        <rFont val="Calibri"/>
      </rPr>
      <t>-rw-r----- 1 root system 993 Mar 11 07:04 /etc/hosts</t>
    </r>
    <r>
      <rPr>
        <sz val="11"/>
        <color rgb="FF000000"/>
        <rFont val="Calibri"/>
      </rPr>
      <t xml:space="preserve">
</t>
    </r>
    <r>
      <rPr>
        <sz val="11"/>
        <color rgb="FF000000"/>
        <rFont val="Calibri"/>
      </rPr>
      <t>If the file has a mode more permissive than "0640", this is a finding.</t>
    </r>
  </si>
  <si>
    <t>V-245560</t>
  </si>
  <si>
    <r>
      <rPr>
        <sz val="11"/>
        <rFont val="Calibri"/>
      </rPr>
      <t>AIX cron and crontab directories must have a mode of 0640 or less permissive.</t>
    </r>
  </si>
  <si>
    <r>
      <rPr>
        <sz val="11"/>
        <color rgb="FF000000"/>
        <rFont val="Calibri"/>
      </rPr>
      <t>Change the owner of the "crontab" directory:</t>
    </r>
    <r>
      <rPr>
        <sz val="11"/>
        <color rgb="FF000000"/>
        <rFont val="Calibri"/>
      </rPr>
      <t xml:space="preserve">
</t>
    </r>
    <r>
      <rPr>
        <sz val="11"/>
        <color rgb="FF000000"/>
        <rFont val="Calibri"/>
      </rPr>
      <t># chmod 640 /var/spool/cron/crontabs</t>
    </r>
  </si>
  <si>
    <r>
      <rPr>
        <sz val="11"/>
        <color rgb="FF000000"/>
        <rFont val="Calibri"/>
      </rPr>
      <t>Incorrect permissions of the cron or crontab directories could permit unauthorized users the ability to alter cron jobs and run automated jobs as privileged users. Failure to set proper permissions of cron or crontab directories provides unauthorized users with the potential to access sensitive information or change the system configuration which could weaken the system's security posture.</t>
    </r>
  </si>
  <si>
    <r>
      <rPr>
        <sz val="11"/>
        <color rgb="FF000000"/>
        <rFont val="Calibri"/>
      </rPr>
      <t>Check the mode of the "crontab" directory using command:</t>
    </r>
    <r>
      <rPr>
        <sz val="11"/>
        <color rgb="FF000000"/>
        <rFont val="Calibri"/>
      </rPr>
      <t xml:space="preserve">
</t>
    </r>
    <r>
      <rPr>
        <sz val="11"/>
        <color rgb="FF000000"/>
        <rFont val="Calibri"/>
      </rPr>
      <t xml:space="preserve"># ls -ld /var/spool/cron/crontabs </t>
    </r>
    <r>
      <rPr>
        <sz val="11"/>
        <color rgb="FF000000"/>
        <rFont val="Calibri"/>
      </rPr>
      <t xml:space="preserve">
</t>
    </r>
    <r>
      <rPr>
        <sz val="11"/>
        <color rgb="FF000000"/>
        <rFont val="Calibri"/>
      </rPr>
      <t>drw-r----- 2 bin cron 256 Jan 25 12:33 /var/spool/cron/crontabs</t>
    </r>
    <r>
      <rPr>
        <sz val="11"/>
        <color rgb="FF000000"/>
        <rFont val="Calibri"/>
      </rPr>
      <t xml:space="preserve">
</t>
    </r>
    <r>
      <rPr>
        <sz val="11"/>
        <color rgb="FF000000"/>
        <rFont val="Calibri"/>
      </rPr>
      <t>If the file has a mode more permissive than "0640", this is a finding.</t>
    </r>
  </si>
  <si>
    <t>V-245561</t>
  </si>
  <si>
    <r>
      <rPr>
        <sz val="11"/>
        <rFont val="Calibri"/>
      </rPr>
      <t>The AIX /etc/syslog.conf file must be owned by root.</t>
    </r>
  </si>
  <si>
    <r>
      <rPr>
        <sz val="11"/>
        <color rgb="FF000000"/>
        <rFont val="Calibri"/>
      </rPr>
      <t xml:space="preserve">Change the ownership of the file to root using command: </t>
    </r>
    <r>
      <rPr>
        <sz val="11"/>
        <color rgb="FF000000"/>
        <rFont val="Calibri"/>
      </rPr>
      <t xml:space="preserve">
</t>
    </r>
    <r>
      <rPr>
        <sz val="11"/>
        <color rgb="FF000000"/>
        <rFont val="Calibri"/>
      </rPr>
      <t># chown root /etc/syslog.conf</t>
    </r>
  </si>
  <si>
    <r>
      <rPr>
        <sz val="11"/>
        <color rgb="FF000000"/>
        <rFont val="Calibri"/>
      </rPr>
      <t>Unauthorized ownership of the /etc/syslog.conf file can lead to the ability for a malicious actor to alter or disrupt system logging activities. This can aid the malicious actor in avoiding detection and further their ability to conduct malicious activities on the system.</t>
    </r>
  </si>
  <si>
    <r>
      <rPr>
        <sz val="11"/>
        <color rgb="FF000000"/>
        <rFont val="Calibri"/>
      </rPr>
      <t>Check the ownership of /etc/syslog.conf using command:</t>
    </r>
    <r>
      <rPr>
        <sz val="11"/>
        <color rgb="FF000000"/>
        <rFont val="Calibri"/>
      </rPr>
      <t xml:space="preserve">
</t>
    </r>
    <r>
      <rPr>
        <sz val="11"/>
        <color rgb="FF000000"/>
        <rFont val="Calibri"/>
      </rPr>
      <t># ls -al /etc/syslog.conf</t>
    </r>
    <r>
      <rPr>
        <sz val="11"/>
        <color rgb="FF000000"/>
        <rFont val="Calibri"/>
      </rPr>
      <t xml:space="preserve">
</t>
    </r>
    <r>
      <rPr>
        <sz val="11"/>
        <color rgb="FF000000"/>
        <rFont val="Calibri"/>
      </rPr>
      <t>The above command should yield the following output:</t>
    </r>
    <r>
      <rPr>
        <sz val="11"/>
        <color rgb="FF000000"/>
        <rFont val="Calibri"/>
      </rPr>
      <t xml:space="preserve">
</t>
    </r>
    <r>
      <rPr>
        <sz val="11"/>
        <color rgb="FF000000"/>
        <rFont val="Calibri"/>
      </rPr>
      <t>-rw-r----- 1 root system 993 Mar 11 07:04 /etc/syslog.conf</t>
    </r>
    <r>
      <rPr>
        <sz val="11"/>
        <color rgb="FF000000"/>
        <rFont val="Calibri"/>
      </rPr>
      <t xml:space="preserve">
</t>
    </r>
    <r>
      <rPr>
        <sz val="11"/>
        <color rgb="FF000000"/>
        <rFont val="Calibri"/>
      </rPr>
      <t>If the file is not owned by root, this is a finding.</t>
    </r>
  </si>
  <si>
    <t>V-245562</t>
  </si>
  <si>
    <r>
      <rPr>
        <sz val="11"/>
        <rFont val="Calibri"/>
      </rPr>
      <t>The AIX /etc/syslog.conf file must be group-owned by system.</t>
    </r>
  </si>
  <si>
    <r>
      <rPr>
        <sz val="11"/>
        <color rgb="FF000000"/>
        <rFont val="Calibri"/>
      </rPr>
      <t xml:space="preserve">Change the group ownership of the file to system using command: </t>
    </r>
    <r>
      <rPr>
        <sz val="11"/>
        <color rgb="FF000000"/>
        <rFont val="Calibri"/>
      </rPr>
      <t xml:space="preserve">
</t>
    </r>
    <r>
      <rPr>
        <sz val="11"/>
        <color rgb="FF000000"/>
        <rFont val="Calibri"/>
      </rPr>
      <t># chgrp system /etc/syslog.conf</t>
    </r>
  </si>
  <si>
    <r>
      <rPr>
        <sz val="11"/>
        <color rgb="FF000000"/>
        <rFont val="Calibri"/>
      </rPr>
      <t>Unauthorized group ownership of the /etc/syslog.conf file can lead to the ability for a malicious actor to alter or disrupt system logging activities. This can aid the malicious actor in avoiding detection and further their ability to conduct malicious activities on the system.</t>
    </r>
  </si>
  <si>
    <r>
      <rPr>
        <sz val="11"/>
        <color rgb="FF000000"/>
        <rFont val="Calibri"/>
      </rPr>
      <t>Check the group ownership of /etc/syslog.conf using command:</t>
    </r>
    <r>
      <rPr>
        <sz val="11"/>
        <color rgb="FF000000"/>
        <rFont val="Calibri"/>
      </rPr>
      <t xml:space="preserve">
</t>
    </r>
    <r>
      <rPr>
        <sz val="11"/>
        <color rgb="FF000000"/>
        <rFont val="Calibri"/>
      </rPr>
      <t># ls -al /etc/syslog.conf</t>
    </r>
    <r>
      <rPr>
        <sz val="11"/>
        <color rgb="FF000000"/>
        <rFont val="Calibri"/>
      </rPr>
      <t xml:space="preserve">
</t>
    </r>
    <r>
      <rPr>
        <sz val="11"/>
        <color rgb="FF000000"/>
        <rFont val="Calibri"/>
      </rPr>
      <t>The above command should yield the following output:</t>
    </r>
    <r>
      <rPr>
        <sz val="11"/>
        <color rgb="FF000000"/>
        <rFont val="Calibri"/>
      </rPr>
      <t xml:space="preserve">
</t>
    </r>
    <r>
      <rPr>
        <sz val="11"/>
        <color rgb="FF000000"/>
        <rFont val="Calibri"/>
      </rPr>
      <t>-rw-r----- 1 root system 993 Mar 11 07:04 /etc/syslog.conf</t>
    </r>
    <r>
      <rPr>
        <sz val="11"/>
        <color rgb="FF000000"/>
        <rFont val="Calibri"/>
      </rPr>
      <t xml:space="preserve">
</t>
    </r>
    <r>
      <rPr>
        <sz val="11"/>
        <color rgb="FF000000"/>
        <rFont val="Calibri"/>
      </rPr>
      <t>If the file is not group-owned by system, this is a finding.</t>
    </r>
  </si>
  <si>
    <t>V-245563</t>
  </si>
  <si>
    <r>
      <rPr>
        <sz val="11"/>
        <rFont val="Calibri"/>
      </rPr>
      <t>The AIX /etc/syslog.conf file must have a mode of 0640 or less permissive.</t>
    </r>
  </si>
  <si>
    <r>
      <rPr>
        <sz val="11"/>
        <color rgb="FF000000"/>
        <rFont val="Calibri"/>
      </rPr>
      <t xml:space="preserve">Change the mode of the file to 0640 using command: </t>
    </r>
    <r>
      <rPr>
        <sz val="11"/>
        <color rgb="FF000000"/>
        <rFont val="Calibri"/>
      </rPr>
      <t xml:space="preserve">
</t>
    </r>
    <r>
      <rPr>
        <sz val="11"/>
        <color rgb="FF000000"/>
        <rFont val="Calibri"/>
      </rPr>
      <t># chmod 0640 /etc/syslog.conf</t>
    </r>
  </si>
  <si>
    <r>
      <rPr>
        <sz val="11"/>
        <color rgb="FF000000"/>
        <rFont val="Calibri"/>
      </rPr>
      <t>Unauthorized permissions of the /etc/syslog.conf file can lead to the ability for a malicious actor to alter or disrupt system logging activities. This can aid the malicious actor in avoiding detection and further their ability to conduct malicious activities on the system.</t>
    </r>
  </si>
  <si>
    <r>
      <rPr>
        <sz val="11"/>
        <color rgb="FF000000"/>
        <rFont val="Calibri"/>
      </rPr>
      <t>Check the mode of /etc/syslog.conf using command:</t>
    </r>
    <r>
      <rPr>
        <sz val="11"/>
        <color rgb="FF000000"/>
        <rFont val="Calibri"/>
      </rPr>
      <t xml:space="preserve">
</t>
    </r>
    <r>
      <rPr>
        <sz val="11"/>
        <color rgb="FF000000"/>
        <rFont val="Calibri"/>
      </rPr>
      <t># ls -al /etc/syslog.conf</t>
    </r>
    <r>
      <rPr>
        <sz val="11"/>
        <color rgb="FF000000"/>
        <rFont val="Calibri"/>
      </rPr>
      <t xml:space="preserve">
</t>
    </r>
    <r>
      <rPr>
        <sz val="11"/>
        <color rgb="FF000000"/>
        <rFont val="Calibri"/>
      </rPr>
      <t>The above command should yield the following output:</t>
    </r>
    <r>
      <rPr>
        <sz val="11"/>
        <color rgb="FF000000"/>
        <rFont val="Calibri"/>
      </rPr>
      <t xml:space="preserve">
</t>
    </r>
    <r>
      <rPr>
        <sz val="11"/>
        <color rgb="FF000000"/>
        <rFont val="Calibri"/>
      </rPr>
      <t>-rw-r----- 1 root system 993 Mar 11 07:04 /etc/syslog.conf</t>
    </r>
    <r>
      <rPr>
        <sz val="11"/>
        <color rgb="FF000000"/>
        <rFont val="Calibri"/>
      </rPr>
      <t xml:space="preserve">
</t>
    </r>
    <r>
      <rPr>
        <sz val="11"/>
        <color rgb="FF000000"/>
        <rFont val="Calibri"/>
      </rPr>
      <t>If the file has a mode more permissive than "0640", this is a finding.</t>
    </r>
  </si>
  <si>
    <t>V-245564</t>
  </si>
  <si>
    <r>
      <rPr>
        <sz val="11"/>
        <rFont val="Calibri"/>
      </rPr>
      <t xml:space="preserve">The inetd.conf file on AIX must be group owned by the </t>
    </r>
    <r>
      <rPr>
        <sz val="11"/>
        <color rgb="FF000000"/>
        <rFont val="Calibri"/>
      </rPr>
      <t>"</t>
    </r>
    <r>
      <rPr>
        <b/>
        <sz val="11"/>
        <color rgb="FF000000"/>
        <rFont val="Calibri"/>
      </rPr>
      <t>system</t>
    </r>
    <r>
      <rPr>
        <sz val="11"/>
        <color rgb="FF000000"/>
        <rFont val="Calibri"/>
      </rPr>
      <t>"</t>
    </r>
    <r>
      <rPr>
        <sz val="11"/>
        <color rgb="FF000000"/>
        <rFont val="Calibri"/>
      </rPr>
      <t xml:space="preserve"> group.</t>
    </r>
  </si>
  <si>
    <r>
      <rPr>
        <sz val="11"/>
        <color rgb="FF000000"/>
        <rFont val="Calibri"/>
      </rPr>
      <t xml:space="preserve">Change the group ownership of "/etc/inetd.conf": </t>
    </r>
    <r>
      <rPr>
        <sz val="11"/>
        <color rgb="FF000000"/>
        <rFont val="Calibri"/>
      </rPr>
      <t xml:space="preserve">
</t>
    </r>
    <r>
      <rPr>
        <sz val="11"/>
        <color rgb="FF000000"/>
        <rFont val="Calibri"/>
      </rPr>
      <t># chgrp system /etc/inetd.conf</t>
    </r>
  </si>
  <si>
    <r>
      <rPr>
        <sz val="11"/>
        <color rgb="FF000000"/>
        <rFont val="Calibri"/>
      </rPr>
      <t xml:space="preserve">Check the group ownership of "/etc/inetd.conf": </t>
    </r>
    <r>
      <rPr>
        <sz val="11"/>
        <color rgb="FF000000"/>
        <rFont val="Calibri"/>
      </rPr>
      <t xml:space="preserve">
</t>
    </r>
    <r>
      <rPr>
        <sz val="11"/>
        <color rgb="FF000000"/>
        <rFont val="Calibri"/>
      </rPr>
      <t># ls -al /etc/inetd.conf</t>
    </r>
    <r>
      <rPr>
        <sz val="11"/>
        <color rgb="FF000000"/>
        <rFont val="Calibri"/>
      </rPr>
      <t xml:space="preserve">
</t>
    </r>
    <r>
      <rPr>
        <sz val="11"/>
        <color rgb="FF000000"/>
        <rFont val="Calibri"/>
      </rPr>
      <t>The above command should yield the following output:</t>
    </r>
    <r>
      <rPr>
        <sz val="11"/>
        <color rgb="FF000000"/>
        <rFont val="Calibri"/>
      </rPr>
      <t xml:space="preserve">
</t>
    </r>
    <r>
      <rPr>
        <sz val="11"/>
        <color rgb="FF000000"/>
        <rFont val="Calibri"/>
      </rPr>
      <t>-rw-r----- root system /etc/inetd.conf</t>
    </r>
    <r>
      <rPr>
        <sz val="11"/>
        <color rgb="FF000000"/>
        <rFont val="Calibri"/>
      </rPr>
      <t xml:space="preserve">
</t>
    </r>
    <r>
      <rPr>
        <sz val="11"/>
        <color rgb="FF000000"/>
        <rFont val="Calibri"/>
      </rPr>
      <t>If the file is not group owned by system, this is a finding.</t>
    </r>
  </si>
  <si>
    <t>V-245565</t>
  </si>
  <si>
    <r>
      <rPr>
        <sz val="11"/>
        <rFont val="Calibri"/>
      </rPr>
      <t>The AIX /etc/inetd.conf file must have a mode of 0640 or less permissive.</t>
    </r>
  </si>
  <si>
    <r>
      <rPr>
        <sz val="11"/>
        <color rgb="FF000000"/>
        <rFont val="Calibri"/>
      </rPr>
      <t xml:space="preserve">Change the ownership of the file to root using command: </t>
    </r>
    <r>
      <rPr>
        <sz val="11"/>
        <color rgb="FF000000"/>
        <rFont val="Calibri"/>
      </rPr>
      <t xml:space="preserve">
</t>
    </r>
    <r>
      <rPr>
        <sz val="11"/>
        <color rgb="FF000000"/>
        <rFont val="Calibri"/>
      </rPr>
      <t># chmod 0640 /etc/inetd.conf</t>
    </r>
  </si>
  <si>
    <r>
      <rPr>
        <sz val="11"/>
        <color rgb="FF000000"/>
        <rFont val="Calibri"/>
      </rPr>
      <t>Failure to set proper permissions of sensitive files or utilities may provide unauthorized users with the potential to access sensitive information or change the system configuration which could weaken the system's security posture.</t>
    </r>
  </si>
  <si>
    <r>
      <rPr>
        <sz val="11"/>
        <color rgb="FF000000"/>
        <rFont val="Calibri"/>
      </rPr>
      <t xml:space="preserve">Check the group ownership of "/etc/inetd.conf": </t>
    </r>
    <r>
      <rPr>
        <sz val="11"/>
        <color rgb="FF000000"/>
        <rFont val="Calibri"/>
      </rPr>
      <t xml:space="preserve">
</t>
    </r>
    <r>
      <rPr>
        <sz val="11"/>
        <color rgb="FF000000"/>
        <rFont val="Calibri"/>
      </rPr>
      <t># ls -al /etc/inetd.conf</t>
    </r>
    <r>
      <rPr>
        <sz val="11"/>
        <color rgb="FF000000"/>
        <rFont val="Calibri"/>
      </rPr>
      <t xml:space="preserve">
</t>
    </r>
    <r>
      <rPr>
        <sz val="11"/>
        <color rgb="FF000000"/>
        <rFont val="Calibri"/>
      </rPr>
      <t>The above command should yield the following output:</t>
    </r>
    <r>
      <rPr>
        <sz val="11"/>
        <color rgb="FF000000"/>
        <rFont val="Calibri"/>
      </rPr>
      <t xml:space="preserve">
</t>
    </r>
    <r>
      <rPr>
        <sz val="11"/>
        <color rgb="FF000000"/>
        <rFont val="Calibri"/>
      </rPr>
      <t>-rw-r----- root system /etc/inetd.conf</t>
    </r>
    <r>
      <rPr>
        <sz val="11"/>
        <color rgb="FF000000"/>
        <rFont val="Calibri"/>
      </rPr>
      <t xml:space="preserve">
</t>
    </r>
    <r>
      <rPr>
        <sz val="11"/>
        <color rgb="FF000000"/>
        <rFont val="Calibri"/>
      </rPr>
      <t>If the file has a mode more permissive than "0640", this is a finding.</t>
    </r>
  </si>
  <si>
    <t>V-245566</t>
  </si>
  <si>
    <r>
      <rPr>
        <sz val="11"/>
        <rFont val="Calibri"/>
      </rPr>
      <t>The AIX /var/spool/cron/atjobs directory must be owned by root or bin.</t>
    </r>
  </si>
  <si>
    <r>
      <rPr>
        <sz val="11"/>
        <color rgb="FF000000"/>
        <rFont val="Calibri"/>
      </rPr>
      <t xml:space="preserve">Change the ownership of the "atjobs" directory to bin using command: </t>
    </r>
    <r>
      <rPr>
        <sz val="11"/>
        <color rgb="FF000000"/>
        <rFont val="Calibri"/>
      </rPr>
      <t xml:space="preserve">
</t>
    </r>
    <r>
      <rPr>
        <sz val="11"/>
        <color rgb="FF000000"/>
        <rFont val="Calibri"/>
      </rPr>
      <t># chown bin /var/spool/cron/atjobs</t>
    </r>
  </si>
  <si>
    <r>
      <rPr>
        <sz val="11"/>
        <color rgb="FF000000"/>
        <rFont val="Calibri"/>
      </rPr>
      <t>Unauthorized ownership of the /var/spool/cron/atjobs directory could permit unauthorized users the ability to alter atjobs and run automated jobs as privileged users. Failure to set proper permissions of the /var/spool/cron/atjobs directory provides unauthorized users with the potential to access sensitive information or change the system configuration which could weaken the system's security posture.</t>
    </r>
  </si>
  <si>
    <r>
      <rPr>
        <sz val="11"/>
        <color rgb="FF000000"/>
        <rFont val="Calibri"/>
      </rPr>
      <t>Check the ownership of the /var/spool/cron/atjobs directory using command:</t>
    </r>
    <r>
      <rPr>
        <sz val="11"/>
        <color rgb="FF000000"/>
        <rFont val="Calibri"/>
      </rPr>
      <t xml:space="preserve">
</t>
    </r>
    <r>
      <rPr>
        <sz val="11"/>
        <color rgb="FF000000"/>
        <rFont val="Calibri"/>
      </rPr>
      <t># ls -ld /var/spool/cron/atjobs</t>
    </r>
    <r>
      <rPr>
        <sz val="11"/>
        <color rgb="FF000000"/>
        <rFont val="Calibri"/>
      </rPr>
      <t xml:space="preserve">
</t>
    </r>
    <r>
      <rPr>
        <sz val="11"/>
        <color rgb="FF000000"/>
        <rFont val="Calibri"/>
      </rPr>
      <t>The above command should yield the following output:</t>
    </r>
    <r>
      <rPr>
        <sz val="11"/>
        <color rgb="FF000000"/>
        <rFont val="Calibri"/>
      </rPr>
      <t xml:space="preserve">
</t>
    </r>
    <r>
      <rPr>
        <sz val="11"/>
        <color rgb="FF000000"/>
        <rFont val="Calibri"/>
      </rPr>
      <t>drw-r----- 1 bin cron 993 Mar 11 07:04 /var/spool/cron/atjobs</t>
    </r>
    <r>
      <rPr>
        <sz val="11"/>
        <color rgb="FF000000"/>
        <rFont val="Calibri"/>
      </rPr>
      <t xml:space="preserve">
</t>
    </r>
    <r>
      <rPr>
        <sz val="11"/>
        <color rgb="FF000000"/>
        <rFont val="Calibri"/>
      </rPr>
      <t>If the owner of the "atjobs" directory is not "root" or "bin", this is a finding.</t>
    </r>
  </si>
  <si>
    <t>V-245567</t>
  </si>
  <si>
    <r>
      <rPr>
        <sz val="11"/>
        <rFont val="Calibri"/>
      </rPr>
      <t>The AIX /var/spool/cron/atjobs directory must be group-owned by cron.</t>
    </r>
  </si>
  <si>
    <r>
      <rPr>
        <sz val="11"/>
        <color rgb="FF000000"/>
        <rFont val="Calibri"/>
      </rPr>
      <t xml:space="preserve">Change the group ownership of the "atjobs" directory to cron using command: </t>
    </r>
    <r>
      <rPr>
        <sz val="11"/>
        <color rgb="FF000000"/>
        <rFont val="Calibri"/>
      </rPr>
      <t xml:space="preserve">
</t>
    </r>
    <r>
      <rPr>
        <sz val="11"/>
        <color rgb="FF000000"/>
        <rFont val="Calibri"/>
      </rPr>
      <t># chgrp cron /var/spool/cron/atjobs</t>
    </r>
  </si>
  <si>
    <r>
      <rPr>
        <sz val="11"/>
        <color rgb="FF000000"/>
        <rFont val="Calibri"/>
      </rPr>
      <t>Unauthorized group ownership of the /var/spool/cron/atjobs directory could permit unauthorized users the ability to alter atjobs and run automated jobs as privileged users. Failure to set proper permissions of the /var/spool/cron/atjobs directory provides unauthorized users with the potential to access sensitive information or change the system configuration which could weaken the system's security posture.</t>
    </r>
  </si>
  <si>
    <r>
      <rPr>
        <sz val="11"/>
        <color rgb="FF000000"/>
        <rFont val="Calibri"/>
      </rPr>
      <t>Check the group ownership of the /var/spool/cron/atjobs directory using command:</t>
    </r>
    <r>
      <rPr>
        <sz val="11"/>
        <color rgb="FF000000"/>
        <rFont val="Calibri"/>
      </rPr>
      <t xml:space="preserve">
</t>
    </r>
    <r>
      <rPr>
        <sz val="11"/>
        <color rgb="FF000000"/>
        <rFont val="Calibri"/>
      </rPr>
      <t># ls -ld /var/spool/cron/atjobs</t>
    </r>
    <r>
      <rPr>
        <sz val="11"/>
        <color rgb="FF000000"/>
        <rFont val="Calibri"/>
      </rPr>
      <t xml:space="preserve">
</t>
    </r>
    <r>
      <rPr>
        <sz val="11"/>
        <color rgb="FF000000"/>
        <rFont val="Calibri"/>
      </rPr>
      <t>The above command should yield the following output:</t>
    </r>
    <r>
      <rPr>
        <sz val="11"/>
        <color rgb="FF000000"/>
        <rFont val="Calibri"/>
      </rPr>
      <t xml:space="preserve">
</t>
    </r>
    <r>
      <rPr>
        <sz val="11"/>
        <color rgb="FF000000"/>
        <rFont val="Calibri"/>
      </rPr>
      <t>drw-r----- 1 bin cron 993 Mar 11 07:04 /var/spool/cron/atjobs</t>
    </r>
    <r>
      <rPr>
        <sz val="11"/>
        <color rgb="FF000000"/>
        <rFont val="Calibri"/>
      </rPr>
      <t xml:space="preserve">
</t>
    </r>
    <r>
      <rPr>
        <sz val="11"/>
        <color rgb="FF000000"/>
        <rFont val="Calibri"/>
      </rPr>
      <t>If the group owner of the "atjobs" directory is not "cron", this is a finding.</t>
    </r>
  </si>
  <si>
    <t>V-245568</t>
  </si>
  <si>
    <r>
      <rPr>
        <sz val="11"/>
        <rFont val="Calibri"/>
      </rPr>
      <t>The AIX /var/spool/cron/atjobs directory must have a mode of 0640 or less permissive.</t>
    </r>
  </si>
  <si>
    <r>
      <rPr>
        <sz val="11"/>
        <color rgb="FF000000"/>
        <rFont val="Calibri"/>
      </rPr>
      <t>Change the mode of the /var/spool/cron/atjobs directory:</t>
    </r>
    <r>
      <rPr>
        <sz val="11"/>
        <color rgb="FF000000"/>
        <rFont val="Calibri"/>
      </rPr>
      <t xml:space="preserve">
</t>
    </r>
    <r>
      <rPr>
        <sz val="11"/>
        <color rgb="FF000000"/>
        <rFont val="Calibri"/>
      </rPr>
      <t># chmod 640 /var/spool/cron/atjobs</t>
    </r>
  </si>
  <si>
    <r>
      <rPr>
        <sz val="11"/>
        <color rgb="FF000000"/>
        <rFont val="Calibri"/>
      </rPr>
      <t>Incorrect permissions of the /var/spool/cron/atjobs directory could permit unauthorized users the ability to alter atjobs and run automated jobs as privileged users. Failure to set proper permissions of the /var/spool/cron/atjobs directory provides unauthorized users with the potential to access sensitive information or change the system configuration which could weaken the system's security posture.</t>
    </r>
  </si>
  <si>
    <r>
      <rPr>
        <sz val="11"/>
        <color rgb="FF000000"/>
        <rFont val="Calibri"/>
      </rPr>
      <t>Check the mode of the /var/spool/cron/atjobs directory using command:</t>
    </r>
    <r>
      <rPr>
        <sz val="11"/>
        <color rgb="FF000000"/>
        <rFont val="Calibri"/>
      </rPr>
      <t xml:space="preserve">
</t>
    </r>
    <r>
      <rPr>
        <sz val="11"/>
        <color rgb="FF000000"/>
        <rFont val="Calibri"/>
      </rPr>
      <t xml:space="preserve"># ls -ld /var/spool/cron/atjobs </t>
    </r>
    <r>
      <rPr>
        <sz val="11"/>
        <color rgb="FF000000"/>
        <rFont val="Calibri"/>
      </rPr>
      <t xml:space="preserve">
</t>
    </r>
    <r>
      <rPr>
        <sz val="11"/>
        <color rgb="FF000000"/>
        <rFont val="Calibri"/>
      </rPr>
      <t>drw-r----- 1 daemon daemon 993 Mar 11 07:04 /var/spool/cron/atjobs</t>
    </r>
    <r>
      <rPr>
        <sz val="11"/>
        <color rgb="FF000000"/>
        <rFont val="Calibri"/>
      </rPr>
      <t xml:space="preserve">
</t>
    </r>
    <r>
      <rPr>
        <sz val="11"/>
        <color rgb="FF000000"/>
        <rFont val="Calibri"/>
      </rPr>
      <t>If the directory has a mode more permissive than "0640", this is a finding.</t>
    </r>
  </si>
  <si>
    <t>V-245569</t>
  </si>
  <si>
    <r>
      <rPr>
        <sz val="11"/>
        <rFont val="Calibri"/>
      </rPr>
      <t>The AIX cron and crontab directories must be group-owned by cron.</t>
    </r>
  </si>
  <si>
    <r>
      <rPr>
        <sz val="11"/>
        <color rgb="FF000000"/>
        <rFont val="Calibri"/>
      </rPr>
      <t>Change the group owner of the "crontab" directory:</t>
    </r>
    <r>
      <rPr>
        <sz val="11"/>
        <color rgb="FF000000"/>
        <rFont val="Calibri"/>
      </rPr>
      <t xml:space="preserve">
</t>
    </r>
    <r>
      <rPr>
        <sz val="11"/>
        <color rgb="FF000000"/>
        <rFont val="Calibri"/>
      </rPr>
      <t># chgrp cron /var/spool/cron/crontabs</t>
    </r>
  </si>
  <si>
    <r>
      <rPr>
        <sz val="11"/>
        <color rgb="FF000000"/>
        <rFont val="Calibri"/>
      </rPr>
      <t>Incorrect group ownership of the cron or crontab directories could permit unauthorized users the ability to alter cron jobs and run automated jobs as privileged users. Failure to give ownership of cron or crontab directories to root or to bin provides the designated owner and unauthorized users with the potential to access sensitive information or change the system configuration which could weaken the system's security posture.</t>
    </r>
  </si>
  <si>
    <r>
      <rPr>
        <sz val="11"/>
        <color rgb="FF000000"/>
        <rFont val="Calibri"/>
      </rPr>
      <t>Check the group owner of the "crontab" directory using command:</t>
    </r>
    <r>
      <rPr>
        <sz val="11"/>
        <color rgb="FF000000"/>
        <rFont val="Calibri"/>
      </rPr>
      <t xml:space="preserve">
</t>
    </r>
    <r>
      <rPr>
        <sz val="11"/>
        <color rgb="FF000000"/>
        <rFont val="Calibri"/>
      </rPr>
      <t xml:space="preserve"># ls -ld /var/spool/cron/crontabs </t>
    </r>
    <r>
      <rPr>
        <sz val="11"/>
        <color rgb="FF000000"/>
        <rFont val="Calibri"/>
      </rPr>
      <t xml:space="preserve">
</t>
    </r>
    <r>
      <rPr>
        <sz val="11"/>
        <color rgb="FF000000"/>
        <rFont val="Calibri"/>
      </rPr>
      <t>drwxrwx--- 2 bin cron 256 Jan 25 12:33 /var/spool/cron/crontabs</t>
    </r>
    <r>
      <rPr>
        <sz val="11"/>
        <color rgb="FF000000"/>
        <rFont val="Calibri"/>
      </rPr>
      <t xml:space="preserve">
</t>
    </r>
    <r>
      <rPr>
        <sz val="11"/>
        <color rgb="FF000000"/>
        <rFont val="Calibri"/>
      </rPr>
      <t>If the group owner of the "crontab" directory is not "cron",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</si>
  <si>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</si>
  <si>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</si>
  <si>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</si>
  <si>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</si>
  <si>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</si>
  <si>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</si>
  <si>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</si>
  <si>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</si>
  <si>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</si>
  <si>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</si>
  <si>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</si>
  <si>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</si>
  <si>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</si>
  <si>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</si>
  <si>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</si>
  <si>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</si>
  <si>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</si>
  <si>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</si>
  <si>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</si>
  <si>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</si>
  <si>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</si>
  <si>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</si>
  <si>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</si>
  <si>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</si>
  <si>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</si>
  <si>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</si>
  <si>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</si>
  <si>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</si>
  <si>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</si>
  <si>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IBM AIX 7.x Security Technical Implementation Guide V3R2</t>
  </si>
  <si>
    <t>Developed By:</t>
  </si>
  <si>
    <t>IBM and Defense Information Systems Agency (DISA) for the US DoD</t>
  </si>
  <si>
    <t>Release Information:</t>
  </si>
  <si>
    <r>
      <rPr>
        <b/>
        <sz val="11"/>
        <color rgb="FF000000"/>
        <rFont val="Calibri"/>
      </rPr>
      <t>Version:</t>
    </r>
    <r>
      <rPr>
        <sz val="11"/>
        <color rgb="FF000000"/>
        <rFont val="Calibri"/>
      </rPr>
      <t xml:space="preserve"> V3R2    </t>
    </r>
    <r>
      <rPr>
        <b/>
        <sz val="11"/>
        <color rgb="FF000000"/>
        <rFont val="Calibri"/>
      </rPr>
      <t>Date:</t>
    </r>
    <r>
      <rPr>
        <sz val="11"/>
        <color rgb="FF000000"/>
        <rFont val="Calibri"/>
      </rPr>
      <t xml:space="preserve"> 01 April 2026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283</t>
    </r>
  </si>
  <si>
    <t>Download Url:</t>
  </si>
  <si>
    <t>https://www.cyber.mil/stigs</t>
  </si>
  <si>
    <t>Guide Overview:</t>
  </si>
  <si>
    <r>
      <rPr>
        <sz val="11"/>
        <color rgb="FF000000"/>
        <rFont val="Calibri"/>
      </rPr>
      <t>The IBM AIX 7.x Security Technical Implementation Guide (STIG) is published as a tool to improve the security of Department of Defense (DOD) information systems. The requirements were developed from Federal and DOD consensus, based upon the General Purpose Operating System Security Requirements Guide (GPOS SRG).</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</si>
  <si>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</si>
  <si>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</si>
  <si>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</si>
  <si>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</si>
  <si>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</si>
  <si>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</si>
  <si>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</si>
  <si>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</si>
  <si>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</si>
  <si>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</si>
  <si>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</si>
  <si>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</si>
  <si>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</si>
  <si>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</si>
  <si>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</si>
  <si>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</si>
  <si>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</si>
  <si>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</si>
  <si>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</si>
  <si>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</si>
  <si>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</si>
  <si>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</si>
  <si>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IBM AIX 7.x Security Technical Implementation Guide V3R2</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</si>
  <si>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</si>
  <si>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</si>
  <si>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</si>
  <si>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</si>
  <si>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</si>
  <si>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</si>
  <si>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</si>
  <si>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</si>
  <si>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</si>
  <si>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</si>
  <si>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</si>
  <si>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</si>
  <si>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</si>
  <si>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</si>
  <si>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</si>
  <si>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</si>
  <si>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</si>
  <si>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</si>
  <si>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</si>
  <si>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</si>
  <si>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</si>
  <si>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</si>
  <si>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</si>
  <si>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</si>
  <si>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</si>
  <si>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</si>
  <si>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</si>
  <si>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</si>
  <si>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</si>
  <si>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</si>
  <si>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</si>
  <si>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</si>
  <si>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</si>
  <si>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</si>
  <si>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</si>
  <si>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</si>
  <si>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</si>
  <si>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</si>
  <si>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</si>
  <si>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</si>
  <si>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</si>
  <si>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</si>
  <si>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</si>
  <si>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</si>
  <si>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</si>
  <si>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</si>
  <si>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(C69)</t>
  </si>
  <si>
    <t>% Must</t>
  </si>
  <si>
    <t>Should Count (C70)</t>
  </si>
  <si>
    <t>% Should</t>
  </si>
  <si>
    <t>Could Count (C71)</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</si>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</sst>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0"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AE6B-4C89-8736-978678247945}"/>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AE6B-4C89-8736-978678247945}"/>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283</c:v>
                </c:pt>
              </c:numCache>
            </c:numRef>
          </c:val>
          <c:extLst>
            <c:ext xmlns:c16="http://schemas.microsoft.com/office/drawing/2014/chart" uri="{C3380CC4-5D6E-409C-BE32-E72D297353CC}">
              <c16:uniqueId val="{00000002-AE6B-4C89-8736-978678247945}"/>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4859-4A90-9D5F-B3C1F668DA59}"/>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4859-4A90-9D5F-B3C1F668DA59}"/>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283</c:v>
                </c:pt>
              </c:numCache>
            </c:numRef>
          </c:val>
          <c:extLst>
            <c:ext xmlns:c16="http://schemas.microsoft.com/office/drawing/2014/chart" uri="{C3380CC4-5D6E-409C-BE32-E72D297353CC}">
              <c16:uniqueId val="{00000002-4859-4A90-9D5F-B3C1F668DA59}"/>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Dashboard!$C$52:$C$54</c:f>
              <c:numCache>
                <c:formatCode>General</c:formatCode>
                <c:ptCount val="3"/>
                <c:pt idx="0">
                  <c:v>0</c:v>
                </c:pt>
                <c:pt idx="1">
                  <c:v>0</c:v>
                </c:pt>
                <c:pt idx="2">
                  <c:v>0</c:v>
                </c:pt>
              </c:numCache>
            </c:numRef>
          </c:val>
          <c:extLst>
            <c:ext xmlns:c16="http://schemas.microsoft.com/office/drawing/2014/chart" uri="{C3380CC4-5D6E-409C-BE32-E72D297353CC}">
              <c16:uniqueId val="{00000000-A633-46D7-ACBC-0D7C4E6AE341}"/>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Dashboard!$D$52:$D$54</c:f>
              <c:numCache>
                <c:formatCode>General</c:formatCode>
                <c:ptCount val="3"/>
                <c:pt idx="0">
                  <c:v>0</c:v>
                </c:pt>
                <c:pt idx="1">
                  <c:v>0</c:v>
                </c:pt>
                <c:pt idx="2">
                  <c:v>0</c:v>
                </c:pt>
              </c:numCache>
            </c:numRef>
          </c:val>
          <c:extLst>
            <c:ext xmlns:c16="http://schemas.microsoft.com/office/drawing/2014/chart" uri="{C3380CC4-5D6E-409C-BE32-E72D297353CC}">
              <c16:uniqueId val="{00000001-A633-46D7-ACBC-0D7C4E6AE341}"/>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Dashboard!$E$52:$E$54</c:f>
              <c:numCache>
                <c:formatCode>General</c:formatCode>
                <c:ptCount val="3"/>
                <c:pt idx="0">
                  <c:v>26</c:v>
                </c:pt>
                <c:pt idx="1">
                  <c:v>252</c:v>
                </c:pt>
                <c:pt idx="2">
                  <c:v>5</c:v>
                </c:pt>
              </c:numCache>
            </c:numRef>
          </c:val>
          <c:extLst>
            <c:ext xmlns:c16="http://schemas.microsoft.com/office/drawing/2014/chart" uri="{C3380CC4-5D6E-409C-BE32-E72D297353CC}">
              <c16:uniqueId val="{00000002-A633-46D7-ACBC-0D7C4E6AE341}"/>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Dashboard!$C$69:$C$73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F623-4347-AA04-C15A1640C9FB}"/>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Dashboard!$D$69:$D$73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F623-4347-AA04-C15A1640C9FB}"/>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Dashboard!$E$69:$E$73</c:f>
              <c:numCache>
                <c:formatCode>General</c:formatCode>
                <c:ptCount val="5"/>
                <c:pt idx="0">
                  <c:v>0</c:v>
                </c:pt>
                <c:pt idx="1">
                  <c:v>0</c:v>
                </c:pt>
                <c:pt idx="2">
                  <c:v>0</c:v>
                </c:pt>
                <c:pt idx="3">
                  <c:v>0</c:v>
                </c:pt>
                <c:pt idx="4">
                  <c:v>283</c:v>
                </c:pt>
              </c:numCache>
            </c:numRef>
          </c:val>
          <c:extLst>
            <c:ext xmlns:c16="http://schemas.microsoft.com/office/drawing/2014/chart" uri="{C3380CC4-5D6E-409C-BE32-E72D297353CC}">
              <c16:uniqueId val="{00000002-F623-4347-AA04-C15A1640C9FB}"/>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Dashboard!$C$90:$C$93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1E40-4997-9BDD-C11D6BB0F0AB}"/>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Dashboard!$D$90:$D$93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1E40-4997-9BDD-C11D6BB0F0AB}"/>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Dashboard!$E$90:$E$93</c:f>
              <c:numCache>
                <c:formatCode>General</c:formatCode>
                <c:ptCount val="4"/>
                <c:pt idx="0">
                  <c:v>0</c:v>
                </c:pt>
                <c:pt idx="1">
                  <c:v>0</c:v>
                </c:pt>
                <c:pt idx="2">
                  <c:v>0</c:v>
                </c:pt>
                <c:pt idx="3">
                  <c:v>283</c:v>
                </c:pt>
              </c:numCache>
            </c:numRef>
          </c:val>
          <c:extLst>
            <c:ext xmlns:c16="http://schemas.microsoft.com/office/drawing/2014/chart" uri="{C3380CC4-5D6E-409C-BE32-E72D297353CC}">
              <c16:uniqueId val="{00000002-1E40-4997-9BDD-C11D6BB0F0AB}"/>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Dashboard!$P$126:$P$155</c:f>
              <c:numCache>
                <c:formatCode>yyyy\-mm\-dd</c:formatCode>
                <c:ptCount val="30"/>
              </c:numCache>
            </c:numRef>
          </c:cat>
          <c:val>
            <c:numRef>
              <c:f>Dashboard!$R$126:$R$155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916F-4BA2-A1AB-3A40F5FFEE87}"/>
            </c:ext>
          </c:extLst>
        </c:ser>
        <c:ser>
          <c:idx val="1"/>
          <c:order val="1"/>
          <c:tx>
            <c:v>Must % Resolved</c:v>
          </c:tx>
          <c:spPr>
            <a:ln w="22225" cap="rnd">
              <a:solidFill>
                <a:schemeClr val="accent2"/>
              </a:solidFill>
              <a:round/>
            </a:ln>
            <a:effectLst/>
          </c:spPr>
          <c:marker>
            <c:symbol val="none"/>
          </c:marker>
          <c:cat>
            <c:numRef>
              <c:f>Dashboard!$P$126:$P$155</c:f>
              <c:numCache>
                <c:formatCode>yyyy\-mm\-dd</c:formatCode>
                <c:ptCount val="30"/>
              </c:numCache>
            </c:numRef>
          </c:cat>
          <c:val>
            <c:numRef>
              <c:f>Dashboard!$T$126:$T$155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916F-4BA2-A1AB-3A40F5FFEE87}"/>
            </c:ext>
          </c:extLst>
        </c:ser>
        <c:ser>
          <c:idx val="2"/>
          <c:order val="2"/>
          <c:tx>
            <c:v>Should % Resolved</c:v>
          </c:tx>
          <c:spPr>
            <a:ln w="22225" cap="rnd">
              <a:solidFill>
                <a:schemeClr val="accent3"/>
              </a:solidFill>
              <a:round/>
            </a:ln>
            <a:effectLst/>
          </c:spPr>
          <c:marker>
            <c:symbol val="none"/>
          </c:marker>
          <c:cat>
            <c:numRef>
              <c:f>Dashboard!$P$126:$P$155</c:f>
              <c:numCache>
                <c:formatCode>yyyy\-mm\-dd</c:formatCode>
                <c:ptCount val="30"/>
              </c:numCache>
            </c:numRef>
          </c:cat>
          <c:val>
            <c:numRef>
              <c:f>Dashboard!$V$126:$V$155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916F-4BA2-A1AB-3A40F5FFEE87}"/>
            </c:ext>
          </c:extLst>
        </c:ser>
        <c:ser>
          <c:idx val="3"/>
          <c:order val="3"/>
          <c:tx>
            <c:v>Could % Resolved</c:v>
          </c:tx>
          <c:spPr>
            <a:ln w="22225" cap="rnd">
              <a:solidFill>
                <a:schemeClr val="accent4"/>
              </a:solidFill>
              <a:round/>
            </a:ln>
            <a:effectLst/>
          </c:spPr>
          <c:marker>
            <c:symbol val="none"/>
          </c:marker>
          <c:cat>
            <c:numRef>
              <c:f>Dashboard!$P$126:$P$155</c:f>
              <c:numCache>
                <c:formatCode>yyyy\-mm\-dd</c:formatCode>
                <c:ptCount val="30"/>
              </c:numCache>
            </c:numRef>
          </c:cat>
          <c:val>
            <c:numRef>
              <c:f>Dashboard!$X$126:$X$155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916F-4BA2-A1AB-3A40F5FFEE87}"/>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Dashboard!$P$168:$P$187</c:f>
              <c:numCache>
                <c:formatCode>yyyy\-mm\-dd</c:formatCode>
                <c:ptCount val="20"/>
              </c:numCache>
            </c:numRef>
          </c:cat>
          <c:val>
            <c:numRef>
              <c:f>Dashboard!$R$168:$R$187</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451F-4EDC-A2B9-9B8806B37C8F}"/>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3rexoo">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tsf2n4">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2hlxn3">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65</xdr:row>
      <xdr:rowOff>95250</xdr:rowOff>
    </xdr:from>
    <xdr:to>
      <xdr:col>15</xdr:col>
      <xdr:colOff>28575</xdr:colOff>
      <xdr:row>81</xdr:row>
      <xdr:rowOff>0</xdr:rowOff>
    </xdr:to>
    <xdr:graphicFrame macro="">
      <xdr:nvGraphicFramePr>
        <xdr:cNvPr id="5" name="Chartsgdxnl">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84</xdr:row>
      <xdr:rowOff>95250</xdr:rowOff>
    </xdr:from>
    <xdr:to>
      <xdr:col>15</xdr:col>
      <xdr:colOff>28575</xdr:colOff>
      <xdr:row>99</xdr:row>
      <xdr:rowOff>142875</xdr:rowOff>
    </xdr:to>
    <xdr:graphicFrame macro="">
      <xdr:nvGraphicFramePr>
        <xdr:cNvPr id="6" name="Charto2wy2k">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121</xdr:row>
      <xdr:rowOff>95250</xdr:rowOff>
    </xdr:from>
    <xdr:to>
      <xdr:col>14</xdr:col>
      <xdr:colOff>0</xdr:colOff>
      <xdr:row>144</xdr:row>
      <xdr:rowOff>38100</xdr:rowOff>
    </xdr:to>
    <xdr:graphicFrame macro="">
      <xdr:nvGraphicFramePr>
        <xdr:cNvPr id="7" name="Chartrkq2fk">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162</xdr:row>
      <xdr:rowOff>95250</xdr:rowOff>
    </xdr:from>
    <xdr:to>
      <xdr:col>14</xdr:col>
      <xdr:colOff>0</xdr:colOff>
      <xdr:row>180</xdr:row>
      <xdr:rowOff>123825</xdr:rowOff>
    </xdr:to>
    <xdr:graphicFrame macro="">
      <xdr:nvGraphicFramePr>
        <xdr:cNvPr id="8" name="Chartcw20fa">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284">
  <autoFilter ref="A1:M284"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78"/>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1392</v>
      </c>
    </row>
    <row r="3" spans="2:3" ht="15" customHeight="1" x14ac:dyDescent="0.35"/>
    <row r="4" spans="2:3" ht="58" x14ac:dyDescent="0.35">
      <c r="B4" s="18" t="s">
        <v>1393</v>
      </c>
      <c r="C4" s="19" t="s">
        <v>1394</v>
      </c>
    </row>
    <row r="5" spans="2:3" x14ac:dyDescent="0.35">
      <c r="C5" s="19" t="s">
        <v>1395</v>
      </c>
    </row>
    <row r="6" spans="2:3" x14ac:dyDescent="0.35">
      <c r="C6" s="16" t="s">
        <v>1396</v>
      </c>
    </row>
    <row r="7" spans="2:3" ht="10" customHeight="1" x14ac:dyDescent="0.35"/>
    <row r="8" spans="2:3" ht="232" x14ac:dyDescent="0.35">
      <c r="B8" s="20" t="s">
        <v>1397</v>
      </c>
      <c r="C8" s="19" t="s">
        <v>1398</v>
      </c>
    </row>
    <row r="9" spans="2:3" ht="10" customHeight="1" x14ac:dyDescent="0.35"/>
    <row r="10" spans="2:3" ht="35" customHeight="1" x14ac:dyDescent="0.35">
      <c r="B10" s="20" t="s">
        <v>1399</v>
      </c>
      <c r="C10" s="19" t="s">
        <v>1400</v>
      </c>
    </row>
    <row r="11" spans="2:3" ht="75" customHeight="1" x14ac:dyDescent="0.35">
      <c r="B11" s="16" t="s">
        <v>19</v>
      </c>
      <c r="C11" s="19" t="s">
        <v>1401</v>
      </c>
    </row>
    <row r="12" spans="2:3" ht="47" customHeight="1" x14ac:dyDescent="0.35">
      <c r="B12" s="16" t="s">
        <v>19</v>
      </c>
      <c r="C12" s="19" t="s">
        <v>1402</v>
      </c>
    </row>
    <row r="13" spans="2:3" ht="35" customHeight="1" x14ac:dyDescent="0.35">
      <c r="B13" s="16" t="s">
        <v>19</v>
      </c>
      <c r="C13" s="19" t="s">
        <v>1403</v>
      </c>
    </row>
    <row r="14" spans="2:3" ht="32" customHeight="1" x14ac:dyDescent="0.35">
      <c r="B14" s="16" t="s">
        <v>19</v>
      </c>
      <c r="C14" s="19" t="s">
        <v>1404</v>
      </c>
    </row>
    <row r="15" spans="2:3" ht="30" customHeight="1" x14ac:dyDescent="0.35">
      <c r="B15" s="16" t="s">
        <v>19</v>
      </c>
      <c r="C15" s="19" t="s">
        <v>1405</v>
      </c>
    </row>
    <row r="16" spans="2:3" ht="10" customHeight="1" x14ac:dyDescent="0.35"/>
    <row r="17" spans="1:3" ht="145" customHeight="1" x14ac:dyDescent="0.35">
      <c r="B17" s="20" t="s">
        <v>1406</v>
      </c>
      <c r="C17" s="19" t="s">
        <v>1407</v>
      </c>
    </row>
    <row r="18" spans="1:3" ht="10" customHeight="1" x14ac:dyDescent="0.35"/>
    <row r="19" spans="1:3" ht="3" customHeight="1" x14ac:dyDescent="0.35">
      <c r="B19" s="21"/>
      <c r="C19" s="21"/>
    </row>
    <row r="20" spans="1:3" ht="12" customHeight="1" x14ac:dyDescent="0.35"/>
    <row r="21" spans="1:3" ht="35" customHeight="1" x14ac:dyDescent="0.35">
      <c r="A21" s="23"/>
      <c r="B21" s="24" t="s">
        <v>1408</v>
      </c>
      <c r="C21" s="25" t="s">
        <v>1409</v>
      </c>
    </row>
    <row r="22" spans="1:3" ht="18" customHeight="1" x14ac:dyDescent="0.35">
      <c r="A22" s="23"/>
      <c r="B22" s="23" t="s">
        <v>19</v>
      </c>
      <c r="C22" s="25" t="s">
        <v>1410</v>
      </c>
    </row>
    <row r="23" spans="1:3" ht="18" customHeight="1" x14ac:dyDescent="0.35">
      <c r="A23" s="23"/>
      <c r="B23" s="23" t="s">
        <v>19</v>
      </c>
      <c r="C23" s="25" t="s">
        <v>1411</v>
      </c>
    </row>
    <row r="24" spans="1:3" ht="18" customHeight="1" x14ac:dyDescent="0.35">
      <c r="A24" s="23"/>
      <c r="B24" s="23" t="s">
        <v>19</v>
      </c>
      <c r="C24" s="25" t="s">
        <v>1412</v>
      </c>
    </row>
    <row r="25" spans="1:3" ht="18" customHeight="1" x14ac:dyDescent="0.35">
      <c r="A25" s="23"/>
      <c r="B25" s="23" t="s">
        <v>19</v>
      </c>
      <c r="C25" s="25" t="s">
        <v>1413</v>
      </c>
    </row>
    <row r="26" spans="1:3" ht="18" customHeight="1" x14ac:dyDescent="0.35">
      <c r="A26" s="23"/>
      <c r="B26" s="23" t="s">
        <v>19</v>
      </c>
      <c r="C26" s="25" t="s">
        <v>1414</v>
      </c>
    </row>
    <row r="27" spans="1:3" ht="18" customHeight="1" x14ac:dyDescent="0.35">
      <c r="A27" s="23"/>
      <c r="B27" s="23" t="s">
        <v>19</v>
      </c>
      <c r="C27" s="25" t="s">
        <v>1415</v>
      </c>
    </row>
    <row r="28" spans="1:3" ht="18" customHeight="1" x14ac:dyDescent="0.35">
      <c r="A28" s="23"/>
      <c r="B28" s="23" t="s">
        <v>19</v>
      </c>
      <c r="C28" s="25" t="s">
        <v>1416</v>
      </c>
    </row>
    <row r="29" spans="1:3" ht="18" customHeight="1" x14ac:dyDescent="0.35">
      <c r="A29" s="23"/>
      <c r="B29" s="23" t="s">
        <v>19</v>
      </c>
      <c r="C29" s="25" t="s">
        <v>1417</v>
      </c>
    </row>
    <row r="30" spans="1:3" ht="44" customHeight="1" x14ac:dyDescent="0.35">
      <c r="A30" s="23"/>
      <c r="B30" s="23" t="s">
        <v>19</v>
      </c>
      <c r="C30" s="26" t="s">
        <v>1418</v>
      </c>
    </row>
    <row r="31" spans="1:3" ht="10" customHeight="1" x14ac:dyDescent="0.35"/>
    <row r="32" spans="1:3" ht="3" customHeight="1" x14ac:dyDescent="0.35">
      <c r="B32" s="21"/>
      <c r="C32" s="21"/>
    </row>
    <row r="33" spans="2:3" ht="12" customHeight="1" x14ac:dyDescent="0.35"/>
    <row r="34" spans="2:3" ht="24" customHeight="1" x14ac:dyDescent="0.35">
      <c r="B34" s="27" t="s">
        <v>1419</v>
      </c>
      <c r="C34" s="28" t="s">
        <v>1420</v>
      </c>
    </row>
    <row r="35" spans="2:3" ht="18.5" x14ac:dyDescent="0.35">
      <c r="B35" s="27" t="s">
        <v>1421</v>
      </c>
      <c r="C35" s="29" t="s">
        <v>1422</v>
      </c>
    </row>
    <row r="36" spans="2:3" ht="27" customHeight="1" x14ac:dyDescent="0.35">
      <c r="B36" s="30" t="s">
        <v>1423</v>
      </c>
      <c r="C36" s="22" t="s">
        <v>1424</v>
      </c>
    </row>
    <row r="37" spans="2:3" x14ac:dyDescent="0.35">
      <c r="B37" s="27" t="s">
        <v>1425</v>
      </c>
      <c r="C37" s="31" t="s">
        <v>1426</v>
      </c>
    </row>
    <row r="38" spans="2:3" ht="10" customHeight="1" x14ac:dyDescent="0.35"/>
    <row r="39" spans="2:3" ht="58" x14ac:dyDescent="0.35">
      <c r="B39" s="27" t="s">
        <v>1427</v>
      </c>
      <c r="C39" s="32" t="s">
        <v>1428</v>
      </c>
    </row>
    <row r="40" spans="2:3" ht="10" customHeight="1" x14ac:dyDescent="0.35"/>
    <row r="41" spans="2:3" ht="43.5" x14ac:dyDescent="0.35">
      <c r="B41" s="27" t="s">
        <v>1429</v>
      </c>
      <c r="C41" s="19" t="s">
        <v>1430</v>
      </c>
    </row>
    <row r="42" spans="2:3" ht="10" customHeight="1" x14ac:dyDescent="0.35"/>
    <row r="43" spans="2:3" ht="15.5" x14ac:dyDescent="0.35">
      <c r="C43" s="33" t="s">
        <v>45</v>
      </c>
    </row>
    <row r="44" spans="2:3" ht="29" x14ac:dyDescent="0.35">
      <c r="C44" s="19" t="s">
        <v>1431</v>
      </c>
    </row>
    <row r="45" spans="2:3" ht="10" customHeight="1" x14ac:dyDescent="0.35"/>
    <row r="46" spans="2:3" ht="15.5" x14ac:dyDescent="0.35">
      <c r="C46" s="34" t="s">
        <v>15</v>
      </c>
    </row>
    <row r="47" spans="2:3" ht="29" x14ac:dyDescent="0.35">
      <c r="C47" s="19" t="s">
        <v>1432</v>
      </c>
    </row>
    <row r="48" spans="2:3" ht="10" customHeight="1" x14ac:dyDescent="0.35"/>
    <row r="49" spans="2:3" ht="15.5" x14ac:dyDescent="0.35">
      <c r="C49" s="35" t="s">
        <v>679</v>
      </c>
    </row>
    <row r="50" spans="2:3" ht="29" x14ac:dyDescent="0.35">
      <c r="C50" s="19" t="s">
        <v>1433</v>
      </c>
    </row>
    <row r="51" spans="2:3" ht="10" customHeight="1" x14ac:dyDescent="0.35"/>
    <row r="52" spans="2:3" ht="3" customHeight="1" x14ac:dyDescent="0.35">
      <c r="B52" s="21"/>
      <c r="C52" s="21"/>
    </row>
    <row r="53" spans="2:3" ht="12" customHeight="1" x14ac:dyDescent="0.35"/>
    <row r="54" spans="2:3" ht="130.5" x14ac:dyDescent="0.35">
      <c r="B54" s="18" t="s">
        <v>1434</v>
      </c>
      <c r="C54" s="19" t="s">
        <v>1435</v>
      </c>
    </row>
    <row r="55" spans="2:3" ht="6" customHeight="1" x14ac:dyDescent="0.35"/>
    <row r="56" spans="2:3" ht="217.5" x14ac:dyDescent="0.35">
      <c r="C56" s="19" t="s">
        <v>1436</v>
      </c>
    </row>
    <row r="57" spans="2:3" ht="6" customHeight="1" x14ac:dyDescent="0.35"/>
    <row r="58" spans="2:3" ht="43.5" x14ac:dyDescent="0.35">
      <c r="C58" s="19" t="s">
        <v>1437</v>
      </c>
    </row>
    <row r="59" spans="2:3" ht="10" customHeight="1" x14ac:dyDescent="0.35"/>
    <row r="60" spans="2:3" ht="3" customHeight="1" x14ac:dyDescent="0.35">
      <c r="B60" s="21"/>
      <c r="C60" s="21"/>
    </row>
    <row r="61" spans="2:3" ht="12" customHeight="1" x14ac:dyDescent="0.35"/>
    <row r="62" spans="2:3" ht="145" x14ac:dyDescent="0.35">
      <c r="B62" s="18" t="s">
        <v>1438</v>
      </c>
      <c r="C62" s="19" t="s">
        <v>1439</v>
      </c>
    </row>
    <row r="63" spans="2:3" ht="6" customHeight="1" x14ac:dyDescent="0.35"/>
    <row r="64" spans="2:3" ht="203" x14ac:dyDescent="0.35">
      <c r="C64" s="19" t="s">
        <v>1440</v>
      </c>
    </row>
    <row r="65" spans="2:3" ht="6" customHeight="1" x14ac:dyDescent="0.35"/>
    <row r="66" spans="2:3" ht="43.5" x14ac:dyDescent="0.35">
      <c r="C66" s="19" t="s">
        <v>1441</v>
      </c>
    </row>
    <row r="67" spans="2:3" ht="10" customHeight="1" x14ac:dyDescent="0.35"/>
    <row r="68" spans="2:3" ht="3" customHeight="1" x14ac:dyDescent="0.35">
      <c r="B68" s="21"/>
      <c r="C68" s="21"/>
    </row>
    <row r="69" spans="2:3" ht="12" customHeight="1" x14ac:dyDescent="0.35"/>
    <row r="70" spans="2:3" ht="101.5" x14ac:dyDescent="0.35">
      <c r="B70" s="18" t="s">
        <v>1442</v>
      </c>
      <c r="C70" s="19" t="s">
        <v>1443</v>
      </c>
    </row>
    <row r="71" spans="2:3" ht="6" customHeight="1" x14ac:dyDescent="0.35"/>
    <row r="72" spans="2:3" ht="145" x14ac:dyDescent="0.35">
      <c r="C72" s="19" t="s">
        <v>1444</v>
      </c>
    </row>
    <row r="73" spans="2:3" ht="6" customHeight="1" x14ac:dyDescent="0.35"/>
    <row r="74" spans="2:3" ht="43.5" x14ac:dyDescent="0.35">
      <c r="C74" s="19" t="s">
        <v>1445</v>
      </c>
    </row>
    <row r="78" spans="2:3" ht="32" customHeight="1" x14ac:dyDescent="0.35">
      <c r="B78" s="78" t="s">
        <v>1391</v>
      </c>
      <c r="C78" s="78"/>
    </row>
  </sheetData>
  <sheetProtection password="90EA" sheet="1"/>
  <mergeCells count="1">
    <mergeCell ref="B78:C78"/>
  </mergeCells>
  <hyperlinks>
    <hyperlink ref="C5" r:id="rId1" xr:uid="{00000000-0004-0000-0000-000000000000}"/>
    <hyperlink ref="C6" r:id="rId2" xr:uid="{00000000-0004-0000-0000-000001000000}"/>
    <hyperlink ref="C37" r:id="rId3" xr:uid="{00000000-0004-0000-0000-000002000000}"/>
    <hyperlink ref="B78"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91"/>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79" t="s">
        <v>1446</v>
      </c>
      <c r="C2" s="80"/>
      <c r="D2" s="80"/>
      <c r="E2" s="80"/>
      <c r="F2" s="80"/>
      <c r="G2" s="80"/>
      <c r="H2" s="80"/>
      <c r="I2" s="80"/>
    </row>
    <row r="4" spans="2:15" ht="18.5" x14ac:dyDescent="0.45">
      <c r="B4" s="37" t="s">
        <v>1447</v>
      </c>
    </row>
    <row r="5" spans="2:15" x14ac:dyDescent="0.35">
      <c r="B5" s="39" t="s">
        <v>19</v>
      </c>
      <c r="C5" s="39" t="s">
        <v>1448</v>
      </c>
      <c r="D5" s="39" t="s">
        <v>1449</v>
      </c>
      <c r="F5" s="81" t="s">
        <v>1450</v>
      </c>
      <c r="G5" s="81"/>
      <c r="H5" s="81"/>
      <c r="I5" s="82" t="s">
        <v>1451</v>
      </c>
      <c r="J5" s="82"/>
      <c r="K5" s="82"/>
      <c r="L5" s="82"/>
      <c r="M5" s="82"/>
      <c r="N5" s="82"/>
      <c r="O5" s="82"/>
    </row>
    <row r="6" spans="2:15" x14ac:dyDescent="0.35">
      <c r="B6" s="45" t="s">
        <v>1452</v>
      </c>
      <c r="C6" s="46">
        <v>283</v>
      </c>
      <c r="D6" s="47" t="s">
        <v>19</v>
      </c>
      <c r="F6" s="81" t="s">
        <v>1453</v>
      </c>
      <c r="G6" s="81"/>
      <c r="H6" s="81"/>
      <c r="I6" s="83" t="s">
        <v>1454</v>
      </c>
      <c r="J6" s="83"/>
      <c r="K6" s="83"/>
      <c r="L6" s="83"/>
      <c r="M6" s="83"/>
      <c r="N6" s="83"/>
      <c r="O6" s="83"/>
    </row>
    <row r="7" spans="2:15" x14ac:dyDescent="0.35">
      <c r="B7" s="48" t="s">
        <v>1455</v>
      </c>
      <c r="C7" s="49">
        <f>C6-C8-C9</f>
        <v>283</v>
      </c>
      <c r="D7" s="50">
        <f>IF(C6&gt;0,C7/C6,0)</f>
        <v>1</v>
      </c>
      <c r="F7" s="81" t="s">
        <v>1456</v>
      </c>
      <c r="G7" s="81"/>
      <c r="H7" s="81"/>
      <c r="I7" s="83" t="s">
        <v>1454</v>
      </c>
      <c r="J7" s="83"/>
      <c r="K7" s="83"/>
      <c r="L7" s="83"/>
      <c r="M7" s="83"/>
      <c r="N7" s="83"/>
      <c r="O7" s="83"/>
    </row>
    <row r="8" spans="2:15" x14ac:dyDescent="0.35">
      <c r="B8" s="41" t="s">
        <v>1457</v>
      </c>
      <c r="C8" s="42">
        <f>COUNTIF('Recommendations'!G:G,"Risk Accepted")</f>
        <v>0</v>
      </c>
      <c r="D8" s="43">
        <f>IF(C6&gt;0,C8/C6,0)</f>
        <v>0</v>
      </c>
      <c r="F8" s="81" t="s">
        <v>1458</v>
      </c>
      <c r="G8" s="81"/>
      <c r="H8" s="81"/>
      <c r="I8" s="83" t="s">
        <v>1454</v>
      </c>
      <c r="J8" s="83"/>
      <c r="K8" s="83"/>
      <c r="L8" s="83"/>
      <c r="M8" s="83"/>
      <c r="N8" s="83"/>
      <c r="O8" s="83"/>
    </row>
    <row r="9" spans="2:15" x14ac:dyDescent="0.35">
      <c r="B9" s="41" t="s">
        <v>1459</v>
      </c>
      <c r="C9" s="42">
        <f>COUNTIF('Recommendations'!G:G,"N/A")</f>
        <v>0</v>
      </c>
      <c r="D9" s="43">
        <f>IF(C6&gt;0,C9/C6,0)</f>
        <v>0</v>
      </c>
      <c r="F9" s="81" t="s">
        <v>1460</v>
      </c>
      <c r="G9" s="81"/>
      <c r="H9" s="81"/>
      <c r="I9" s="83" t="s">
        <v>1454</v>
      </c>
      <c r="J9" s="83"/>
      <c r="K9" s="83"/>
      <c r="L9" s="83"/>
      <c r="M9" s="83"/>
      <c r="N9" s="83"/>
      <c r="O9" s="83"/>
    </row>
    <row r="12" spans="2:15" ht="18.5" x14ac:dyDescent="0.45">
      <c r="B12" s="37" t="s">
        <v>1461</v>
      </c>
    </row>
    <row r="14" spans="2:15" x14ac:dyDescent="0.35">
      <c r="B14" s="51" t="s">
        <v>1462</v>
      </c>
    </row>
    <row r="15" spans="2:15" x14ac:dyDescent="0.35">
      <c r="B15" s="39" t="s">
        <v>19</v>
      </c>
      <c r="C15" s="39" t="s">
        <v>1463</v>
      </c>
      <c r="D15" s="39" t="s">
        <v>1464</v>
      </c>
      <c r="E15" s="39" t="s">
        <v>1465</v>
      </c>
      <c r="F15" s="39" t="s">
        <v>1466</v>
      </c>
    </row>
    <row r="16" spans="2:15" x14ac:dyDescent="0.35">
      <c r="B16" s="41" t="s">
        <v>1467</v>
      </c>
      <c r="C16" s="42">
        <f>COUNTIF('Recommendations'!L:L,"Resolved")</f>
        <v>0</v>
      </c>
      <c r="D16" s="42">
        <f>COUNTIF('Recommendations'!L:L,"Testing")</f>
        <v>0</v>
      </c>
      <c r="E16" s="42">
        <f>COUNTIF('Recommendations'!L:L,"Outstanding")</f>
        <v>283</v>
      </c>
      <c r="F16" s="42">
        <f>SUM(C16:E16)</f>
        <v>283</v>
      </c>
    </row>
    <row r="18" spans="2:6" x14ac:dyDescent="0.35">
      <c r="B18" s="51" t="s">
        <v>1468</v>
      </c>
    </row>
    <row r="19" spans="2:6" x14ac:dyDescent="0.35">
      <c r="B19" s="52" t="s">
        <v>19</v>
      </c>
      <c r="C19" s="52" t="s">
        <v>1463</v>
      </c>
      <c r="D19" s="52" t="s">
        <v>1464</v>
      </c>
      <c r="E19" s="52" t="s">
        <v>1465</v>
      </c>
      <c r="F19" s="52" t="s">
        <v>19</v>
      </c>
    </row>
    <row r="20" spans="2:6" x14ac:dyDescent="0.35">
      <c r="B20" s="41" t="s">
        <v>1467</v>
      </c>
      <c r="C20" s="43">
        <f>IF(F16&gt;0, C16/F16, 0)</f>
        <v>0</v>
      </c>
      <c r="D20" s="43">
        <f>IF(F16&gt;0, D16/F16, 0)</f>
        <v>0</v>
      </c>
      <c r="E20" s="43">
        <f>IF(F16&gt;0, E16/F16, 0)</f>
        <v>1</v>
      </c>
      <c r="F20" s="44" t="s">
        <v>19</v>
      </c>
    </row>
    <row r="25" spans="2:6" ht="18.5" x14ac:dyDescent="0.45">
      <c r="B25" s="37" t="s">
        <v>1469</v>
      </c>
    </row>
    <row r="27" spans="2:6" x14ac:dyDescent="0.35">
      <c r="B27" s="51" t="s">
        <v>1462</v>
      </c>
    </row>
    <row r="28" spans="2:6" x14ac:dyDescent="0.35">
      <c r="B28" s="39" t="s">
        <v>5</v>
      </c>
      <c r="C28" s="39" t="s">
        <v>1463</v>
      </c>
      <c r="D28" s="39" t="s">
        <v>1464</v>
      </c>
      <c r="E28" s="39" t="s">
        <v>1465</v>
      </c>
      <c r="F28" s="39" t="s">
        <v>1466</v>
      </c>
    </row>
    <row r="29" spans="2:6" x14ac:dyDescent="0.35">
      <c r="B29" s="41" t="s">
        <v>1470</v>
      </c>
      <c r="C29" s="42">
        <f>COUNTIFS('Recommendations'!F:F,"Phase1",'Recommendations'!L:L,"=Resolved")</f>
        <v>0</v>
      </c>
      <c r="D29" s="42">
        <f>COUNTIFS('Recommendations'!F:F,"=Phase1",'Recommendations'!L:L,"=Testing")</f>
        <v>0</v>
      </c>
      <c r="E29" s="42">
        <f>COUNTIFS('Recommendations'!F:F,"=Phase1",'Recommendations'!L:L,"=Outstanding")</f>
        <v>0</v>
      </c>
      <c r="F29" s="42">
        <f t="shared" ref="F29:F34" si="0">SUM(C29:E29)</f>
        <v>0</v>
      </c>
    </row>
    <row r="30" spans="2:6" x14ac:dyDescent="0.35">
      <c r="B30" s="41" t="s">
        <v>1471</v>
      </c>
      <c r="C30" s="42">
        <f>COUNTIFS('Recommendations'!F:F,"Phase2",'Recommendations'!L:L,"=Resolved")</f>
        <v>0</v>
      </c>
      <c r="D30" s="42">
        <f>COUNTIFS('Recommendations'!F:F,"=Phase2",'Recommendations'!L:L,"=Testing")</f>
        <v>0</v>
      </c>
      <c r="E30" s="42">
        <f>COUNTIFS('Recommendations'!F:F,"=Phase2",'Recommendations'!L:L,"=Outstanding")</f>
        <v>0</v>
      </c>
      <c r="F30" s="42">
        <f t="shared" si="0"/>
        <v>0</v>
      </c>
    </row>
    <row r="31" spans="2:6" x14ac:dyDescent="0.35">
      <c r="B31" s="41" t="s">
        <v>1472</v>
      </c>
      <c r="C31" s="42">
        <f>COUNTIFS('Recommendations'!F:F,"Phase3",'Recommendations'!L:L,"=Resolved")</f>
        <v>0</v>
      </c>
      <c r="D31" s="42">
        <f>COUNTIFS('Recommendations'!F:F,"=Phase3",'Recommendations'!L:L,"=Testing")</f>
        <v>0</v>
      </c>
      <c r="E31" s="42">
        <f>COUNTIFS('Recommendations'!F:F,"=Phase3",'Recommendations'!L:L,"=Outstanding")</f>
        <v>0</v>
      </c>
      <c r="F31" s="42">
        <f t="shared" si="0"/>
        <v>0</v>
      </c>
    </row>
    <row r="32" spans="2:6" x14ac:dyDescent="0.35">
      <c r="B32" s="41" t="s">
        <v>1473</v>
      </c>
      <c r="C32" s="42">
        <f>COUNTIFS('Recommendations'!F:F,"Phase4",'Recommendations'!L:L,"=Resolved")</f>
        <v>0</v>
      </c>
      <c r="D32" s="42">
        <f>COUNTIFS('Recommendations'!F:F,"=Phase4",'Recommendations'!L:L,"=Testing")</f>
        <v>0</v>
      </c>
      <c r="E32" s="42">
        <f>COUNTIFS('Recommendations'!F:F,"=Phase4",'Recommendations'!L:L,"=Outstanding")</f>
        <v>0</v>
      </c>
      <c r="F32" s="42">
        <f t="shared" si="0"/>
        <v>0</v>
      </c>
    </row>
    <row r="33" spans="2:6" x14ac:dyDescent="0.35">
      <c r="B33" s="41" t="s">
        <v>1474</v>
      </c>
      <c r="C33" s="42">
        <f>COUNTIFS('Recommendations'!F:F,"Phase5",'Recommendations'!L:L,"=Resolved")</f>
        <v>0</v>
      </c>
      <c r="D33" s="42">
        <f>COUNTIFS('Recommendations'!F:F,"=Phase5",'Recommendations'!L:L,"=Testing")</f>
        <v>0</v>
      </c>
      <c r="E33" s="42">
        <f>COUNTIFS('Recommendations'!F:F,"=Phase5",'Recommendations'!L:L,"=Outstanding")</f>
        <v>0</v>
      </c>
      <c r="F33" s="42">
        <f t="shared" si="0"/>
        <v>0</v>
      </c>
    </row>
    <row r="34" spans="2:6" x14ac:dyDescent="0.35">
      <c r="B34" s="41" t="s">
        <v>18</v>
      </c>
      <c r="C34" s="42">
        <f>COUNTIFS('Recommendations'!F:F,"Pending",'Recommendations'!L:L,"=Resolved")</f>
        <v>0</v>
      </c>
      <c r="D34" s="42">
        <f>COUNTIFS('Recommendations'!F:F,"=Pending",'Recommendations'!L:L,"=Testing")</f>
        <v>0</v>
      </c>
      <c r="E34" s="42">
        <f>COUNTIFS('Recommendations'!F:F,"=Pending",'Recommendations'!L:L,"=Outstanding")</f>
        <v>283</v>
      </c>
      <c r="F34" s="42">
        <f t="shared" si="0"/>
        <v>283</v>
      </c>
    </row>
    <row r="36" spans="2:6" x14ac:dyDescent="0.35">
      <c r="B36" s="51" t="s">
        <v>1468</v>
      </c>
    </row>
    <row r="37" spans="2:6" x14ac:dyDescent="0.35">
      <c r="B37" s="52" t="s">
        <v>5</v>
      </c>
      <c r="C37" s="52" t="s">
        <v>1463</v>
      </c>
      <c r="D37" s="52" t="s">
        <v>1464</v>
      </c>
      <c r="E37" s="52" t="s">
        <v>1465</v>
      </c>
      <c r="F37" s="52" t="s">
        <v>19</v>
      </c>
    </row>
    <row r="38" spans="2:6" x14ac:dyDescent="0.35">
      <c r="B38" s="41" t="s">
        <v>1470</v>
      </c>
      <c r="C38" s="43">
        <f t="shared" ref="C38:C43" si="1">IF(F29&gt;0, C29/F29, 0)</f>
        <v>0</v>
      </c>
      <c r="D38" s="43">
        <f t="shared" ref="D38:D43" si="2">IF(F29&gt;0, D29/F29, 0)</f>
        <v>0</v>
      </c>
      <c r="E38" s="43">
        <f t="shared" ref="E38:E43" si="3">IF(F29&gt;0, E29/F29, 0)</f>
        <v>0</v>
      </c>
      <c r="F38" s="44" t="s">
        <v>19</v>
      </c>
    </row>
    <row r="39" spans="2:6" x14ac:dyDescent="0.35">
      <c r="B39" s="41" t="s">
        <v>1471</v>
      </c>
      <c r="C39" s="43">
        <f t="shared" si="1"/>
        <v>0</v>
      </c>
      <c r="D39" s="43">
        <f t="shared" si="2"/>
        <v>0</v>
      </c>
      <c r="E39" s="43">
        <f t="shared" si="3"/>
        <v>0</v>
      </c>
      <c r="F39" s="44" t="s">
        <v>19</v>
      </c>
    </row>
    <row r="40" spans="2:6" x14ac:dyDescent="0.35">
      <c r="B40" s="41" t="s">
        <v>1472</v>
      </c>
      <c r="C40" s="43">
        <f t="shared" si="1"/>
        <v>0</v>
      </c>
      <c r="D40" s="43">
        <f t="shared" si="2"/>
        <v>0</v>
      </c>
      <c r="E40" s="43">
        <f t="shared" si="3"/>
        <v>0</v>
      </c>
      <c r="F40" s="44" t="s">
        <v>19</v>
      </c>
    </row>
    <row r="41" spans="2:6" x14ac:dyDescent="0.35">
      <c r="B41" s="41" t="s">
        <v>1473</v>
      </c>
      <c r="C41" s="43">
        <f t="shared" si="1"/>
        <v>0</v>
      </c>
      <c r="D41" s="43">
        <f t="shared" si="2"/>
        <v>0</v>
      </c>
      <c r="E41" s="43">
        <f t="shared" si="3"/>
        <v>0</v>
      </c>
      <c r="F41" s="44" t="s">
        <v>19</v>
      </c>
    </row>
    <row r="42" spans="2:6" x14ac:dyDescent="0.35">
      <c r="B42" s="41" t="s">
        <v>1474</v>
      </c>
      <c r="C42" s="43">
        <f t="shared" si="1"/>
        <v>0</v>
      </c>
      <c r="D42" s="43">
        <f t="shared" si="2"/>
        <v>0</v>
      </c>
      <c r="E42" s="43">
        <f t="shared" si="3"/>
        <v>0</v>
      </c>
      <c r="F42" s="44" t="s">
        <v>19</v>
      </c>
    </row>
    <row r="43" spans="2:6" x14ac:dyDescent="0.35">
      <c r="B43" s="41" t="s">
        <v>18</v>
      </c>
      <c r="C43" s="43">
        <f t="shared" si="1"/>
        <v>0</v>
      </c>
      <c r="D43" s="43">
        <f t="shared" si="2"/>
        <v>0</v>
      </c>
      <c r="E43" s="43">
        <f t="shared" si="3"/>
        <v>1</v>
      </c>
      <c r="F43" s="44" t="s">
        <v>19</v>
      </c>
    </row>
    <row r="48" spans="2:6" ht="18.5" x14ac:dyDescent="0.45">
      <c r="B48" s="37" t="s">
        <v>1475</v>
      </c>
    </row>
    <row r="50" spans="2:6" x14ac:dyDescent="0.35">
      <c r="B50" s="51" t="s">
        <v>1462</v>
      </c>
    </row>
    <row r="51" spans="2:6" x14ac:dyDescent="0.35">
      <c r="B51" s="39" t="s">
        <v>2</v>
      </c>
      <c r="C51" s="39" t="s">
        <v>1463</v>
      </c>
      <c r="D51" s="39" t="s">
        <v>1464</v>
      </c>
      <c r="E51" s="39" t="s">
        <v>1465</v>
      </c>
      <c r="F51" s="39" t="s">
        <v>1466</v>
      </c>
    </row>
    <row r="52" spans="2:6" x14ac:dyDescent="0.35">
      <c r="B52" s="41" t="s">
        <v>45</v>
      </c>
      <c r="C52" s="42">
        <f>COUNTIFS('Recommendations'!C:C,"CAT I (High)",'Recommendations'!L:L,"=Resolved")</f>
        <v>0</v>
      </c>
      <c r="D52" s="42">
        <f>COUNTIFS('Recommendations'!C:C,"=CAT I (High)",'Recommendations'!L:L,"=Testing")</f>
        <v>0</v>
      </c>
      <c r="E52" s="42">
        <f>COUNTIFS('Recommendations'!C:C,"=CAT I (High)",'Recommendations'!L:L,"=Outstanding")</f>
        <v>26</v>
      </c>
      <c r="F52" s="42">
        <f>SUM(C52:E52)</f>
        <v>26</v>
      </c>
    </row>
    <row r="53" spans="2:6" x14ac:dyDescent="0.35">
      <c r="B53" s="41" t="s">
        <v>15</v>
      </c>
      <c r="C53" s="42">
        <f>COUNTIFS('Recommendations'!C:C,"CAT II (Medium)",'Recommendations'!L:L,"=Resolved")</f>
        <v>0</v>
      </c>
      <c r="D53" s="42">
        <f>COUNTIFS('Recommendations'!C:C,"=CAT II (Medium)",'Recommendations'!L:L,"=Testing")</f>
        <v>0</v>
      </c>
      <c r="E53" s="42">
        <f>COUNTIFS('Recommendations'!C:C,"=CAT II (Medium)",'Recommendations'!L:L,"=Outstanding")</f>
        <v>252</v>
      </c>
      <c r="F53" s="42">
        <f>SUM(C53:E53)</f>
        <v>252</v>
      </c>
    </row>
    <row r="54" spans="2:6" x14ac:dyDescent="0.35">
      <c r="B54" s="41" t="s">
        <v>679</v>
      </c>
      <c r="C54" s="42">
        <f>COUNTIFS('Recommendations'!C:C,"CAT III (Low)",'Recommendations'!L:L,"=Resolved")</f>
        <v>0</v>
      </c>
      <c r="D54" s="42">
        <f>COUNTIFS('Recommendations'!C:C,"=CAT III (Low)",'Recommendations'!L:L,"=Testing")</f>
        <v>0</v>
      </c>
      <c r="E54" s="42">
        <f>COUNTIFS('Recommendations'!C:C,"=CAT III (Low)",'Recommendations'!L:L,"=Outstanding")</f>
        <v>5</v>
      </c>
      <c r="F54" s="42">
        <f>SUM(C54:E54)</f>
        <v>5</v>
      </c>
    </row>
    <row r="56" spans="2:6" x14ac:dyDescent="0.35">
      <c r="B56" s="51" t="s">
        <v>1468</v>
      </c>
    </row>
    <row r="57" spans="2:6" x14ac:dyDescent="0.35">
      <c r="B57" s="52" t="s">
        <v>2</v>
      </c>
      <c r="C57" s="52" t="s">
        <v>1463</v>
      </c>
      <c r="D57" s="52" t="s">
        <v>1464</v>
      </c>
      <c r="E57" s="52" t="s">
        <v>1465</v>
      </c>
      <c r="F57" s="52" t="s">
        <v>19</v>
      </c>
    </row>
    <row r="58" spans="2:6" x14ac:dyDescent="0.35">
      <c r="B58" s="41" t="s">
        <v>45</v>
      </c>
      <c r="C58" s="43">
        <f>IF(F52&gt;0, C52/F52, 0)</f>
        <v>0</v>
      </c>
      <c r="D58" s="43">
        <f>IF(F52&gt;0, D52/F52, 0)</f>
        <v>0</v>
      </c>
      <c r="E58" s="43">
        <f>IF(F52&gt;0, E52/F52, 0)</f>
        <v>1</v>
      </c>
      <c r="F58" s="44" t="s">
        <v>19</v>
      </c>
    </row>
    <row r="59" spans="2:6" x14ac:dyDescent="0.35">
      <c r="B59" s="41" t="s">
        <v>15</v>
      </c>
      <c r="C59" s="43">
        <f>IF(F53&gt;0, C53/F53, 0)</f>
        <v>0</v>
      </c>
      <c r="D59" s="43">
        <f>IF(F53&gt;0, D53/F53, 0)</f>
        <v>0</v>
      </c>
      <c r="E59" s="43">
        <f>IF(F53&gt;0, E53/F53, 0)</f>
        <v>1</v>
      </c>
      <c r="F59" s="44" t="s">
        <v>19</v>
      </c>
    </row>
    <row r="60" spans="2:6" x14ac:dyDescent="0.35">
      <c r="B60" s="41" t="s">
        <v>679</v>
      </c>
      <c r="C60" s="43">
        <f>IF(F54&gt;0, C54/F54, 0)</f>
        <v>0</v>
      </c>
      <c r="D60" s="43">
        <f>IF(F54&gt;0, D54/F54, 0)</f>
        <v>0</v>
      </c>
      <c r="E60" s="43">
        <f>IF(F54&gt;0, E54/F54, 0)</f>
        <v>1</v>
      </c>
      <c r="F60" s="44" t="s">
        <v>19</v>
      </c>
    </row>
    <row r="65" spans="2:6" ht="18.5" x14ac:dyDescent="0.45">
      <c r="B65" s="37" t="s">
        <v>1476</v>
      </c>
    </row>
    <row r="67" spans="2:6" x14ac:dyDescent="0.35">
      <c r="B67" s="51" t="s">
        <v>1462</v>
      </c>
    </row>
    <row r="68" spans="2:6" x14ac:dyDescent="0.35">
      <c r="B68" s="39" t="s">
        <v>3</v>
      </c>
      <c r="C68" s="39" t="s">
        <v>1463</v>
      </c>
      <c r="D68" s="39" t="s">
        <v>1464</v>
      </c>
      <c r="E68" s="39" t="s">
        <v>1465</v>
      </c>
      <c r="F68" s="39" t="s">
        <v>1466</v>
      </c>
    </row>
    <row r="69" spans="2:6" x14ac:dyDescent="0.35">
      <c r="B69" s="41" t="s">
        <v>1477</v>
      </c>
      <c r="C69" s="42">
        <f>COUNTIFS('Recommendations'!D:D,"Must",'Recommendations'!L:L,"=Resolved")</f>
        <v>0</v>
      </c>
      <c r="D69" s="42">
        <f>COUNTIFS('Recommendations'!D:D,"=Must",'Recommendations'!L:L,"=Testing")</f>
        <v>0</v>
      </c>
      <c r="E69" s="42">
        <f>COUNTIFS('Recommendations'!D:D,"=Must",'Recommendations'!L:L,"=Outstanding")</f>
        <v>0</v>
      </c>
      <c r="F69" s="42">
        <f>SUM(C69:E69)</f>
        <v>0</v>
      </c>
    </row>
    <row r="70" spans="2:6" x14ac:dyDescent="0.35">
      <c r="B70" s="41" t="s">
        <v>1478</v>
      </c>
      <c r="C70" s="42">
        <f>COUNTIFS('Recommendations'!D:D,"Should",'Recommendations'!L:L,"=Resolved")</f>
        <v>0</v>
      </c>
      <c r="D70" s="42">
        <f>COUNTIFS('Recommendations'!D:D,"=Should",'Recommendations'!L:L,"=Testing")</f>
        <v>0</v>
      </c>
      <c r="E70" s="42">
        <f>COUNTIFS('Recommendations'!D:D,"=Should",'Recommendations'!L:L,"=Outstanding")</f>
        <v>0</v>
      </c>
      <c r="F70" s="42">
        <f>SUM(C70:E70)</f>
        <v>0</v>
      </c>
    </row>
    <row r="71" spans="2:6" x14ac:dyDescent="0.35">
      <c r="B71" s="41" t="s">
        <v>1479</v>
      </c>
      <c r="C71" s="42">
        <f>COUNTIFS('Recommendations'!D:D,"Could",'Recommendations'!L:L,"=Resolved")</f>
        <v>0</v>
      </c>
      <c r="D71" s="42">
        <f>COUNTIFS('Recommendations'!D:D,"=Could",'Recommendations'!L:L,"=Testing")</f>
        <v>0</v>
      </c>
      <c r="E71" s="42">
        <f>COUNTIFS('Recommendations'!D:D,"=Could",'Recommendations'!L:L,"=Outstanding")</f>
        <v>0</v>
      </c>
      <c r="F71" s="42">
        <f>SUM(C71:E71)</f>
        <v>0</v>
      </c>
    </row>
    <row r="72" spans="2:6" x14ac:dyDescent="0.35">
      <c r="B72" s="41" t="s">
        <v>1480</v>
      </c>
      <c r="C72" s="42">
        <f>COUNTIFS('Recommendations'!D:D,"Won't",'Recommendations'!L:L,"=Resolved")</f>
        <v>0</v>
      </c>
      <c r="D72" s="42">
        <f>COUNTIFS('Recommendations'!D:D,"=Won't",'Recommendations'!L:L,"=Testing")</f>
        <v>0</v>
      </c>
      <c r="E72" s="42">
        <f>COUNTIFS('Recommendations'!D:D,"=Won't",'Recommendations'!L:L,"=Outstanding")</f>
        <v>0</v>
      </c>
      <c r="F72" s="42">
        <f>SUM(C72:E72)</f>
        <v>0</v>
      </c>
    </row>
    <row r="73" spans="2:6" x14ac:dyDescent="0.35">
      <c r="B73" s="41" t="s">
        <v>16</v>
      </c>
      <c r="C73" s="42">
        <f>COUNTIFS('Recommendations'!D:D,"Unassigned",'Recommendations'!L:L,"=Resolved")</f>
        <v>0</v>
      </c>
      <c r="D73" s="42">
        <f>COUNTIFS('Recommendations'!D:D,"=Unassigned",'Recommendations'!L:L,"=Testing")</f>
        <v>0</v>
      </c>
      <c r="E73" s="42">
        <f>COUNTIFS('Recommendations'!D:D,"=Unassigned",'Recommendations'!L:L,"=Outstanding")</f>
        <v>283</v>
      </c>
      <c r="F73" s="42">
        <f>SUM(C73:E73)</f>
        <v>283</v>
      </c>
    </row>
    <row r="75" spans="2:6" x14ac:dyDescent="0.35">
      <c r="B75" s="51" t="s">
        <v>1468</v>
      </c>
    </row>
    <row r="76" spans="2:6" x14ac:dyDescent="0.35">
      <c r="B76" s="52" t="s">
        <v>3</v>
      </c>
      <c r="C76" s="52" t="s">
        <v>1463</v>
      </c>
      <c r="D76" s="52" t="s">
        <v>1464</v>
      </c>
      <c r="E76" s="52" t="s">
        <v>1465</v>
      </c>
      <c r="F76" s="52" t="s">
        <v>19</v>
      </c>
    </row>
    <row r="77" spans="2:6" x14ac:dyDescent="0.35">
      <c r="B77" s="41" t="s">
        <v>1477</v>
      </c>
      <c r="C77" s="43">
        <f>IF(F69&gt;0, C69/F69, 0)</f>
        <v>0</v>
      </c>
      <c r="D77" s="43">
        <f>IF(F69&gt;0, D69/F69, 0)</f>
        <v>0</v>
      </c>
      <c r="E77" s="43">
        <f>IF(F69&gt;0, E69/F69, 0)</f>
        <v>0</v>
      </c>
      <c r="F77" s="44" t="s">
        <v>19</v>
      </c>
    </row>
    <row r="78" spans="2:6" x14ac:dyDescent="0.35">
      <c r="B78" s="41" t="s">
        <v>1478</v>
      </c>
      <c r="C78" s="43">
        <f>IF(F70&gt;0, C70/F70, 0)</f>
        <v>0</v>
      </c>
      <c r="D78" s="43">
        <f>IF(F70&gt;0, D70/F70, 0)</f>
        <v>0</v>
      </c>
      <c r="E78" s="43">
        <f>IF(F70&gt;0, E70/F70, 0)</f>
        <v>0</v>
      </c>
      <c r="F78" s="44" t="s">
        <v>19</v>
      </c>
    </row>
    <row r="79" spans="2:6" x14ac:dyDescent="0.35">
      <c r="B79" s="41" t="s">
        <v>1479</v>
      </c>
      <c r="C79" s="43">
        <f>IF(F71&gt;0, C71/F71, 0)</f>
        <v>0</v>
      </c>
      <c r="D79" s="43">
        <f>IF(F71&gt;0, D71/F71, 0)</f>
        <v>0</v>
      </c>
      <c r="E79" s="43">
        <f>IF(F71&gt;0, E71/F71, 0)</f>
        <v>0</v>
      </c>
      <c r="F79" s="44" t="s">
        <v>19</v>
      </c>
    </row>
    <row r="80" spans="2:6" x14ac:dyDescent="0.35">
      <c r="B80" s="41" t="s">
        <v>1480</v>
      </c>
      <c r="C80" s="43">
        <f>IF(F72&gt;0, C72/F72, 0)</f>
        <v>0</v>
      </c>
      <c r="D80" s="43">
        <f>IF(F72&gt;0, D72/F72, 0)</f>
        <v>0</v>
      </c>
      <c r="E80" s="43">
        <f>IF(F72&gt;0, E72/F72, 0)</f>
        <v>0</v>
      </c>
      <c r="F80" s="44" t="s">
        <v>19</v>
      </c>
    </row>
    <row r="81" spans="2:6" x14ac:dyDescent="0.35">
      <c r="B81" s="41" t="s">
        <v>16</v>
      </c>
      <c r="C81" s="43">
        <f>IF(F73&gt;0, C73/F73, 0)</f>
        <v>0</v>
      </c>
      <c r="D81" s="43">
        <f>IF(F73&gt;0, D73/F73, 0)</f>
        <v>0</v>
      </c>
      <c r="E81" s="43">
        <f>IF(F73&gt;0, E73/F73, 0)</f>
        <v>1</v>
      </c>
      <c r="F81" s="44" t="s">
        <v>19</v>
      </c>
    </row>
    <row r="86" spans="2:6" ht="18.5" x14ac:dyDescent="0.45">
      <c r="B86" s="37" t="s">
        <v>1481</v>
      </c>
    </row>
    <row r="88" spans="2:6" x14ac:dyDescent="0.35">
      <c r="B88" s="51" t="s">
        <v>1462</v>
      </c>
    </row>
    <row r="89" spans="2:6" x14ac:dyDescent="0.35">
      <c r="B89" s="39" t="s">
        <v>1482</v>
      </c>
      <c r="C89" s="39" t="s">
        <v>1463</v>
      </c>
      <c r="D89" s="39" t="s">
        <v>1464</v>
      </c>
      <c r="E89" s="39" t="s">
        <v>1465</v>
      </c>
      <c r="F89" s="39" t="s">
        <v>1466</v>
      </c>
    </row>
    <row r="90" spans="2:6" x14ac:dyDescent="0.35">
      <c r="B90" s="41" t="s">
        <v>1483</v>
      </c>
      <c r="C90" s="42">
        <f>COUNTIFS('Recommendations'!E:E,"Low",'Recommendations'!L:L,"=Resolved")</f>
        <v>0</v>
      </c>
      <c r="D90" s="42">
        <f>COUNTIFS('Recommendations'!E:E,"=Low",'Recommendations'!L:L,"=Testing")</f>
        <v>0</v>
      </c>
      <c r="E90" s="42">
        <f>COUNTIFS('Recommendations'!E:E,"=Low",'Recommendations'!L:L,"=Outstanding")</f>
        <v>0</v>
      </c>
      <c r="F90" s="42">
        <f>SUM(C90:E90)</f>
        <v>0</v>
      </c>
    </row>
    <row r="91" spans="2:6" x14ac:dyDescent="0.35">
      <c r="B91" s="41" t="s">
        <v>1484</v>
      </c>
      <c r="C91" s="42">
        <f>COUNTIFS('Recommendations'!E:E,"Medium",'Recommendations'!L:L,"=Resolved")</f>
        <v>0</v>
      </c>
      <c r="D91" s="42">
        <f>COUNTIFS('Recommendations'!E:E,"=Medium",'Recommendations'!L:L,"=Testing")</f>
        <v>0</v>
      </c>
      <c r="E91" s="42">
        <f>COUNTIFS('Recommendations'!E:E,"=Medium",'Recommendations'!L:L,"=Outstanding")</f>
        <v>0</v>
      </c>
      <c r="F91" s="42">
        <f>SUM(C91:E91)</f>
        <v>0</v>
      </c>
    </row>
    <row r="92" spans="2:6" x14ac:dyDescent="0.35">
      <c r="B92" s="41" t="s">
        <v>1485</v>
      </c>
      <c r="C92" s="42">
        <f>COUNTIFS('Recommendations'!E:E,"High",'Recommendations'!L:L,"=Resolved")</f>
        <v>0</v>
      </c>
      <c r="D92" s="42">
        <f>COUNTIFS('Recommendations'!E:E,"=High",'Recommendations'!L:L,"=Testing")</f>
        <v>0</v>
      </c>
      <c r="E92" s="42">
        <f>COUNTIFS('Recommendations'!E:E,"=High",'Recommendations'!L:L,"=Outstanding")</f>
        <v>0</v>
      </c>
      <c r="F92" s="42">
        <f>SUM(C92:E92)</f>
        <v>0</v>
      </c>
    </row>
    <row r="93" spans="2:6" x14ac:dyDescent="0.35">
      <c r="B93" s="41" t="s">
        <v>17</v>
      </c>
      <c r="C93" s="42">
        <f>COUNTIFS('Recommendations'!E:E,"Unassessed",'Recommendations'!L:L,"=Resolved")</f>
        <v>0</v>
      </c>
      <c r="D93" s="42">
        <f>COUNTIFS('Recommendations'!E:E,"=Unassessed",'Recommendations'!L:L,"=Testing")</f>
        <v>0</v>
      </c>
      <c r="E93" s="42">
        <f>COUNTIFS('Recommendations'!E:E,"=Unassessed",'Recommendations'!L:L,"=Outstanding")</f>
        <v>283</v>
      </c>
      <c r="F93" s="42">
        <f>SUM(C93:E93)</f>
        <v>283</v>
      </c>
    </row>
    <row r="95" spans="2:6" x14ac:dyDescent="0.35">
      <c r="B95" s="51" t="s">
        <v>1468</v>
      </c>
    </row>
    <row r="96" spans="2:6" x14ac:dyDescent="0.35">
      <c r="B96" s="52" t="s">
        <v>1482</v>
      </c>
      <c r="C96" s="52" t="s">
        <v>1463</v>
      </c>
      <c r="D96" s="52" t="s">
        <v>1464</v>
      </c>
      <c r="E96" s="52" t="s">
        <v>1465</v>
      </c>
      <c r="F96" s="52" t="s">
        <v>19</v>
      </c>
    </row>
    <row r="97" spans="2:15" x14ac:dyDescent="0.35">
      <c r="B97" s="41" t="s">
        <v>1483</v>
      </c>
      <c r="C97" s="43">
        <f>IF(F90&gt;0, C90/F90, 0)</f>
        <v>0</v>
      </c>
      <c r="D97" s="43">
        <f>IF(F90&gt;0, D90/F90, 0)</f>
        <v>0</v>
      </c>
      <c r="E97" s="43">
        <f>IF(F90&gt;0, E90/F90, 0)</f>
        <v>0</v>
      </c>
      <c r="F97" s="44" t="s">
        <v>19</v>
      </c>
    </row>
    <row r="98" spans="2:15" x14ac:dyDescent="0.35">
      <c r="B98" s="41" t="s">
        <v>1484</v>
      </c>
      <c r="C98" s="43">
        <f>IF(F91&gt;0, C91/F91, 0)</f>
        <v>0</v>
      </c>
      <c r="D98" s="43">
        <f>IF(F91&gt;0, D91/F91, 0)</f>
        <v>0</v>
      </c>
      <c r="E98" s="43">
        <f>IF(F91&gt;0, E91/F91, 0)</f>
        <v>0</v>
      </c>
      <c r="F98" s="44" t="s">
        <v>19</v>
      </c>
    </row>
    <row r="99" spans="2:15" x14ac:dyDescent="0.35">
      <c r="B99" s="41" t="s">
        <v>1485</v>
      </c>
      <c r="C99" s="43">
        <f>IF(F92&gt;0, C92/F92, 0)</f>
        <v>0</v>
      </c>
      <c r="D99" s="43">
        <f>IF(F92&gt;0, D92/F92, 0)</f>
        <v>0</v>
      </c>
      <c r="E99" s="43">
        <f>IF(F92&gt;0, E92/F92, 0)</f>
        <v>0</v>
      </c>
      <c r="F99" s="44" t="s">
        <v>19</v>
      </c>
    </row>
    <row r="100" spans="2:15" x14ac:dyDescent="0.35">
      <c r="B100" s="41" t="s">
        <v>17</v>
      </c>
      <c r="C100" s="43">
        <f>IF(F93&gt;0, C93/F93, 0)</f>
        <v>0</v>
      </c>
      <c r="D100" s="43">
        <f>IF(F93&gt;0, D93/F93, 0)</f>
        <v>0</v>
      </c>
      <c r="E100" s="43">
        <f>IF(F93&gt;0, E93/F93, 0)</f>
        <v>1</v>
      </c>
      <c r="F100" s="44" t="s">
        <v>19</v>
      </c>
    </row>
    <row r="105" spans="2:15" ht="18.5" x14ac:dyDescent="0.45">
      <c r="B105" s="37" t="s">
        <v>1486</v>
      </c>
      <c r="J105" s="37" t="s">
        <v>1487</v>
      </c>
    </row>
    <row r="106" spans="2:15" x14ac:dyDescent="0.35">
      <c r="B106" s="39" t="s">
        <v>5</v>
      </c>
      <c r="C106" s="84" t="s">
        <v>1488</v>
      </c>
      <c r="D106" s="84"/>
      <c r="E106" s="39" t="s">
        <v>1455</v>
      </c>
      <c r="F106" s="39" t="s">
        <v>1463</v>
      </c>
      <c r="G106" s="84" t="s">
        <v>1489</v>
      </c>
      <c r="H106" s="84"/>
      <c r="J106" s="39" t="s">
        <v>5</v>
      </c>
      <c r="K106" s="39" t="s">
        <v>1477</v>
      </c>
      <c r="L106" s="39" t="s">
        <v>1478</v>
      </c>
      <c r="M106" s="39" t="s">
        <v>1479</v>
      </c>
      <c r="N106" s="39" t="s">
        <v>1480</v>
      </c>
      <c r="O106" s="39" t="s">
        <v>16</v>
      </c>
    </row>
    <row r="107" spans="2:15" x14ac:dyDescent="0.35">
      <c r="B107" s="45" t="s">
        <v>1470</v>
      </c>
      <c r="C107" s="85" t="s">
        <v>19</v>
      </c>
      <c r="D107" s="85"/>
      <c r="E107" s="42">
        <f>COUNTIF('Recommendations'!F:F,"Phase1")-COUNTIFS('Recommendations'!F:F,"Phase1",'Recommendations'!G:G,"Risk Accepted")-COUNTIFS('Recommendations'!F:F,"Phase1",'Recommendations'!G:G,"N/A")</f>
        <v>0</v>
      </c>
      <c r="F107" s="42">
        <f>COUNTIFS('Recommendations'!F:F,"Phase1",'Recommendations'!L:L,"Resolved")</f>
        <v>0</v>
      </c>
      <c r="G107" s="86">
        <f t="shared" ref="G107:G112" si="4">IF(E107&gt;0,F107/E107,0)</f>
        <v>0</v>
      </c>
      <c r="H107" s="86"/>
      <c r="J107" s="45" t="s">
        <v>1470</v>
      </c>
      <c r="K107" s="42">
        <f>COUNTIFS('Recommendations'!F:F,"Phase1",'Recommendations'!D:D,"Must")</f>
        <v>0</v>
      </c>
      <c r="L107" s="42">
        <f>COUNTIFS('Recommendations'!F:F,"Phase1",'Recommendations'!D:D,"Should")</f>
        <v>0</v>
      </c>
      <c r="M107" s="42">
        <f>COUNTIFS('Recommendations'!F:F,"Phase1",'Recommendations'!D:D,"Could")</f>
        <v>0</v>
      </c>
      <c r="N107" s="42">
        <f>COUNTIFS('Recommendations'!F:F,"Phase1",'Recommendations'!D:D,"Won't")</f>
        <v>0</v>
      </c>
      <c r="O107" s="42">
        <f>COUNTIFS('Recommendations'!F:F,"Phase1",'Recommendations'!D:D,"Unassigned")</f>
        <v>0</v>
      </c>
    </row>
    <row r="108" spans="2:15" x14ac:dyDescent="0.35">
      <c r="B108" s="45" t="s">
        <v>1471</v>
      </c>
      <c r="C108" s="85" t="s">
        <v>19</v>
      </c>
      <c r="D108" s="85"/>
      <c r="E108" s="42">
        <f>COUNTIF('Recommendations'!F:F,"Phase2")-COUNTIFS('Recommendations'!F:F,"Phase2",'Recommendations'!G:G,"Risk Accepted")-COUNTIFS('Recommendations'!F:F,"Phase2",'Recommendations'!G:G,"N/A")</f>
        <v>0</v>
      </c>
      <c r="F108" s="42">
        <f>COUNTIFS('Recommendations'!F:F,"Phase2",'Recommendations'!L:L,"Resolved")</f>
        <v>0</v>
      </c>
      <c r="G108" s="86">
        <f t="shared" si="4"/>
        <v>0</v>
      </c>
      <c r="H108" s="86"/>
      <c r="J108" s="45" t="s">
        <v>1471</v>
      </c>
      <c r="K108" s="42">
        <f>COUNTIFS('Recommendations'!F:F,"Phase2",'Recommendations'!D:D,"Must")</f>
        <v>0</v>
      </c>
      <c r="L108" s="42">
        <f>COUNTIFS('Recommendations'!F:F,"Phase2",'Recommendations'!D:D,"Should")</f>
        <v>0</v>
      </c>
      <c r="M108" s="42">
        <f>COUNTIFS('Recommendations'!F:F,"Phase2",'Recommendations'!D:D,"Could")</f>
        <v>0</v>
      </c>
      <c r="N108" s="42">
        <f>COUNTIFS('Recommendations'!F:F,"Phase2",'Recommendations'!D:D,"Won't")</f>
        <v>0</v>
      </c>
      <c r="O108" s="42">
        <f>COUNTIFS('Recommendations'!F:F,"Phase2",'Recommendations'!D:D,"Unassigned")</f>
        <v>0</v>
      </c>
    </row>
    <row r="109" spans="2:15" x14ac:dyDescent="0.35">
      <c r="B109" s="45" t="s">
        <v>1472</v>
      </c>
      <c r="C109" s="85" t="s">
        <v>19</v>
      </c>
      <c r="D109" s="85"/>
      <c r="E109" s="42">
        <f>COUNTIF('Recommendations'!F:F,"Phase3")-COUNTIFS('Recommendations'!F:F,"Phase3",'Recommendations'!G:G,"Risk Accepted")-COUNTIFS('Recommendations'!F:F,"Phase3",'Recommendations'!G:G,"N/A")</f>
        <v>0</v>
      </c>
      <c r="F109" s="42">
        <f>COUNTIFS('Recommendations'!F:F,"Phase3",'Recommendations'!L:L,"Resolved")</f>
        <v>0</v>
      </c>
      <c r="G109" s="86">
        <f t="shared" si="4"/>
        <v>0</v>
      </c>
      <c r="H109" s="86"/>
      <c r="J109" s="45" t="s">
        <v>1472</v>
      </c>
      <c r="K109" s="42">
        <f>COUNTIFS('Recommendations'!F:F,"Phase3",'Recommendations'!D:D,"Must")</f>
        <v>0</v>
      </c>
      <c r="L109" s="42">
        <f>COUNTIFS('Recommendations'!F:F,"Phase3",'Recommendations'!D:D,"Should")</f>
        <v>0</v>
      </c>
      <c r="M109" s="42">
        <f>COUNTIFS('Recommendations'!F:F,"Phase3",'Recommendations'!D:D,"Could")</f>
        <v>0</v>
      </c>
      <c r="N109" s="42">
        <f>COUNTIFS('Recommendations'!F:F,"Phase3",'Recommendations'!D:D,"Won't")</f>
        <v>0</v>
      </c>
      <c r="O109" s="42">
        <f>COUNTIFS('Recommendations'!F:F,"Phase3",'Recommendations'!D:D,"Unassigned")</f>
        <v>0</v>
      </c>
    </row>
    <row r="110" spans="2:15" x14ac:dyDescent="0.35">
      <c r="B110" s="45" t="s">
        <v>1473</v>
      </c>
      <c r="C110" s="85" t="s">
        <v>19</v>
      </c>
      <c r="D110" s="85"/>
      <c r="E110" s="42">
        <f>COUNTIF('Recommendations'!F:F,"Phase4")-COUNTIFS('Recommendations'!F:F,"Phase4",'Recommendations'!G:G,"Risk Accepted")-COUNTIFS('Recommendations'!F:F,"Phase4",'Recommendations'!G:G,"N/A")</f>
        <v>0</v>
      </c>
      <c r="F110" s="42">
        <f>COUNTIFS('Recommendations'!F:F,"Phase4",'Recommendations'!L:L,"Resolved")</f>
        <v>0</v>
      </c>
      <c r="G110" s="86">
        <f t="shared" si="4"/>
        <v>0</v>
      </c>
      <c r="H110" s="86"/>
      <c r="J110" s="45" t="s">
        <v>1473</v>
      </c>
      <c r="K110" s="42">
        <f>COUNTIFS('Recommendations'!F:F,"Phase4",'Recommendations'!D:D,"Must")</f>
        <v>0</v>
      </c>
      <c r="L110" s="42">
        <f>COUNTIFS('Recommendations'!F:F,"Phase4",'Recommendations'!D:D,"Should")</f>
        <v>0</v>
      </c>
      <c r="M110" s="42">
        <f>COUNTIFS('Recommendations'!F:F,"Phase4",'Recommendations'!D:D,"Could")</f>
        <v>0</v>
      </c>
      <c r="N110" s="42">
        <f>COUNTIFS('Recommendations'!F:F,"Phase4",'Recommendations'!D:D,"Won't")</f>
        <v>0</v>
      </c>
      <c r="O110" s="42">
        <f>COUNTIFS('Recommendations'!F:F,"Phase4",'Recommendations'!D:D,"Unassigned")</f>
        <v>0</v>
      </c>
    </row>
    <row r="111" spans="2:15" x14ac:dyDescent="0.35">
      <c r="B111" s="45" t="s">
        <v>1474</v>
      </c>
      <c r="C111" s="85" t="s">
        <v>19</v>
      </c>
      <c r="D111" s="85"/>
      <c r="E111" s="42">
        <f>COUNTIF('Recommendations'!F:F,"Phase5")-COUNTIFS('Recommendations'!F:F,"Phase5",'Recommendations'!G:G,"Risk Accepted")-COUNTIFS('Recommendations'!F:F,"Phase5",'Recommendations'!G:G,"N/A")</f>
        <v>0</v>
      </c>
      <c r="F111" s="42">
        <f>COUNTIFS('Recommendations'!F:F,"Phase5",'Recommendations'!L:L,"Resolved")</f>
        <v>0</v>
      </c>
      <c r="G111" s="86">
        <f t="shared" si="4"/>
        <v>0</v>
      </c>
      <c r="H111" s="86"/>
      <c r="J111" s="45" t="s">
        <v>1474</v>
      </c>
      <c r="K111" s="42">
        <f>COUNTIFS('Recommendations'!F:F,"Phase5",'Recommendations'!D:D,"Must")</f>
        <v>0</v>
      </c>
      <c r="L111" s="42">
        <f>COUNTIFS('Recommendations'!F:F,"Phase5",'Recommendations'!D:D,"Should")</f>
        <v>0</v>
      </c>
      <c r="M111" s="42">
        <f>COUNTIFS('Recommendations'!F:F,"Phase5",'Recommendations'!D:D,"Could")</f>
        <v>0</v>
      </c>
      <c r="N111" s="42">
        <f>COUNTIFS('Recommendations'!F:F,"Phase5",'Recommendations'!D:D,"Won't")</f>
        <v>0</v>
      </c>
      <c r="O111" s="42">
        <f>COUNTIFS('Recommendations'!F:F,"Phase5",'Recommendations'!D:D,"Unassigned")</f>
        <v>0</v>
      </c>
    </row>
    <row r="112" spans="2:15" x14ac:dyDescent="0.35">
      <c r="B112" s="45" t="s">
        <v>18</v>
      </c>
      <c r="C112" s="85" t="s">
        <v>19</v>
      </c>
      <c r="D112" s="85"/>
      <c r="E112" s="42">
        <f>COUNTIF('Recommendations'!F:F,"Pending")-COUNTIFS('Recommendations'!F:F,"Pending",'Recommendations'!G:G,"Risk Accepted")-COUNTIFS('Recommendations'!F:F,"Pending",'Recommendations'!G:G,"N/A")</f>
        <v>283</v>
      </c>
      <c r="F112" s="42">
        <f>COUNTIFS('Recommendations'!F:F,"Pending",'Recommendations'!L:L,"Resolved")</f>
        <v>0</v>
      </c>
      <c r="G112" s="86">
        <f t="shared" si="4"/>
        <v>0</v>
      </c>
      <c r="H112" s="86"/>
      <c r="J112" s="45" t="s">
        <v>18</v>
      </c>
      <c r="K112" s="42">
        <f>COUNTIFS('Recommendations'!F:F,"Pending",'Recommendations'!D:D,"Must")</f>
        <v>0</v>
      </c>
      <c r="L112" s="42">
        <f>COUNTIFS('Recommendations'!F:F,"Pending",'Recommendations'!D:D,"Should")</f>
        <v>0</v>
      </c>
      <c r="M112" s="42">
        <f>COUNTIFS('Recommendations'!F:F,"Pending",'Recommendations'!D:D,"Could")</f>
        <v>0</v>
      </c>
      <c r="N112" s="42">
        <f>COUNTIFS('Recommendations'!F:F,"Pending",'Recommendations'!D:D,"Won't")</f>
        <v>0</v>
      </c>
      <c r="O112" s="42">
        <f>COUNTIFS('Recommendations'!F:F,"Pending",'Recommendations'!D:D,"Unassigned")</f>
        <v>283</v>
      </c>
    </row>
    <row r="119" spans="2:24" ht="21" x14ac:dyDescent="0.5">
      <c r="B119" s="37" t="s">
        <v>1490</v>
      </c>
      <c r="P119" s="54" t="s">
        <v>1491</v>
      </c>
    </row>
    <row r="121" spans="2:24" ht="60" customHeight="1" x14ac:dyDescent="0.35">
      <c r="B121" s="87" t="s">
        <v>1492</v>
      </c>
      <c r="C121" s="80"/>
      <c r="D121" s="80"/>
      <c r="E121" s="80"/>
      <c r="F121" s="80"/>
      <c r="P121" s="87" t="s">
        <v>1493</v>
      </c>
      <c r="Q121" s="80"/>
      <c r="R121" s="80"/>
      <c r="S121" s="80"/>
      <c r="T121" s="80"/>
      <c r="U121" s="80"/>
      <c r="V121" s="80"/>
      <c r="W121" s="80"/>
    </row>
    <row r="123" spans="2:24" ht="30" customHeight="1" x14ac:dyDescent="0.35">
      <c r="P123" s="55" t="s">
        <v>1494</v>
      </c>
      <c r="Q123" s="56">
        <f>C16</f>
        <v>0</v>
      </c>
      <c r="R123" s="57"/>
      <c r="S123" s="56">
        <f>C69</f>
        <v>0</v>
      </c>
      <c r="T123" s="57"/>
      <c r="U123" s="56">
        <f>C70</f>
        <v>0</v>
      </c>
      <c r="V123" s="57"/>
      <c r="W123" s="56">
        <f>C71</f>
        <v>0</v>
      </c>
      <c r="X123" s="57"/>
    </row>
    <row r="124" spans="2:24" ht="35" customHeight="1" x14ac:dyDescent="0.35">
      <c r="P124" s="58" t="s">
        <v>1495</v>
      </c>
      <c r="Q124" s="58" t="s">
        <v>1496</v>
      </c>
      <c r="R124" s="58" t="s">
        <v>1497</v>
      </c>
      <c r="S124" s="58" t="s">
        <v>1498</v>
      </c>
      <c r="T124" s="58" t="s">
        <v>1499</v>
      </c>
      <c r="U124" s="58" t="s">
        <v>1500</v>
      </c>
      <c r="V124" s="58" t="s">
        <v>1501</v>
      </c>
      <c r="W124" s="58" t="s">
        <v>1502</v>
      </c>
      <c r="X124" s="58" t="s">
        <v>1503</v>
      </c>
    </row>
    <row r="125" spans="2:24" x14ac:dyDescent="0.35">
      <c r="O125" s="59" t="s">
        <v>1504</v>
      </c>
      <c r="P125" s="60" t="s">
        <v>1505</v>
      </c>
      <c r="Q125" s="61">
        <v>0</v>
      </c>
      <c r="R125" s="62">
        <f>IF(Dashboard!F16&gt;0, Q125/Dashboard!F16, "")</f>
        <v>0</v>
      </c>
      <c r="S125" s="61">
        <v>0</v>
      </c>
      <c r="T125" s="62" t="str">
        <f>IF(AND(NOT(ISBLANK(S125)),Dashboard!F69&gt;0), S125/Dashboard!F69, "")</f>
        <v/>
      </c>
      <c r="U125" s="61">
        <v>0</v>
      </c>
      <c r="V125" s="62" t="str">
        <f>IF(AND(NOT(ISBLANK(U125)),Dashboard!F70&gt;0), U125/Dashboard!F70, "")</f>
        <v/>
      </c>
      <c r="W125" s="61">
        <v>0</v>
      </c>
      <c r="X125" s="62" t="str">
        <f>IF(AND(NOT(ISBLANK(W125)),Dashboard!F71&gt;0), W125/Dashboard!F71, "")</f>
        <v/>
      </c>
    </row>
    <row r="126" spans="2:24" x14ac:dyDescent="0.35">
      <c r="P126" s="53"/>
      <c r="Q126" s="40"/>
      <c r="R126" s="43" t="str">
        <f>IF(AND(NOT(ISBLANK(Q126)),Dashboard!F16&gt;0), Q126/Dashboard!F16, "")</f>
        <v/>
      </c>
      <c r="S126" s="40"/>
      <c r="T126" s="43" t="str">
        <f>IF(AND(NOT(ISBLANK(S126)),Dashboard!F69&gt;0), S126/Dashboard!F69, "")</f>
        <v/>
      </c>
      <c r="U126" s="40"/>
      <c r="V126" s="43" t="str">
        <f>IF(AND(NOT(ISBLANK(U126)),Dashboard!F70&gt;0), U126/Dashboard!F70, "")</f>
        <v/>
      </c>
      <c r="W126" s="40"/>
      <c r="X126" s="43" t="str">
        <f>IF(AND(NOT(ISBLANK(W126)),Dashboard!F71&gt;0), W126/Dashboard!F71, "")</f>
        <v/>
      </c>
    </row>
    <row r="127" spans="2:24" x14ac:dyDescent="0.35">
      <c r="P127" s="53"/>
      <c r="Q127" s="40"/>
      <c r="R127" s="43" t="str">
        <f>IF(AND(NOT(ISBLANK(Q127)),Dashboard!F16&gt;0), Q127/Dashboard!F16, "")</f>
        <v/>
      </c>
      <c r="S127" s="40"/>
      <c r="T127" s="43" t="str">
        <f>IF(AND(NOT(ISBLANK(S127)),Dashboard!F69&gt;0), S127/Dashboard!F69, "")</f>
        <v/>
      </c>
      <c r="U127" s="40"/>
      <c r="V127" s="43" t="str">
        <f>IF(AND(NOT(ISBLANK(U127)),Dashboard!F70&gt;0), U127/Dashboard!F70, "")</f>
        <v/>
      </c>
      <c r="W127" s="40"/>
      <c r="X127" s="43" t="str">
        <f>IF(AND(NOT(ISBLANK(W127)),Dashboard!F71&gt;0), W127/Dashboard!F71, "")</f>
        <v/>
      </c>
    </row>
    <row r="128" spans="2:24" x14ac:dyDescent="0.35">
      <c r="P128" s="53"/>
      <c r="Q128" s="40"/>
      <c r="R128" s="43" t="str">
        <f>IF(AND(NOT(ISBLANK(Q128)),Dashboard!F16&gt;0), Q128/Dashboard!F16, "")</f>
        <v/>
      </c>
      <c r="S128" s="40"/>
      <c r="T128" s="43" t="str">
        <f>IF(AND(NOT(ISBLANK(S128)),Dashboard!F69&gt;0), S128/Dashboard!F69, "")</f>
        <v/>
      </c>
      <c r="U128" s="40"/>
      <c r="V128" s="43" t="str">
        <f>IF(AND(NOT(ISBLANK(U128)),Dashboard!F70&gt;0), U128/Dashboard!F70, "")</f>
        <v/>
      </c>
      <c r="W128" s="40"/>
      <c r="X128" s="43" t="str">
        <f>IF(AND(NOT(ISBLANK(W128)),Dashboard!F71&gt;0), W128/Dashboard!F71, "")</f>
        <v/>
      </c>
    </row>
    <row r="129" spans="16:24" x14ac:dyDescent="0.35">
      <c r="P129" s="53"/>
      <c r="Q129" s="40"/>
      <c r="R129" s="43" t="str">
        <f>IF(AND(NOT(ISBLANK(Q129)),Dashboard!F16&gt;0), Q129/Dashboard!F16, "")</f>
        <v/>
      </c>
      <c r="S129" s="40"/>
      <c r="T129" s="43" t="str">
        <f>IF(AND(NOT(ISBLANK(S129)),Dashboard!F69&gt;0), S129/Dashboard!F69, "")</f>
        <v/>
      </c>
      <c r="U129" s="40"/>
      <c r="V129" s="43" t="str">
        <f>IF(AND(NOT(ISBLANK(U129)),Dashboard!F70&gt;0), U129/Dashboard!F70, "")</f>
        <v/>
      </c>
      <c r="W129" s="40"/>
      <c r="X129" s="43" t="str">
        <f>IF(AND(NOT(ISBLANK(W129)),Dashboard!F71&gt;0), W129/Dashboard!F71, "")</f>
        <v/>
      </c>
    </row>
    <row r="130" spans="16:24" x14ac:dyDescent="0.35">
      <c r="P130" s="53"/>
      <c r="Q130" s="40"/>
      <c r="R130" s="43" t="str">
        <f>IF(AND(NOT(ISBLANK(Q130)),Dashboard!F16&gt;0), Q130/Dashboard!F16, "")</f>
        <v/>
      </c>
      <c r="S130" s="40"/>
      <c r="T130" s="43" t="str">
        <f>IF(AND(NOT(ISBLANK(S130)),Dashboard!F69&gt;0), S130/Dashboard!F69, "")</f>
        <v/>
      </c>
      <c r="U130" s="40"/>
      <c r="V130" s="43" t="str">
        <f>IF(AND(NOT(ISBLANK(U130)),Dashboard!F70&gt;0), U130/Dashboard!F70, "")</f>
        <v/>
      </c>
      <c r="W130" s="40"/>
      <c r="X130" s="43" t="str">
        <f>IF(AND(NOT(ISBLANK(W130)),Dashboard!F71&gt;0), W130/Dashboard!F71, "")</f>
        <v/>
      </c>
    </row>
    <row r="131" spans="16:24" x14ac:dyDescent="0.35">
      <c r="P131" s="53"/>
      <c r="Q131" s="40"/>
      <c r="R131" s="43" t="str">
        <f>IF(AND(NOT(ISBLANK(Q131)),Dashboard!F16&gt;0), Q131/Dashboard!F16, "")</f>
        <v/>
      </c>
      <c r="S131" s="40"/>
      <c r="T131" s="43" t="str">
        <f>IF(AND(NOT(ISBLANK(S131)),Dashboard!F69&gt;0), S131/Dashboard!F69, "")</f>
        <v/>
      </c>
      <c r="U131" s="40"/>
      <c r="V131" s="43" t="str">
        <f>IF(AND(NOT(ISBLANK(U131)),Dashboard!F70&gt;0), U131/Dashboard!F70, "")</f>
        <v/>
      </c>
      <c r="W131" s="40"/>
      <c r="X131" s="43" t="str">
        <f>IF(AND(NOT(ISBLANK(W131)),Dashboard!F71&gt;0), W131/Dashboard!F71, "")</f>
        <v/>
      </c>
    </row>
    <row r="132" spans="16:24" x14ac:dyDescent="0.35">
      <c r="P132" s="53"/>
      <c r="Q132" s="40"/>
      <c r="R132" s="43" t="str">
        <f>IF(AND(NOT(ISBLANK(Q132)),Dashboard!F16&gt;0), Q132/Dashboard!F16, "")</f>
        <v/>
      </c>
      <c r="S132" s="40"/>
      <c r="T132" s="43" t="str">
        <f>IF(AND(NOT(ISBLANK(S132)),Dashboard!F69&gt;0), S132/Dashboard!F69, "")</f>
        <v/>
      </c>
      <c r="U132" s="40"/>
      <c r="V132" s="43" t="str">
        <f>IF(AND(NOT(ISBLANK(U132)),Dashboard!F70&gt;0), U132/Dashboard!F70, "")</f>
        <v/>
      </c>
      <c r="W132" s="40"/>
      <c r="X132" s="43" t="str">
        <f>IF(AND(NOT(ISBLANK(W132)),Dashboard!F71&gt;0), W132/Dashboard!F71, "")</f>
        <v/>
      </c>
    </row>
    <row r="133" spans="16:24" x14ac:dyDescent="0.35">
      <c r="P133" s="53"/>
      <c r="Q133" s="40"/>
      <c r="R133" s="43" t="str">
        <f>IF(AND(NOT(ISBLANK(Q133)),Dashboard!F16&gt;0), Q133/Dashboard!F16, "")</f>
        <v/>
      </c>
      <c r="S133" s="40"/>
      <c r="T133" s="43" t="str">
        <f>IF(AND(NOT(ISBLANK(S133)),Dashboard!F69&gt;0), S133/Dashboard!F69, "")</f>
        <v/>
      </c>
      <c r="U133" s="40"/>
      <c r="V133" s="43" t="str">
        <f>IF(AND(NOT(ISBLANK(U133)),Dashboard!F70&gt;0), U133/Dashboard!F70, "")</f>
        <v/>
      </c>
      <c r="W133" s="40"/>
      <c r="X133" s="43" t="str">
        <f>IF(AND(NOT(ISBLANK(W133)),Dashboard!F71&gt;0), W133/Dashboard!F71, "")</f>
        <v/>
      </c>
    </row>
    <row r="134" spans="16:24" x14ac:dyDescent="0.35">
      <c r="P134" s="53"/>
      <c r="Q134" s="40"/>
      <c r="R134" s="43" t="str">
        <f>IF(AND(NOT(ISBLANK(Q134)),Dashboard!F16&gt;0), Q134/Dashboard!F16, "")</f>
        <v/>
      </c>
      <c r="S134" s="40"/>
      <c r="T134" s="43" t="str">
        <f>IF(AND(NOT(ISBLANK(S134)),Dashboard!F69&gt;0), S134/Dashboard!F69, "")</f>
        <v/>
      </c>
      <c r="U134" s="40"/>
      <c r="V134" s="43" t="str">
        <f>IF(AND(NOT(ISBLANK(U134)),Dashboard!F70&gt;0), U134/Dashboard!F70, "")</f>
        <v/>
      </c>
      <c r="W134" s="40"/>
      <c r="X134" s="43" t="str">
        <f>IF(AND(NOT(ISBLANK(W134)),Dashboard!F71&gt;0), W134/Dashboard!F71, "")</f>
        <v/>
      </c>
    </row>
    <row r="135" spans="16:24" x14ac:dyDescent="0.35">
      <c r="P135" s="53"/>
      <c r="Q135" s="40"/>
      <c r="R135" s="43" t="str">
        <f>IF(AND(NOT(ISBLANK(Q135)),Dashboard!F16&gt;0), Q135/Dashboard!F16, "")</f>
        <v/>
      </c>
      <c r="S135" s="40"/>
      <c r="T135" s="43" t="str">
        <f>IF(AND(NOT(ISBLANK(S135)),Dashboard!F69&gt;0), S135/Dashboard!F69, "")</f>
        <v/>
      </c>
      <c r="U135" s="40"/>
      <c r="V135" s="43" t="str">
        <f>IF(AND(NOT(ISBLANK(U135)),Dashboard!F70&gt;0), U135/Dashboard!F70, "")</f>
        <v/>
      </c>
      <c r="W135" s="40"/>
      <c r="X135" s="43" t="str">
        <f>IF(AND(NOT(ISBLANK(W135)),Dashboard!F71&gt;0), W135/Dashboard!F71, "")</f>
        <v/>
      </c>
    </row>
    <row r="136" spans="16:24" x14ac:dyDescent="0.35">
      <c r="P136" s="53"/>
      <c r="Q136" s="40"/>
      <c r="R136" s="43" t="str">
        <f>IF(AND(NOT(ISBLANK(Q136)),Dashboard!F16&gt;0), Q136/Dashboard!F16, "")</f>
        <v/>
      </c>
      <c r="S136" s="40"/>
      <c r="T136" s="43" t="str">
        <f>IF(AND(NOT(ISBLANK(S136)),Dashboard!F69&gt;0), S136/Dashboard!F69, "")</f>
        <v/>
      </c>
      <c r="U136" s="40"/>
      <c r="V136" s="43" t="str">
        <f>IF(AND(NOT(ISBLANK(U136)),Dashboard!F70&gt;0), U136/Dashboard!F70, "")</f>
        <v/>
      </c>
      <c r="W136" s="40"/>
      <c r="X136" s="43" t="str">
        <f>IF(AND(NOT(ISBLANK(W136)),Dashboard!F71&gt;0), W136/Dashboard!F71, "")</f>
        <v/>
      </c>
    </row>
    <row r="137" spans="16:24" x14ac:dyDescent="0.35">
      <c r="P137" s="53"/>
      <c r="Q137" s="40"/>
      <c r="R137" s="43" t="str">
        <f>IF(AND(NOT(ISBLANK(Q137)),Dashboard!F16&gt;0), Q137/Dashboard!F16, "")</f>
        <v/>
      </c>
      <c r="S137" s="40"/>
      <c r="T137" s="43" t="str">
        <f>IF(AND(NOT(ISBLANK(S137)),Dashboard!F69&gt;0), S137/Dashboard!F69, "")</f>
        <v/>
      </c>
      <c r="U137" s="40"/>
      <c r="V137" s="43" t="str">
        <f>IF(AND(NOT(ISBLANK(U137)),Dashboard!F70&gt;0), U137/Dashboard!F70, "")</f>
        <v/>
      </c>
      <c r="W137" s="40"/>
      <c r="X137" s="43" t="str">
        <f>IF(AND(NOT(ISBLANK(W137)),Dashboard!F71&gt;0), W137/Dashboard!F71, "")</f>
        <v/>
      </c>
    </row>
    <row r="138" spans="16:24" x14ac:dyDescent="0.35">
      <c r="P138" s="53"/>
      <c r="Q138" s="40"/>
      <c r="R138" s="43" t="str">
        <f>IF(AND(NOT(ISBLANK(Q138)),Dashboard!F16&gt;0), Q138/Dashboard!F16, "")</f>
        <v/>
      </c>
      <c r="S138" s="40"/>
      <c r="T138" s="43" t="str">
        <f>IF(AND(NOT(ISBLANK(S138)),Dashboard!F69&gt;0), S138/Dashboard!F69, "")</f>
        <v/>
      </c>
      <c r="U138" s="40"/>
      <c r="V138" s="43" t="str">
        <f>IF(AND(NOT(ISBLANK(U138)),Dashboard!F70&gt;0), U138/Dashboard!F70, "")</f>
        <v/>
      </c>
      <c r="W138" s="40"/>
      <c r="X138" s="43" t="str">
        <f>IF(AND(NOT(ISBLANK(W138)),Dashboard!F71&gt;0), W138/Dashboard!F71, "")</f>
        <v/>
      </c>
    </row>
    <row r="139" spans="16:24" x14ac:dyDescent="0.35">
      <c r="P139" s="53"/>
      <c r="Q139" s="40"/>
      <c r="R139" s="43" t="str">
        <f>IF(AND(NOT(ISBLANK(Q139)),Dashboard!F16&gt;0), Q139/Dashboard!F16, "")</f>
        <v/>
      </c>
      <c r="S139" s="40"/>
      <c r="T139" s="43" t="str">
        <f>IF(AND(NOT(ISBLANK(S139)),Dashboard!F69&gt;0), S139/Dashboard!F69, "")</f>
        <v/>
      </c>
      <c r="U139" s="40"/>
      <c r="V139" s="43" t="str">
        <f>IF(AND(NOT(ISBLANK(U139)),Dashboard!F70&gt;0), U139/Dashboard!F70, "")</f>
        <v/>
      </c>
      <c r="W139" s="40"/>
      <c r="X139" s="43" t="str">
        <f>IF(AND(NOT(ISBLANK(W139)),Dashboard!F71&gt;0), W139/Dashboard!F71, "")</f>
        <v/>
      </c>
    </row>
    <row r="140" spans="16:24" x14ac:dyDescent="0.35">
      <c r="P140" s="53"/>
      <c r="Q140" s="40"/>
      <c r="R140" s="43" t="str">
        <f>IF(AND(NOT(ISBLANK(Q140)),Dashboard!F16&gt;0), Q140/Dashboard!F16, "")</f>
        <v/>
      </c>
      <c r="S140" s="40"/>
      <c r="T140" s="43" t="str">
        <f>IF(AND(NOT(ISBLANK(S140)),Dashboard!F69&gt;0), S140/Dashboard!F69, "")</f>
        <v/>
      </c>
      <c r="U140" s="40"/>
      <c r="V140" s="43" t="str">
        <f>IF(AND(NOT(ISBLANK(U140)),Dashboard!F70&gt;0), U140/Dashboard!F70, "")</f>
        <v/>
      </c>
      <c r="W140" s="40"/>
      <c r="X140" s="43" t="str">
        <f>IF(AND(NOT(ISBLANK(W140)),Dashboard!F71&gt;0), W140/Dashboard!F71, "")</f>
        <v/>
      </c>
    </row>
    <row r="141" spans="16:24" x14ac:dyDescent="0.35">
      <c r="P141" s="53"/>
      <c r="Q141" s="40"/>
      <c r="R141" s="43" t="str">
        <f>IF(AND(NOT(ISBLANK(Q141)),Dashboard!F16&gt;0), Q141/Dashboard!F16, "")</f>
        <v/>
      </c>
      <c r="S141" s="40"/>
      <c r="T141" s="43" t="str">
        <f>IF(AND(NOT(ISBLANK(S141)),Dashboard!F69&gt;0), S141/Dashboard!F69, "")</f>
        <v/>
      </c>
      <c r="U141" s="40"/>
      <c r="V141" s="43" t="str">
        <f>IF(AND(NOT(ISBLANK(U141)),Dashboard!F70&gt;0), U141/Dashboard!F70, "")</f>
        <v/>
      </c>
      <c r="W141" s="40"/>
      <c r="X141" s="43" t="str">
        <f>IF(AND(NOT(ISBLANK(W141)),Dashboard!F71&gt;0), W141/Dashboard!F71, "")</f>
        <v/>
      </c>
    </row>
    <row r="142" spans="16:24" x14ac:dyDescent="0.35">
      <c r="P142" s="53"/>
      <c r="Q142" s="40"/>
      <c r="R142" s="43" t="str">
        <f>IF(AND(NOT(ISBLANK(Q142)),Dashboard!F16&gt;0), Q142/Dashboard!F16, "")</f>
        <v/>
      </c>
      <c r="S142" s="40"/>
      <c r="T142" s="43" t="str">
        <f>IF(AND(NOT(ISBLANK(S142)),Dashboard!F69&gt;0), S142/Dashboard!F69, "")</f>
        <v/>
      </c>
      <c r="U142" s="40"/>
      <c r="V142" s="43" t="str">
        <f>IF(AND(NOT(ISBLANK(U142)),Dashboard!F70&gt;0), U142/Dashboard!F70, "")</f>
        <v/>
      </c>
      <c r="W142" s="40"/>
      <c r="X142" s="43" t="str">
        <f>IF(AND(NOT(ISBLANK(W142)),Dashboard!F71&gt;0), W142/Dashboard!F71, "")</f>
        <v/>
      </c>
    </row>
    <row r="143" spans="16:24" x14ac:dyDescent="0.35">
      <c r="P143" s="53"/>
      <c r="Q143" s="40"/>
      <c r="R143" s="43" t="str">
        <f>IF(AND(NOT(ISBLANK(Q143)),Dashboard!F16&gt;0), Q143/Dashboard!F16, "")</f>
        <v/>
      </c>
      <c r="S143" s="40"/>
      <c r="T143" s="43" t="str">
        <f>IF(AND(NOT(ISBLANK(S143)),Dashboard!F69&gt;0), S143/Dashboard!F69, "")</f>
        <v/>
      </c>
      <c r="U143" s="40"/>
      <c r="V143" s="43" t="str">
        <f>IF(AND(NOT(ISBLANK(U143)),Dashboard!F70&gt;0), U143/Dashboard!F70, "")</f>
        <v/>
      </c>
      <c r="W143" s="40"/>
      <c r="X143" s="43" t="str">
        <f>IF(AND(NOT(ISBLANK(W143)),Dashboard!F71&gt;0), W143/Dashboard!F71, "")</f>
        <v/>
      </c>
    </row>
    <row r="144" spans="16:24" x14ac:dyDescent="0.35">
      <c r="P144" s="53"/>
      <c r="Q144" s="40"/>
      <c r="R144" s="43" t="str">
        <f>IF(AND(NOT(ISBLANK(Q144)),Dashboard!F16&gt;0), Q144/Dashboard!F16, "")</f>
        <v/>
      </c>
      <c r="S144" s="40"/>
      <c r="T144" s="43" t="str">
        <f>IF(AND(NOT(ISBLANK(S144)),Dashboard!F69&gt;0), S144/Dashboard!F69, "")</f>
        <v/>
      </c>
      <c r="U144" s="40"/>
      <c r="V144" s="43" t="str">
        <f>IF(AND(NOT(ISBLANK(U144)),Dashboard!F70&gt;0), U144/Dashboard!F70, "")</f>
        <v/>
      </c>
      <c r="W144" s="40"/>
      <c r="X144" s="43" t="str">
        <f>IF(AND(NOT(ISBLANK(W144)),Dashboard!F71&gt;0), W144/Dashboard!F71, "")</f>
        <v/>
      </c>
    </row>
    <row r="145" spans="2:24" x14ac:dyDescent="0.35">
      <c r="P145" s="53"/>
      <c r="Q145" s="40"/>
      <c r="R145" s="43" t="str">
        <f>IF(AND(NOT(ISBLANK(Q145)),Dashboard!F16&gt;0), Q145/Dashboard!F16, "")</f>
        <v/>
      </c>
      <c r="S145" s="40"/>
      <c r="T145" s="43" t="str">
        <f>IF(AND(NOT(ISBLANK(S145)),Dashboard!F69&gt;0), S145/Dashboard!F69, "")</f>
        <v/>
      </c>
      <c r="U145" s="40"/>
      <c r="V145" s="43" t="str">
        <f>IF(AND(NOT(ISBLANK(U145)),Dashboard!F70&gt;0), U145/Dashboard!F70, "")</f>
        <v/>
      </c>
      <c r="W145" s="40"/>
      <c r="X145" s="43" t="str">
        <f>IF(AND(NOT(ISBLANK(W145)),Dashboard!F71&gt;0), W145/Dashboard!F71, "")</f>
        <v/>
      </c>
    </row>
    <row r="146" spans="2:24" x14ac:dyDescent="0.35">
      <c r="P146" s="53"/>
      <c r="Q146" s="40"/>
      <c r="R146" s="43" t="str">
        <f>IF(AND(NOT(ISBLANK(Q146)),Dashboard!F16&gt;0), Q146/Dashboard!F16, "")</f>
        <v/>
      </c>
      <c r="S146" s="40"/>
      <c r="T146" s="43" t="str">
        <f>IF(AND(NOT(ISBLANK(S146)),Dashboard!F69&gt;0), S146/Dashboard!F69, "")</f>
        <v/>
      </c>
      <c r="U146" s="40"/>
      <c r="V146" s="43" t="str">
        <f>IF(AND(NOT(ISBLANK(U146)),Dashboard!F70&gt;0), U146/Dashboard!F70, "")</f>
        <v/>
      </c>
      <c r="W146" s="40"/>
      <c r="X146" s="43" t="str">
        <f>IF(AND(NOT(ISBLANK(W146)),Dashboard!F71&gt;0), W146/Dashboard!F71, "")</f>
        <v/>
      </c>
    </row>
    <row r="147" spans="2:24" x14ac:dyDescent="0.35">
      <c r="P147" s="53"/>
      <c r="Q147" s="40"/>
      <c r="R147" s="43" t="str">
        <f>IF(AND(NOT(ISBLANK(Q147)),Dashboard!F16&gt;0), Q147/Dashboard!F16, "")</f>
        <v/>
      </c>
      <c r="S147" s="40"/>
      <c r="T147" s="43" t="str">
        <f>IF(AND(NOT(ISBLANK(S147)),Dashboard!F69&gt;0), S147/Dashboard!F69, "")</f>
        <v/>
      </c>
      <c r="U147" s="40"/>
      <c r="V147" s="43" t="str">
        <f>IF(AND(NOT(ISBLANK(U147)),Dashboard!F70&gt;0), U147/Dashboard!F70, "")</f>
        <v/>
      </c>
      <c r="W147" s="40"/>
      <c r="X147" s="43" t="str">
        <f>IF(AND(NOT(ISBLANK(W147)),Dashboard!F71&gt;0), W147/Dashboard!F71, "")</f>
        <v/>
      </c>
    </row>
    <row r="148" spans="2:24" x14ac:dyDescent="0.35">
      <c r="P148" s="53"/>
      <c r="Q148" s="40"/>
      <c r="R148" s="43" t="str">
        <f>IF(AND(NOT(ISBLANK(Q148)),Dashboard!F16&gt;0), Q148/Dashboard!F16, "")</f>
        <v/>
      </c>
      <c r="S148" s="40"/>
      <c r="T148" s="43" t="str">
        <f>IF(AND(NOT(ISBLANK(S148)),Dashboard!F69&gt;0), S148/Dashboard!F69, "")</f>
        <v/>
      </c>
      <c r="U148" s="40"/>
      <c r="V148" s="43" t="str">
        <f>IF(AND(NOT(ISBLANK(U148)),Dashboard!F70&gt;0), U148/Dashboard!F70, "")</f>
        <v/>
      </c>
      <c r="W148" s="40"/>
      <c r="X148" s="43" t="str">
        <f>IF(AND(NOT(ISBLANK(W148)),Dashboard!F71&gt;0), W148/Dashboard!F71, "")</f>
        <v/>
      </c>
    </row>
    <row r="149" spans="2:24" x14ac:dyDescent="0.35">
      <c r="P149" s="53"/>
      <c r="Q149" s="40"/>
      <c r="R149" s="43" t="str">
        <f>IF(AND(NOT(ISBLANK(Q149)),Dashboard!F16&gt;0), Q149/Dashboard!F16, "")</f>
        <v/>
      </c>
      <c r="S149" s="40"/>
      <c r="T149" s="43" t="str">
        <f>IF(AND(NOT(ISBLANK(S149)),Dashboard!F69&gt;0), S149/Dashboard!F69, "")</f>
        <v/>
      </c>
      <c r="U149" s="40"/>
      <c r="V149" s="43" t="str">
        <f>IF(AND(NOT(ISBLANK(U149)),Dashboard!F70&gt;0), U149/Dashboard!F70, "")</f>
        <v/>
      </c>
      <c r="W149" s="40"/>
      <c r="X149" s="43" t="str">
        <f>IF(AND(NOT(ISBLANK(W149)),Dashboard!F71&gt;0), W149/Dashboard!F71, "")</f>
        <v/>
      </c>
    </row>
    <row r="150" spans="2:24" x14ac:dyDescent="0.35">
      <c r="P150" s="53"/>
      <c r="Q150" s="40"/>
      <c r="R150" s="43" t="str">
        <f>IF(AND(NOT(ISBLANK(Q150)),Dashboard!F16&gt;0), Q150/Dashboard!F16, "")</f>
        <v/>
      </c>
      <c r="S150" s="40"/>
      <c r="T150" s="43" t="str">
        <f>IF(AND(NOT(ISBLANK(S150)),Dashboard!F69&gt;0), S150/Dashboard!F69, "")</f>
        <v/>
      </c>
      <c r="U150" s="40"/>
      <c r="V150" s="43" t="str">
        <f>IF(AND(NOT(ISBLANK(U150)),Dashboard!F70&gt;0), U150/Dashboard!F70, "")</f>
        <v/>
      </c>
      <c r="W150" s="40"/>
      <c r="X150" s="43" t="str">
        <f>IF(AND(NOT(ISBLANK(W150)),Dashboard!F71&gt;0), W150/Dashboard!F71, "")</f>
        <v/>
      </c>
    </row>
    <row r="151" spans="2:24" x14ac:dyDescent="0.35">
      <c r="P151" s="53"/>
      <c r="Q151" s="40"/>
      <c r="R151" s="43" t="str">
        <f>IF(AND(NOT(ISBLANK(Q151)),Dashboard!F16&gt;0), Q151/Dashboard!F16, "")</f>
        <v/>
      </c>
      <c r="S151" s="40"/>
      <c r="T151" s="43" t="str">
        <f>IF(AND(NOT(ISBLANK(S151)),Dashboard!F69&gt;0), S151/Dashboard!F69, "")</f>
        <v/>
      </c>
      <c r="U151" s="40"/>
      <c r="V151" s="43" t="str">
        <f>IF(AND(NOT(ISBLANK(U151)),Dashboard!F70&gt;0), U151/Dashboard!F70, "")</f>
        <v/>
      </c>
      <c r="W151" s="40"/>
      <c r="X151" s="43" t="str">
        <f>IF(AND(NOT(ISBLANK(W151)),Dashboard!F71&gt;0), W151/Dashboard!F71, "")</f>
        <v/>
      </c>
    </row>
    <row r="152" spans="2:24" x14ac:dyDescent="0.35">
      <c r="P152" s="53"/>
      <c r="Q152" s="40"/>
      <c r="R152" s="43" t="str">
        <f>IF(AND(NOT(ISBLANK(Q152)),Dashboard!F16&gt;0), Q152/Dashboard!F16, "")</f>
        <v/>
      </c>
      <c r="S152" s="40"/>
      <c r="T152" s="43" t="str">
        <f>IF(AND(NOT(ISBLANK(S152)),Dashboard!F69&gt;0), S152/Dashboard!F69, "")</f>
        <v/>
      </c>
      <c r="U152" s="40"/>
      <c r="V152" s="43" t="str">
        <f>IF(AND(NOT(ISBLANK(U152)),Dashboard!F70&gt;0), U152/Dashboard!F70, "")</f>
        <v/>
      </c>
      <c r="W152" s="40"/>
      <c r="X152" s="43" t="str">
        <f>IF(AND(NOT(ISBLANK(W152)),Dashboard!F71&gt;0), W152/Dashboard!F71, "")</f>
        <v/>
      </c>
    </row>
    <row r="153" spans="2:24" x14ac:dyDescent="0.35">
      <c r="P153" s="53"/>
      <c r="Q153" s="40"/>
      <c r="R153" s="43" t="str">
        <f>IF(AND(NOT(ISBLANK(Q153)),Dashboard!F16&gt;0), Q153/Dashboard!F16, "")</f>
        <v/>
      </c>
      <c r="S153" s="40"/>
      <c r="T153" s="43" t="str">
        <f>IF(AND(NOT(ISBLANK(S153)),Dashboard!F69&gt;0), S153/Dashboard!F69, "")</f>
        <v/>
      </c>
      <c r="U153" s="40"/>
      <c r="V153" s="43" t="str">
        <f>IF(AND(NOT(ISBLANK(U153)),Dashboard!F70&gt;0), U153/Dashboard!F70, "")</f>
        <v/>
      </c>
      <c r="W153" s="40"/>
      <c r="X153" s="43" t="str">
        <f>IF(AND(NOT(ISBLANK(W153)),Dashboard!F71&gt;0), W153/Dashboard!F71, "")</f>
        <v/>
      </c>
    </row>
    <row r="154" spans="2:24" x14ac:dyDescent="0.35">
      <c r="P154" s="53"/>
      <c r="Q154" s="40"/>
      <c r="R154" s="43" t="str">
        <f>IF(AND(NOT(ISBLANK(Q154)),Dashboard!F16&gt;0), Q154/Dashboard!F16, "")</f>
        <v/>
      </c>
      <c r="S154" s="40"/>
      <c r="T154" s="43" t="str">
        <f>IF(AND(NOT(ISBLANK(S154)),Dashboard!F69&gt;0), S154/Dashboard!F69, "")</f>
        <v/>
      </c>
      <c r="U154" s="40"/>
      <c r="V154" s="43" t="str">
        <f>IF(AND(NOT(ISBLANK(U154)),Dashboard!F70&gt;0), U154/Dashboard!F70, "")</f>
        <v/>
      </c>
      <c r="W154" s="40"/>
      <c r="X154" s="43" t="str">
        <f>IF(AND(NOT(ISBLANK(W154)),Dashboard!F71&gt;0), W154/Dashboard!F71, "")</f>
        <v/>
      </c>
    </row>
    <row r="155" spans="2:24" x14ac:dyDescent="0.35">
      <c r="P155" s="53"/>
      <c r="Q155" s="40"/>
      <c r="R155" s="43" t="str">
        <f>IF(AND(NOT(ISBLANK(Q155)),Dashboard!F16&gt;0), Q155/Dashboard!F16, "")</f>
        <v/>
      </c>
      <c r="S155" s="40"/>
      <c r="T155" s="43" t="str">
        <f>IF(AND(NOT(ISBLANK(S155)),Dashboard!F69&gt;0), S155/Dashboard!F69, "")</f>
        <v/>
      </c>
      <c r="U155" s="40"/>
      <c r="V155" s="43" t="str">
        <f>IF(AND(NOT(ISBLANK(U155)),Dashboard!F70&gt;0), U155/Dashboard!F70, "")</f>
        <v/>
      </c>
      <c r="W155" s="40"/>
      <c r="X155" s="43" t="str">
        <f>IF(AND(NOT(ISBLANK(W155)),Dashboard!F71&gt;0), W155/Dashboard!F71, "")</f>
        <v/>
      </c>
    </row>
    <row r="160" spans="2:24" ht="21" x14ac:dyDescent="0.5">
      <c r="B160" s="37" t="s">
        <v>1506</v>
      </c>
      <c r="P160" s="54" t="s">
        <v>1507</v>
      </c>
    </row>
    <row r="162" spans="2:22" ht="45" customHeight="1" x14ac:dyDescent="0.35">
      <c r="B162" s="87" t="s">
        <v>1508</v>
      </c>
      <c r="C162" s="80"/>
      <c r="D162" s="80"/>
      <c r="E162" s="80"/>
      <c r="F162" s="80"/>
      <c r="P162" s="87" t="s">
        <v>1509</v>
      </c>
      <c r="Q162" s="80"/>
      <c r="R162" s="80"/>
      <c r="S162" s="80"/>
      <c r="T162" s="80"/>
      <c r="U162" s="80"/>
    </row>
    <row r="163" spans="2:22" ht="35" customHeight="1" x14ac:dyDescent="0.35">
      <c r="P163" s="84" t="s">
        <v>1510</v>
      </c>
      <c r="Q163" s="84"/>
      <c r="R163" s="84" t="s">
        <v>1511</v>
      </c>
      <c r="S163" s="84"/>
      <c r="T163" s="84"/>
    </row>
    <row r="164" spans="2:22" ht="30" customHeight="1" x14ac:dyDescent="0.35">
      <c r="P164" s="88">
        <v>0</v>
      </c>
      <c r="Q164" s="89"/>
      <c r="R164" s="90" t="s">
        <v>1512</v>
      </c>
      <c r="S164" s="91"/>
      <c r="T164" s="91"/>
    </row>
    <row r="167" spans="2:22" ht="25" customHeight="1" x14ac:dyDescent="0.35">
      <c r="P167" s="63" t="s">
        <v>1495</v>
      </c>
      <c r="Q167" s="63" t="s">
        <v>1513</v>
      </c>
      <c r="R167" s="63" t="s">
        <v>1514</v>
      </c>
      <c r="S167" s="92" t="s">
        <v>7</v>
      </c>
      <c r="T167" s="92"/>
      <c r="U167" s="92"/>
      <c r="V167" s="80"/>
    </row>
    <row r="168" spans="2:22" ht="20" customHeight="1" x14ac:dyDescent="0.35">
      <c r="P168" s="65"/>
      <c r="Q168" s="66"/>
      <c r="R168" s="67" t="str">
        <f>IF(AND(NOT(ISBLANK(Q168)), Dashboard!$P164&gt;0), Q168/Dashboard!$P164, "")</f>
        <v/>
      </c>
      <c r="S168" s="93"/>
      <c r="T168" s="94"/>
      <c r="U168" s="94"/>
      <c r="V168" s="94"/>
    </row>
    <row r="169" spans="2:22" ht="20" customHeight="1" x14ac:dyDescent="0.35">
      <c r="P169" s="65"/>
      <c r="Q169" s="66"/>
      <c r="R169" s="67" t="str">
        <f>IF(AND(NOT(ISBLANK(Q169)), Dashboard!$P164&gt;0), Q169/Dashboard!$P164, "")</f>
        <v/>
      </c>
      <c r="S169" s="93"/>
      <c r="T169" s="94"/>
      <c r="U169" s="94"/>
      <c r="V169" s="94"/>
    </row>
    <row r="170" spans="2:22" ht="20" customHeight="1" x14ac:dyDescent="0.35">
      <c r="P170" s="65"/>
      <c r="Q170" s="66"/>
      <c r="R170" s="67" t="str">
        <f>IF(AND(NOT(ISBLANK(Q170)), Dashboard!$P164&gt;0), Q170/Dashboard!$P164, "")</f>
        <v/>
      </c>
      <c r="S170" s="93"/>
      <c r="T170" s="94"/>
      <c r="U170" s="94"/>
      <c r="V170" s="94"/>
    </row>
    <row r="171" spans="2:22" ht="20" customHeight="1" x14ac:dyDescent="0.35">
      <c r="P171" s="65"/>
      <c r="Q171" s="66"/>
      <c r="R171" s="67" t="str">
        <f>IF(AND(NOT(ISBLANK(Q171)), Dashboard!$P164&gt;0), Q171/Dashboard!$P164, "")</f>
        <v/>
      </c>
      <c r="S171" s="93"/>
      <c r="T171" s="94"/>
      <c r="U171" s="94"/>
      <c r="V171" s="94"/>
    </row>
    <row r="172" spans="2:22" ht="20" customHeight="1" x14ac:dyDescent="0.35">
      <c r="P172" s="65"/>
      <c r="Q172" s="66"/>
      <c r="R172" s="67" t="str">
        <f>IF(AND(NOT(ISBLANK(Q172)), Dashboard!$P164&gt;0), Q172/Dashboard!$P164, "")</f>
        <v/>
      </c>
      <c r="S172" s="93"/>
      <c r="T172" s="94"/>
      <c r="U172" s="94"/>
      <c r="V172" s="94"/>
    </row>
    <row r="173" spans="2:22" ht="20" customHeight="1" x14ac:dyDescent="0.35">
      <c r="P173" s="65"/>
      <c r="Q173" s="66"/>
      <c r="R173" s="67" t="str">
        <f>IF(AND(NOT(ISBLANK(Q173)), Dashboard!$P164&gt;0), Q173/Dashboard!$P164, "")</f>
        <v/>
      </c>
      <c r="S173" s="93"/>
      <c r="T173" s="94"/>
      <c r="U173" s="94"/>
      <c r="V173" s="94"/>
    </row>
    <row r="174" spans="2:22" ht="20" customHeight="1" x14ac:dyDescent="0.35">
      <c r="P174" s="65"/>
      <c r="Q174" s="66"/>
      <c r="R174" s="67" t="str">
        <f>IF(AND(NOT(ISBLANK(Q174)), Dashboard!$P164&gt;0), Q174/Dashboard!$P164, "")</f>
        <v/>
      </c>
      <c r="S174" s="93"/>
      <c r="T174" s="94"/>
      <c r="U174" s="94"/>
      <c r="V174" s="94"/>
    </row>
    <row r="175" spans="2:22" ht="20" customHeight="1" x14ac:dyDescent="0.35">
      <c r="P175" s="65"/>
      <c r="Q175" s="66"/>
      <c r="R175" s="67" t="str">
        <f>IF(AND(NOT(ISBLANK(Q175)), Dashboard!$P164&gt;0), Q175/Dashboard!$P164, "")</f>
        <v/>
      </c>
      <c r="S175" s="93"/>
      <c r="T175" s="94"/>
      <c r="U175" s="94"/>
      <c r="V175" s="94"/>
    </row>
    <row r="176" spans="2:22" ht="20" customHeight="1" x14ac:dyDescent="0.35">
      <c r="P176" s="65"/>
      <c r="Q176" s="66"/>
      <c r="R176" s="67" t="str">
        <f>IF(AND(NOT(ISBLANK(Q176)), Dashboard!$P164&gt;0), Q176/Dashboard!$P164, "")</f>
        <v/>
      </c>
      <c r="S176" s="93"/>
      <c r="T176" s="94"/>
      <c r="U176" s="94"/>
      <c r="V176" s="94"/>
    </row>
    <row r="177" spans="2:22" ht="20" customHeight="1" x14ac:dyDescent="0.35">
      <c r="P177" s="65"/>
      <c r="Q177" s="66"/>
      <c r="R177" s="67" t="str">
        <f>IF(AND(NOT(ISBLANK(Q177)), Dashboard!$P164&gt;0), Q177/Dashboard!$P164, "")</f>
        <v/>
      </c>
      <c r="S177" s="93"/>
      <c r="T177" s="94"/>
      <c r="U177" s="94"/>
      <c r="V177" s="94"/>
    </row>
    <row r="178" spans="2:22" ht="20" customHeight="1" x14ac:dyDescent="0.35">
      <c r="P178" s="65"/>
      <c r="Q178" s="66"/>
      <c r="R178" s="67" t="str">
        <f>IF(AND(NOT(ISBLANK(Q178)), Dashboard!$P164&gt;0), Q178/Dashboard!$P164, "")</f>
        <v/>
      </c>
      <c r="S178" s="93"/>
      <c r="T178" s="94"/>
      <c r="U178" s="94"/>
      <c r="V178" s="94"/>
    </row>
    <row r="179" spans="2:22" ht="20" customHeight="1" x14ac:dyDescent="0.35">
      <c r="P179" s="65"/>
      <c r="Q179" s="66"/>
      <c r="R179" s="67" t="str">
        <f>IF(AND(NOT(ISBLANK(Q179)), Dashboard!$P164&gt;0), Q179/Dashboard!$P164, "")</f>
        <v/>
      </c>
      <c r="S179" s="93"/>
      <c r="T179" s="94"/>
      <c r="U179" s="94"/>
      <c r="V179" s="94"/>
    </row>
    <row r="180" spans="2:22" ht="20" customHeight="1" x14ac:dyDescent="0.35">
      <c r="P180" s="65"/>
      <c r="Q180" s="66"/>
      <c r="R180" s="67" t="str">
        <f>IF(AND(NOT(ISBLANK(Q180)), Dashboard!$P164&gt;0), Q180/Dashboard!$P164, "")</f>
        <v/>
      </c>
      <c r="S180" s="93"/>
      <c r="T180" s="94"/>
      <c r="U180" s="94"/>
      <c r="V180" s="94"/>
    </row>
    <row r="181" spans="2:22" ht="20" customHeight="1" x14ac:dyDescent="0.35">
      <c r="P181" s="65"/>
      <c r="Q181" s="66"/>
      <c r="R181" s="67" t="str">
        <f>IF(AND(NOT(ISBLANK(Q181)), Dashboard!$P164&gt;0), Q181/Dashboard!$P164, "")</f>
        <v/>
      </c>
      <c r="S181" s="93"/>
      <c r="T181" s="94"/>
      <c r="U181" s="94"/>
      <c r="V181" s="94"/>
    </row>
    <row r="182" spans="2:22" ht="20" customHeight="1" x14ac:dyDescent="0.35">
      <c r="P182" s="65"/>
      <c r="Q182" s="66"/>
      <c r="R182" s="67" t="str">
        <f>IF(AND(NOT(ISBLANK(Q182)), Dashboard!$P164&gt;0), Q182/Dashboard!$P164, "")</f>
        <v/>
      </c>
      <c r="S182" s="93"/>
      <c r="T182" s="94"/>
      <c r="U182" s="94"/>
      <c r="V182" s="94"/>
    </row>
    <row r="183" spans="2:22" ht="20" customHeight="1" x14ac:dyDescent="0.35">
      <c r="P183" s="65"/>
      <c r="Q183" s="66"/>
      <c r="R183" s="67" t="str">
        <f>IF(AND(NOT(ISBLANK(Q183)), Dashboard!$P164&gt;0), Q183/Dashboard!$P164, "")</f>
        <v/>
      </c>
      <c r="S183" s="93"/>
      <c r="T183" s="94"/>
      <c r="U183" s="94"/>
      <c r="V183" s="94"/>
    </row>
    <row r="184" spans="2:22" ht="20" customHeight="1" x14ac:dyDescent="0.35">
      <c r="P184" s="65"/>
      <c r="Q184" s="66"/>
      <c r="R184" s="67" t="str">
        <f>IF(AND(NOT(ISBLANK(Q184)), Dashboard!$P164&gt;0), Q184/Dashboard!$P164, "")</f>
        <v/>
      </c>
      <c r="S184" s="93"/>
      <c r="T184" s="94"/>
      <c r="U184" s="94"/>
      <c r="V184" s="94"/>
    </row>
    <row r="185" spans="2:22" ht="20" customHeight="1" x14ac:dyDescent="0.35">
      <c r="P185" s="65"/>
      <c r="Q185" s="66"/>
      <c r="R185" s="67" t="str">
        <f>IF(AND(NOT(ISBLANK(Q185)), Dashboard!$P164&gt;0), Q185/Dashboard!$P164, "")</f>
        <v/>
      </c>
      <c r="S185" s="93"/>
      <c r="T185" s="94"/>
      <c r="U185" s="94"/>
      <c r="V185" s="94"/>
    </row>
    <row r="186" spans="2:22" ht="20" customHeight="1" x14ac:dyDescent="0.35">
      <c r="P186" s="65"/>
      <c r="Q186" s="66"/>
      <c r="R186" s="67" t="str">
        <f>IF(AND(NOT(ISBLANK(Q186)), Dashboard!$P164&gt;0), Q186/Dashboard!$P164, "")</f>
        <v/>
      </c>
      <c r="S186" s="93"/>
      <c r="T186" s="94"/>
      <c r="U186" s="94"/>
      <c r="V186" s="94"/>
    </row>
    <row r="187" spans="2:22" ht="20" customHeight="1" x14ac:dyDescent="0.35">
      <c r="P187" s="65"/>
      <c r="Q187" s="66"/>
      <c r="R187" s="67" t="str">
        <f>IF(AND(NOT(ISBLANK(Q187)), Dashboard!$P164&gt;0), Q187/Dashboard!$P164, "")</f>
        <v/>
      </c>
      <c r="S187" s="93"/>
      <c r="T187" s="94"/>
      <c r="U187" s="94"/>
      <c r="V187" s="94"/>
    </row>
    <row r="191" spans="2:22" ht="32" customHeight="1" x14ac:dyDescent="0.35">
      <c r="B191" s="78" t="s">
        <v>1391</v>
      </c>
      <c r="C191" s="78"/>
      <c r="D191" s="78"/>
      <c r="E191" s="78"/>
      <c r="F191" s="78"/>
      <c r="G191" s="78"/>
      <c r="H191" s="78"/>
      <c r="I191" s="78"/>
    </row>
  </sheetData>
  <mergeCells count="55">
    <mergeCell ref="B191:I191"/>
    <mergeCell ref="S183:V183"/>
    <mergeCell ref="S184:V184"/>
    <mergeCell ref="S185:V185"/>
    <mergeCell ref="S186:V186"/>
    <mergeCell ref="S187:V187"/>
    <mergeCell ref="S178:V178"/>
    <mergeCell ref="S179:V179"/>
    <mergeCell ref="S180:V180"/>
    <mergeCell ref="S181:V181"/>
    <mergeCell ref="S182:V182"/>
    <mergeCell ref="S173:V173"/>
    <mergeCell ref="S174:V174"/>
    <mergeCell ref="S175:V175"/>
    <mergeCell ref="S176:V176"/>
    <mergeCell ref="S177:V177"/>
    <mergeCell ref="S168:V168"/>
    <mergeCell ref="S169:V169"/>
    <mergeCell ref="S170:V170"/>
    <mergeCell ref="S171:V171"/>
    <mergeCell ref="S172:V172"/>
    <mergeCell ref="P163:Q163"/>
    <mergeCell ref="R163:T163"/>
    <mergeCell ref="P164:Q164"/>
    <mergeCell ref="R164:T164"/>
    <mergeCell ref="S167:V167"/>
    <mergeCell ref="C112:D112"/>
    <mergeCell ref="G112:H112"/>
    <mergeCell ref="B121:F121"/>
    <mergeCell ref="P121:W121"/>
    <mergeCell ref="B162:F162"/>
    <mergeCell ref="P162:U162"/>
    <mergeCell ref="C109:D109"/>
    <mergeCell ref="G109:H109"/>
    <mergeCell ref="C110:D110"/>
    <mergeCell ref="G110:H110"/>
    <mergeCell ref="C111:D111"/>
    <mergeCell ref="G111:H111"/>
    <mergeCell ref="C106:D106"/>
    <mergeCell ref="G106:H106"/>
    <mergeCell ref="C107:D107"/>
    <mergeCell ref="G107:H107"/>
    <mergeCell ref="C108:D108"/>
    <mergeCell ref="G108:H108"/>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07:H112">
    <cfRule type="expression" dxfId="32" priority="4">
      <formula>$G107&gt;=0.8</formula>
    </cfRule>
    <cfRule type="expression" dxfId="31" priority="5">
      <formula>AND($G107&gt;=0.5,$G107&lt;0.8)</formula>
    </cfRule>
    <cfRule type="expression" dxfId="30" priority="6">
      <formula>$G107&lt;0.5</formula>
    </cfRule>
  </conditionalFormatting>
  <conditionalFormatting sqref="K107:K112">
    <cfRule type="cellIs" dxfId="29" priority="7" operator="greaterThan">
      <formula>0</formula>
    </cfRule>
  </conditionalFormatting>
  <conditionalFormatting sqref="L107:L112">
    <cfRule type="cellIs" dxfId="28" priority="8" operator="greaterThan">
      <formula>0</formula>
    </cfRule>
  </conditionalFormatting>
  <conditionalFormatting sqref="M107:M112">
    <cfRule type="cellIs" dxfId="27" priority="9" operator="greaterThan">
      <formula>0</formula>
    </cfRule>
  </conditionalFormatting>
  <conditionalFormatting sqref="N107:N112">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26" xr:uid="{00000000-0002-0000-0100-000000000000}">
      <formula1>0</formula1>
      <formula2>C16</formula2>
    </dataValidation>
    <dataValidation type="whole" allowBlank="1" showErrorMessage="1" errorTitle="Invalid count" error="Value must be between 0 and the current implemented total." sqref="S126" xr:uid="{00000000-0002-0000-0100-000001000000}">
      <formula1>0</formula1>
      <formula2>C69</formula2>
    </dataValidation>
    <dataValidation type="whole" allowBlank="1" showErrorMessage="1" errorTitle="Invalid count" error="Value must be between 0 and the current implemented total." sqref="U126" xr:uid="{00000000-0002-0000-0100-000002000000}">
      <formula1>0</formula1>
      <formula2>C70</formula2>
    </dataValidation>
    <dataValidation type="whole" allowBlank="1" showErrorMessage="1" errorTitle="Invalid count" error="Value must be between 0 and the current implemented total." sqref="W126" xr:uid="{00000000-0002-0000-0100-000003000000}">
      <formula1>0</formula1>
      <formula2>C71</formula2>
    </dataValidation>
    <dataValidation type="whole" allowBlank="1" showErrorMessage="1" errorTitle="Invalid overall count" error="Overall count must be between 0 and the current implemented total." sqref="Q127" xr:uid="{00000000-0002-0000-0100-000004000000}">
      <formula1>0</formula1>
      <formula2>C16</formula2>
    </dataValidation>
    <dataValidation type="whole" allowBlank="1" showErrorMessage="1" errorTitle="Invalid count" error="Value must be between 0 and the current implemented total." sqref="S127" xr:uid="{00000000-0002-0000-0100-000005000000}">
      <formula1>0</formula1>
      <formula2>C69</formula2>
    </dataValidation>
    <dataValidation type="whole" allowBlank="1" showErrorMessage="1" errorTitle="Invalid count" error="Value must be between 0 and the current implemented total." sqref="U127" xr:uid="{00000000-0002-0000-0100-000006000000}">
      <formula1>0</formula1>
      <formula2>C70</formula2>
    </dataValidation>
    <dataValidation type="whole" allowBlank="1" showErrorMessage="1" errorTitle="Invalid count" error="Value must be between 0 and the current implemented total." sqref="W127" xr:uid="{00000000-0002-0000-0100-000007000000}">
      <formula1>0</formula1>
      <formula2>C71</formula2>
    </dataValidation>
    <dataValidation type="whole" allowBlank="1" showErrorMessage="1" errorTitle="Invalid overall count" error="Overall count must be between 0 and the current implemented total." sqref="Q128" xr:uid="{00000000-0002-0000-0100-000008000000}">
      <formula1>0</formula1>
      <formula2>C16</formula2>
    </dataValidation>
    <dataValidation type="whole" allowBlank="1" showErrorMessage="1" errorTitle="Invalid count" error="Value must be between 0 and the current implemented total." sqref="S128" xr:uid="{00000000-0002-0000-0100-000009000000}">
      <formula1>0</formula1>
      <formula2>C69</formula2>
    </dataValidation>
    <dataValidation type="whole" allowBlank="1" showErrorMessage="1" errorTitle="Invalid count" error="Value must be between 0 and the current implemented total." sqref="U128" xr:uid="{00000000-0002-0000-0100-00000A000000}">
      <formula1>0</formula1>
      <formula2>C70</formula2>
    </dataValidation>
    <dataValidation type="whole" allowBlank="1" showErrorMessage="1" errorTitle="Invalid count" error="Value must be between 0 and the current implemented total." sqref="W128" xr:uid="{00000000-0002-0000-0100-00000B000000}">
      <formula1>0</formula1>
      <formula2>C71</formula2>
    </dataValidation>
    <dataValidation type="whole" allowBlank="1" showErrorMessage="1" errorTitle="Invalid overall count" error="Overall count must be between 0 and the current implemented total." sqref="Q129" xr:uid="{00000000-0002-0000-0100-00000C000000}">
      <formula1>0</formula1>
      <formula2>C16</formula2>
    </dataValidation>
    <dataValidation type="whole" allowBlank="1" showErrorMessage="1" errorTitle="Invalid count" error="Value must be between 0 and the current implemented total." sqref="S129" xr:uid="{00000000-0002-0000-0100-00000D000000}">
      <formula1>0</formula1>
      <formula2>C69</formula2>
    </dataValidation>
    <dataValidation type="whole" allowBlank="1" showErrorMessage="1" errorTitle="Invalid count" error="Value must be between 0 and the current implemented total." sqref="U129" xr:uid="{00000000-0002-0000-0100-00000E000000}">
      <formula1>0</formula1>
      <formula2>C70</formula2>
    </dataValidation>
    <dataValidation type="whole" allowBlank="1" showErrorMessage="1" errorTitle="Invalid count" error="Value must be between 0 and the current implemented total." sqref="W129" xr:uid="{00000000-0002-0000-0100-00000F000000}">
      <formula1>0</formula1>
      <formula2>C71</formula2>
    </dataValidation>
    <dataValidation type="whole" allowBlank="1" showErrorMessage="1" errorTitle="Invalid overall count" error="Overall count must be between 0 and the current implemented total." sqref="Q130" xr:uid="{00000000-0002-0000-0100-000010000000}">
      <formula1>0</formula1>
      <formula2>C16</formula2>
    </dataValidation>
    <dataValidation type="whole" allowBlank="1" showErrorMessage="1" errorTitle="Invalid count" error="Value must be between 0 and the current implemented total." sqref="S130" xr:uid="{00000000-0002-0000-0100-000011000000}">
      <formula1>0</formula1>
      <formula2>C69</formula2>
    </dataValidation>
    <dataValidation type="whole" allowBlank="1" showErrorMessage="1" errorTitle="Invalid count" error="Value must be between 0 and the current implemented total." sqref="U130" xr:uid="{00000000-0002-0000-0100-000012000000}">
      <formula1>0</formula1>
      <formula2>C70</formula2>
    </dataValidation>
    <dataValidation type="whole" allowBlank="1" showErrorMessage="1" errorTitle="Invalid count" error="Value must be between 0 and the current implemented total." sqref="W130" xr:uid="{00000000-0002-0000-0100-000013000000}">
      <formula1>0</formula1>
      <formula2>C71</formula2>
    </dataValidation>
    <dataValidation type="whole" allowBlank="1" showErrorMessage="1" errorTitle="Invalid overall count" error="Overall count must be between 0 and the current implemented total." sqref="Q131" xr:uid="{00000000-0002-0000-0100-000014000000}">
      <formula1>0</formula1>
      <formula2>C16</formula2>
    </dataValidation>
    <dataValidation type="whole" allowBlank="1" showErrorMessage="1" errorTitle="Invalid count" error="Value must be between 0 and the current implemented total." sqref="S131" xr:uid="{00000000-0002-0000-0100-000015000000}">
      <formula1>0</formula1>
      <formula2>C69</formula2>
    </dataValidation>
    <dataValidation type="whole" allowBlank="1" showErrorMessage="1" errorTitle="Invalid count" error="Value must be between 0 and the current implemented total." sqref="U131" xr:uid="{00000000-0002-0000-0100-000016000000}">
      <formula1>0</formula1>
      <formula2>C70</formula2>
    </dataValidation>
    <dataValidation type="whole" allowBlank="1" showErrorMessage="1" errorTitle="Invalid count" error="Value must be between 0 and the current implemented total." sqref="W131" xr:uid="{00000000-0002-0000-0100-000017000000}">
      <formula1>0</formula1>
      <formula2>C71</formula2>
    </dataValidation>
    <dataValidation type="whole" allowBlank="1" showErrorMessage="1" errorTitle="Invalid overall count" error="Overall count must be between 0 and the current implemented total." sqref="Q132" xr:uid="{00000000-0002-0000-0100-000018000000}">
      <formula1>0</formula1>
      <formula2>C16</formula2>
    </dataValidation>
    <dataValidation type="whole" allowBlank="1" showErrorMessage="1" errorTitle="Invalid count" error="Value must be between 0 and the current implemented total." sqref="S132" xr:uid="{00000000-0002-0000-0100-000019000000}">
      <formula1>0</formula1>
      <formula2>C69</formula2>
    </dataValidation>
    <dataValidation type="whole" allowBlank="1" showErrorMessage="1" errorTitle="Invalid count" error="Value must be between 0 and the current implemented total." sqref="U132" xr:uid="{00000000-0002-0000-0100-00001A000000}">
      <formula1>0</formula1>
      <formula2>C70</formula2>
    </dataValidation>
    <dataValidation type="whole" allowBlank="1" showErrorMessage="1" errorTitle="Invalid count" error="Value must be between 0 and the current implemented total." sqref="W132" xr:uid="{00000000-0002-0000-0100-00001B000000}">
      <formula1>0</formula1>
      <formula2>C71</formula2>
    </dataValidation>
    <dataValidation type="whole" allowBlank="1" showErrorMessage="1" errorTitle="Invalid overall count" error="Overall count must be between 0 and the current implemented total." sqref="Q133" xr:uid="{00000000-0002-0000-0100-00001C000000}">
      <formula1>0</formula1>
      <formula2>C16</formula2>
    </dataValidation>
    <dataValidation type="whole" allowBlank="1" showErrorMessage="1" errorTitle="Invalid count" error="Value must be between 0 and the current implemented total." sqref="S133" xr:uid="{00000000-0002-0000-0100-00001D000000}">
      <formula1>0</formula1>
      <formula2>C69</formula2>
    </dataValidation>
    <dataValidation type="whole" allowBlank="1" showErrorMessage="1" errorTitle="Invalid count" error="Value must be between 0 and the current implemented total." sqref="U133" xr:uid="{00000000-0002-0000-0100-00001E000000}">
      <formula1>0</formula1>
      <formula2>C70</formula2>
    </dataValidation>
    <dataValidation type="whole" allowBlank="1" showErrorMessage="1" errorTitle="Invalid count" error="Value must be between 0 and the current implemented total." sqref="W133" xr:uid="{00000000-0002-0000-0100-00001F000000}">
      <formula1>0</formula1>
      <formula2>C71</formula2>
    </dataValidation>
    <dataValidation type="whole" allowBlank="1" showErrorMessage="1" errorTitle="Invalid overall count" error="Overall count must be between 0 and the current implemented total." sqref="Q134" xr:uid="{00000000-0002-0000-0100-000020000000}">
      <formula1>0</formula1>
      <formula2>C16</formula2>
    </dataValidation>
    <dataValidation type="whole" allowBlank="1" showErrorMessage="1" errorTitle="Invalid count" error="Value must be between 0 and the current implemented total." sqref="S134" xr:uid="{00000000-0002-0000-0100-000021000000}">
      <formula1>0</formula1>
      <formula2>C69</formula2>
    </dataValidation>
    <dataValidation type="whole" allowBlank="1" showErrorMessage="1" errorTitle="Invalid count" error="Value must be between 0 and the current implemented total." sqref="U134" xr:uid="{00000000-0002-0000-0100-000022000000}">
      <formula1>0</formula1>
      <formula2>C70</formula2>
    </dataValidation>
    <dataValidation type="whole" allowBlank="1" showErrorMessage="1" errorTitle="Invalid count" error="Value must be between 0 and the current implemented total." sqref="W134" xr:uid="{00000000-0002-0000-0100-000023000000}">
      <formula1>0</formula1>
      <formula2>C71</formula2>
    </dataValidation>
    <dataValidation type="whole" allowBlank="1" showErrorMessage="1" errorTitle="Invalid overall count" error="Overall count must be between 0 and the current implemented total." sqref="Q135" xr:uid="{00000000-0002-0000-0100-000024000000}">
      <formula1>0</formula1>
      <formula2>C16</formula2>
    </dataValidation>
    <dataValidation type="whole" allowBlank="1" showErrorMessage="1" errorTitle="Invalid count" error="Value must be between 0 and the current implemented total." sqref="S135" xr:uid="{00000000-0002-0000-0100-000025000000}">
      <formula1>0</formula1>
      <formula2>C69</formula2>
    </dataValidation>
    <dataValidation type="whole" allowBlank="1" showErrorMessage="1" errorTitle="Invalid count" error="Value must be between 0 and the current implemented total." sqref="U135" xr:uid="{00000000-0002-0000-0100-000026000000}">
      <formula1>0</formula1>
      <formula2>C70</formula2>
    </dataValidation>
    <dataValidation type="whole" allowBlank="1" showErrorMessage="1" errorTitle="Invalid count" error="Value must be between 0 and the current implemented total." sqref="W135" xr:uid="{00000000-0002-0000-0100-000027000000}">
      <formula1>0</formula1>
      <formula2>C71</formula2>
    </dataValidation>
    <dataValidation type="whole" allowBlank="1" showErrorMessage="1" errorTitle="Invalid overall count" error="Overall count must be between 0 and the current implemented total." sqref="Q136" xr:uid="{00000000-0002-0000-0100-000028000000}">
      <formula1>0</formula1>
      <formula2>C16</formula2>
    </dataValidation>
    <dataValidation type="whole" allowBlank="1" showErrorMessage="1" errorTitle="Invalid count" error="Value must be between 0 and the current implemented total." sqref="S136" xr:uid="{00000000-0002-0000-0100-000029000000}">
      <formula1>0</formula1>
      <formula2>C69</formula2>
    </dataValidation>
    <dataValidation type="whole" allowBlank="1" showErrorMessage="1" errorTitle="Invalid count" error="Value must be between 0 and the current implemented total." sqref="U136" xr:uid="{00000000-0002-0000-0100-00002A000000}">
      <formula1>0</formula1>
      <formula2>C70</formula2>
    </dataValidation>
    <dataValidation type="whole" allowBlank="1" showErrorMessage="1" errorTitle="Invalid count" error="Value must be between 0 and the current implemented total." sqref="W136" xr:uid="{00000000-0002-0000-0100-00002B000000}">
      <formula1>0</formula1>
      <formula2>C71</formula2>
    </dataValidation>
    <dataValidation type="whole" allowBlank="1" showErrorMessage="1" errorTitle="Invalid overall count" error="Overall count must be between 0 and the current implemented total." sqref="Q137" xr:uid="{00000000-0002-0000-0100-00002C000000}">
      <formula1>0</formula1>
      <formula2>C16</formula2>
    </dataValidation>
    <dataValidation type="whole" allowBlank="1" showErrorMessage="1" errorTitle="Invalid count" error="Value must be between 0 and the current implemented total." sqref="S137" xr:uid="{00000000-0002-0000-0100-00002D000000}">
      <formula1>0</formula1>
      <formula2>C69</formula2>
    </dataValidation>
    <dataValidation type="whole" allowBlank="1" showErrorMessage="1" errorTitle="Invalid count" error="Value must be between 0 and the current implemented total." sqref="U137" xr:uid="{00000000-0002-0000-0100-00002E000000}">
      <formula1>0</formula1>
      <formula2>C70</formula2>
    </dataValidation>
    <dataValidation type="whole" allowBlank="1" showErrorMessage="1" errorTitle="Invalid count" error="Value must be between 0 and the current implemented total." sqref="W137" xr:uid="{00000000-0002-0000-0100-00002F000000}">
      <formula1>0</formula1>
      <formula2>C71</formula2>
    </dataValidation>
    <dataValidation type="whole" allowBlank="1" showErrorMessage="1" errorTitle="Invalid overall count" error="Overall count must be between 0 and the current implemented total." sqref="Q138" xr:uid="{00000000-0002-0000-0100-000030000000}">
      <formula1>0</formula1>
      <formula2>C16</formula2>
    </dataValidation>
    <dataValidation type="whole" allowBlank="1" showErrorMessage="1" errorTitle="Invalid count" error="Value must be between 0 and the current implemented total." sqref="S138" xr:uid="{00000000-0002-0000-0100-000031000000}">
      <formula1>0</formula1>
      <formula2>C69</formula2>
    </dataValidation>
    <dataValidation type="whole" allowBlank="1" showErrorMessage="1" errorTitle="Invalid count" error="Value must be between 0 and the current implemented total." sqref="U138" xr:uid="{00000000-0002-0000-0100-000032000000}">
      <formula1>0</formula1>
      <formula2>C70</formula2>
    </dataValidation>
    <dataValidation type="whole" allowBlank="1" showErrorMessage="1" errorTitle="Invalid count" error="Value must be between 0 and the current implemented total." sqref="W138" xr:uid="{00000000-0002-0000-0100-000033000000}">
      <formula1>0</formula1>
      <formula2>C71</formula2>
    </dataValidation>
    <dataValidation type="whole" allowBlank="1" showErrorMessage="1" errorTitle="Invalid overall count" error="Overall count must be between 0 and the current implemented total." sqref="Q139" xr:uid="{00000000-0002-0000-0100-000034000000}">
      <formula1>0</formula1>
      <formula2>C16</formula2>
    </dataValidation>
    <dataValidation type="whole" allowBlank="1" showErrorMessage="1" errorTitle="Invalid count" error="Value must be between 0 and the current implemented total." sqref="S139" xr:uid="{00000000-0002-0000-0100-000035000000}">
      <formula1>0</formula1>
      <formula2>C69</formula2>
    </dataValidation>
    <dataValidation type="whole" allowBlank="1" showErrorMessage="1" errorTitle="Invalid count" error="Value must be between 0 and the current implemented total." sqref="U139" xr:uid="{00000000-0002-0000-0100-000036000000}">
      <formula1>0</formula1>
      <formula2>C70</formula2>
    </dataValidation>
    <dataValidation type="whole" allowBlank="1" showErrorMessage="1" errorTitle="Invalid count" error="Value must be between 0 and the current implemented total." sqref="W139" xr:uid="{00000000-0002-0000-0100-000037000000}">
      <formula1>0</formula1>
      <formula2>C71</formula2>
    </dataValidation>
    <dataValidation type="whole" allowBlank="1" showErrorMessage="1" errorTitle="Invalid overall count" error="Overall count must be between 0 and the current implemented total." sqref="Q140" xr:uid="{00000000-0002-0000-0100-000038000000}">
      <formula1>0</formula1>
      <formula2>C16</formula2>
    </dataValidation>
    <dataValidation type="whole" allowBlank="1" showErrorMessage="1" errorTitle="Invalid count" error="Value must be between 0 and the current implemented total." sqref="S140" xr:uid="{00000000-0002-0000-0100-000039000000}">
      <formula1>0</formula1>
      <formula2>C69</formula2>
    </dataValidation>
    <dataValidation type="whole" allowBlank="1" showErrorMessage="1" errorTitle="Invalid count" error="Value must be between 0 and the current implemented total." sqref="U140" xr:uid="{00000000-0002-0000-0100-00003A000000}">
      <formula1>0</formula1>
      <formula2>C70</formula2>
    </dataValidation>
    <dataValidation type="whole" allowBlank="1" showErrorMessage="1" errorTitle="Invalid count" error="Value must be between 0 and the current implemented total." sqref="W140" xr:uid="{00000000-0002-0000-0100-00003B000000}">
      <formula1>0</formula1>
      <formula2>C71</formula2>
    </dataValidation>
    <dataValidation type="whole" allowBlank="1" showErrorMessage="1" errorTitle="Invalid overall count" error="Overall count must be between 0 and the current implemented total." sqref="Q141" xr:uid="{00000000-0002-0000-0100-00003C000000}">
      <formula1>0</formula1>
      <formula2>C16</formula2>
    </dataValidation>
    <dataValidation type="whole" allowBlank="1" showErrorMessage="1" errorTitle="Invalid count" error="Value must be between 0 and the current implemented total." sqref="S141" xr:uid="{00000000-0002-0000-0100-00003D000000}">
      <formula1>0</formula1>
      <formula2>C69</formula2>
    </dataValidation>
    <dataValidation type="whole" allowBlank="1" showErrorMessage="1" errorTitle="Invalid count" error="Value must be between 0 and the current implemented total." sqref="U141" xr:uid="{00000000-0002-0000-0100-00003E000000}">
      <formula1>0</formula1>
      <formula2>C70</formula2>
    </dataValidation>
    <dataValidation type="whole" allowBlank="1" showErrorMessage="1" errorTitle="Invalid count" error="Value must be between 0 and the current implemented total." sqref="W141" xr:uid="{00000000-0002-0000-0100-00003F000000}">
      <formula1>0</formula1>
      <formula2>C71</formula2>
    </dataValidation>
    <dataValidation type="whole" allowBlank="1" showErrorMessage="1" errorTitle="Invalid overall count" error="Overall count must be between 0 and the current implemented total." sqref="Q142" xr:uid="{00000000-0002-0000-0100-000040000000}">
      <formula1>0</formula1>
      <formula2>C16</formula2>
    </dataValidation>
    <dataValidation type="whole" allowBlank="1" showErrorMessage="1" errorTitle="Invalid count" error="Value must be between 0 and the current implemented total." sqref="S142" xr:uid="{00000000-0002-0000-0100-000041000000}">
      <formula1>0</formula1>
      <formula2>C69</formula2>
    </dataValidation>
    <dataValidation type="whole" allowBlank="1" showErrorMessage="1" errorTitle="Invalid count" error="Value must be between 0 and the current implemented total." sqref="U142" xr:uid="{00000000-0002-0000-0100-000042000000}">
      <formula1>0</formula1>
      <formula2>C70</formula2>
    </dataValidation>
    <dataValidation type="whole" allowBlank="1" showErrorMessage="1" errorTitle="Invalid count" error="Value must be between 0 and the current implemented total." sqref="W142" xr:uid="{00000000-0002-0000-0100-000043000000}">
      <formula1>0</formula1>
      <formula2>C71</formula2>
    </dataValidation>
    <dataValidation type="whole" allowBlank="1" showErrorMessage="1" errorTitle="Invalid overall count" error="Overall count must be between 0 and the current implemented total." sqref="Q143" xr:uid="{00000000-0002-0000-0100-000044000000}">
      <formula1>0</formula1>
      <formula2>C16</formula2>
    </dataValidation>
    <dataValidation type="whole" allowBlank="1" showErrorMessage="1" errorTitle="Invalid count" error="Value must be between 0 and the current implemented total." sqref="S143" xr:uid="{00000000-0002-0000-0100-000045000000}">
      <formula1>0</formula1>
      <formula2>C69</formula2>
    </dataValidation>
    <dataValidation type="whole" allowBlank="1" showErrorMessage="1" errorTitle="Invalid count" error="Value must be between 0 and the current implemented total." sqref="U143" xr:uid="{00000000-0002-0000-0100-000046000000}">
      <formula1>0</formula1>
      <formula2>C70</formula2>
    </dataValidation>
    <dataValidation type="whole" allowBlank="1" showErrorMessage="1" errorTitle="Invalid count" error="Value must be between 0 and the current implemented total." sqref="W143" xr:uid="{00000000-0002-0000-0100-000047000000}">
      <formula1>0</formula1>
      <formula2>C71</formula2>
    </dataValidation>
    <dataValidation type="whole" allowBlank="1" showErrorMessage="1" errorTitle="Invalid overall count" error="Overall count must be between 0 and the current implemented total." sqref="Q144" xr:uid="{00000000-0002-0000-0100-000048000000}">
      <formula1>0</formula1>
      <formula2>C16</formula2>
    </dataValidation>
    <dataValidation type="whole" allowBlank="1" showErrorMessage="1" errorTitle="Invalid count" error="Value must be between 0 and the current implemented total." sqref="S144" xr:uid="{00000000-0002-0000-0100-000049000000}">
      <formula1>0</formula1>
      <formula2>C69</formula2>
    </dataValidation>
    <dataValidation type="whole" allowBlank="1" showErrorMessage="1" errorTitle="Invalid count" error="Value must be between 0 and the current implemented total." sqref="U144" xr:uid="{00000000-0002-0000-0100-00004A000000}">
      <formula1>0</formula1>
      <formula2>C70</formula2>
    </dataValidation>
    <dataValidation type="whole" allowBlank="1" showErrorMessage="1" errorTitle="Invalid count" error="Value must be between 0 and the current implemented total." sqref="W144" xr:uid="{00000000-0002-0000-0100-00004B000000}">
      <formula1>0</formula1>
      <formula2>C71</formula2>
    </dataValidation>
    <dataValidation type="whole" allowBlank="1" showErrorMessage="1" errorTitle="Invalid overall count" error="Overall count must be between 0 and the current implemented total." sqref="Q145" xr:uid="{00000000-0002-0000-0100-00004C000000}">
      <formula1>0</formula1>
      <formula2>C16</formula2>
    </dataValidation>
    <dataValidation type="whole" allowBlank="1" showErrorMessage="1" errorTitle="Invalid count" error="Value must be between 0 and the current implemented total." sqref="S145" xr:uid="{00000000-0002-0000-0100-00004D000000}">
      <formula1>0</formula1>
      <formula2>C69</formula2>
    </dataValidation>
    <dataValidation type="whole" allowBlank="1" showErrorMessage="1" errorTitle="Invalid count" error="Value must be between 0 and the current implemented total." sqref="U145" xr:uid="{00000000-0002-0000-0100-00004E000000}">
      <formula1>0</formula1>
      <formula2>C70</formula2>
    </dataValidation>
    <dataValidation type="whole" allowBlank="1" showErrorMessage="1" errorTitle="Invalid count" error="Value must be between 0 and the current implemented total." sqref="W145" xr:uid="{00000000-0002-0000-0100-00004F000000}">
      <formula1>0</formula1>
      <formula2>C71</formula2>
    </dataValidation>
    <dataValidation type="whole" allowBlank="1" showErrorMessage="1" errorTitle="Invalid overall count" error="Overall count must be between 0 and the current implemented total." sqref="Q146" xr:uid="{00000000-0002-0000-0100-000050000000}">
      <formula1>0</formula1>
      <formula2>C16</formula2>
    </dataValidation>
    <dataValidation type="whole" allowBlank="1" showErrorMessage="1" errorTitle="Invalid count" error="Value must be between 0 and the current implemented total." sqref="S146" xr:uid="{00000000-0002-0000-0100-000051000000}">
      <formula1>0</formula1>
      <formula2>C69</formula2>
    </dataValidation>
    <dataValidation type="whole" allowBlank="1" showErrorMessage="1" errorTitle="Invalid count" error="Value must be between 0 and the current implemented total." sqref="U146" xr:uid="{00000000-0002-0000-0100-000052000000}">
      <formula1>0</formula1>
      <formula2>C70</formula2>
    </dataValidation>
    <dataValidation type="whole" allowBlank="1" showErrorMessage="1" errorTitle="Invalid count" error="Value must be between 0 and the current implemented total." sqref="W146" xr:uid="{00000000-0002-0000-0100-000053000000}">
      <formula1>0</formula1>
      <formula2>C71</formula2>
    </dataValidation>
    <dataValidation type="whole" allowBlank="1" showErrorMessage="1" errorTitle="Invalid overall count" error="Overall count must be between 0 and the current implemented total." sqref="Q147" xr:uid="{00000000-0002-0000-0100-000054000000}">
      <formula1>0</formula1>
      <formula2>C16</formula2>
    </dataValidation>
    <dataValidation type="whole" allowBlank="1" showErrorMessage="1" errorTitle="Invalid count" error="Value must be between 0 and the current implemented total." sqref="S147" xr:uid="{00000000-0002-0000-0100-000055000000}">
      <formula1>0</formula1>
      <formula2>C69</formula2>
    </dataValidation>
    <dataValidation type="whole" allowBlank="1" showErrorMessage="1" errorTitle="Invalid count" error="Value must be between 0 and the current implemented total." sqref="U147" xr:uid="{00000000-0002-0000-0100-000056000000}">
      <formula1>0</formula1>
      <formula2>C70</formula2>
    </dataValidation>
    <dataValidation type="whole" allowBlank="1" showErrorMessage="1" errorTitle="Invalid count" error="Value must be between 0 and the current implemented total." sqref="W147" xr:uid="{00000000-0002-0000-0100-000057000000}">
      <formula1>0</formula1>
      <formula2>C71</formula2>
    </dataValidation>
    <dataValidation type="whole" allowBlank="1" showErrorMessage="1" errorTitle="Invalid overall count" error="Overall count must be between 0 and the current implemented total." sqref="Q148" xr:uid="{00000000-0002-0000-0100-000058000000}">
      <formula1>0</formula1>
      <formula2>C16</formula2>
    </dataValidation>
    <dataValidation type="whole" allowBlank="1" showErrorMessage="1" errorTitle="Invalid count" error="Value must be between 0 and the current implemented total." sqref="S148" xr:uid="{00000000-0002-0000-0100-000059000000}">
      <formula1>0</formula1>
      <formula2>C69</formula2>
    </dataValidation>
    <dataValidation type="whole" allowBlank="1" showErrorMessage="1" errorTitle="Invalid count" error="Value must be between 0 and the current implemented total." sqref="U148" xr:uid="{00000000-0002-0000-0100-00005A000000}">
      <formula1>0</formula1>
      <formula2>C70</formula2>
    </dataValidation>
    <dataValidation type="whole" allowBlank="1" showErrorMessage="1" errorTitle="Invalid count" error="Value must be between 0 and the current implemented total." sqref="W148" xr:uid="{00000000-0002-0000-0100-00005B000000}">
      <formula1>0</formula1>
      <formula2>C71</formula2>
    </dataValidation>
    <dataValidation type="whole" allowBlank="1" showErrorMessage="1" errorTitle="Invalid overall count" error="Overall count must be between 0 and the current implemented total." sqref="Q149" xr:uid="{00000000-0002-0000-0100-00005C000000}">
      <formula1>0</formula1>
      <formula2>C16</formula2>
    </dataValidation>
    <dataValidation type="whole" allowBlank="1" showErrorMessage="1" errorTitle="Invalid count" error="Value must be between 0 and the current implemented total." sqref="S149" xr:uid="{00000000-0002-0000-0100-00005D000000}">
      <formula1>0</formula1>
      <formula2>C69</formula2>
    </dataValidation>
    <dataValidation type="whole" allowBlank="1" showErrorMessage="1" errorTitle="Invalid count" error="Value must be between 0 and the current implemented total." sqref="U149" xr:uid="{00000000-0002-0000-0100-00005E000000}">
      <formula1>0</formula1>
      <formula2>C70</formula2>
    </dataValidation>
    <dataValidation type="whole" allowBlank="1" showErrorMessage="1" errorTitle="Invalid count" error="Value must be between 0 and the current implemented total." sqref="W149" xr:uid="{00000000-0002-0000-0100-00005F000000}">
      <formula1>0</formula1>
      <formula2>C71</formula2>
    </dataValidation>
    <dataValidation type="whole" allowBlank="1" showErrorMessage="1" errorTitle="Invalid overall count" error="Overall count must be between 0 and the current implemented total." sqref="Q150" xr:uid="{00000000-0002-0000-0100-000060000000}">
      <formula1>0</formula1>
      <formula2>C16</formula2>
    </dataValidation>
    <dataValidation type="whole" allowBlank="1" showErrorMessage="1" errorTitle="Invalid count" error="Value must be between 0 and the current implemented total." sqref="S150" xr:uid="{00000000-0002-0000-0100-000061000000}">
      <formula1>0</formula1>
      <formula2>C69</formula2>
    </dataValidation>
    <dataValidation type="whole" allowBlank="1" showErrorMessage="1" errorTitle="Invalid count" error="Value must be between 0 and the current implemented total." sqref="U150" xr:uid="{00000000-0002-0000-0100-000062000000}">
      <formula1>0</formula1>
      <formula2>C70</formula2>
    </dataValidation>
    <dataValidation type="whole" allowBlank="1" showErrorMessage="1" errorTitle="Invalid count" error="Value must be between 0 and the current implemented total." sqref="W150" xr:uid="{00000000-0002-0000-0100-000063000000}">
      <formula1>0</formula1>
      <formula2>C71</formula2>
    </dataValidation>
    <dataValidation type="whole" allowBlank="1" showErrorMessage="1" errorTitle="Invalid overall count" error="Overall count must be between 0 and the current implemented total." sqref="Q151" xr:uid="{00000000-0002-0000-0100-000064000000}">
      <formula1>0</formula1>
      <formula2>C16</formula2>
    </dataValidation>
    <dataValidation type="whole" allowBlank="1" showErrorMessage="1" errorTitle="Invalid count" error="Value must be between 0 and the current implemented total." sqref="S151" xr:uid="{00000000-0002-0000-0100-000065000000}">
      <formula1>0</formula1>
      <formula2>C69</formula2>
    </dataValidation>
    <dataValidation type="whole" allowBlank="1" showErrorMessage="1" errorTitle="Invalid count" error="Value must be between 0 and the current implemented total." sqref="U151" xr:uid="{00000000-0002-0000-0100-000066000000}">
      <formula1>0</formula1>
      <formula2>C70</formula2>
    </dataValidation>
    <dataValidation type="whole" allowBlank="1" showErrorMessage="1" errorTitle="Invalid count" error="Value must be between 0 and the current implemented total." sqref="W151" xr:uid="{00000000-0002-0000-0100-000067000000}">
      <formula1>0</formula1>
      <formula2>C71</formula2>
    </dataValidation>
    <dataValidation type="whole" allowBlank="1" showErrorMessage="1" errorTitle="Invalid overall count" error="Overall count must be between 0 and the current implemented total." sqref="Q152" xr:uid="{00000000-0002-0000-0100-000068000000}">
      <formula1>0</formula1>
      <formula2>C16</formula2>
    </dataValidation>
    <dataValidation type="whole" allowBlank="1" showErrorMessage="1" errorTitle="Invalid count" error="Value must be between 0 and the current implemented total." sqref="S152" xr:uid="{00000000-0002-0000-0100-000069000000}">
      <formula1>0</formula1>
      <formula2>C69</formula2>
    </dataValidation>
    <dataValidation type="whole" allowBlank="1" showErrorMessage="1" errorTitle="Invalid count" error="Value must be between 0 and the current implemented total." sqref="U152" xr:uid="{00000000-0002-0000-0100-00006A000000}">
      <formula1>0</formula1>
      <formula2>C70</formula2>
    </dataValidation>
    <dataValidation type="whole" allowBlank="1" showErrorMessage="1" errorTitle="Invalid count" error="Value must be between 0 and the current implemented total." sqref="W152" xr:uid="{00000000-0002-0000-0100-00006B000000}">
      <formula1>0</formula1>
      <formula2>C71</formula2>
    </dataValidation>
    <dataValidation type="whole" allowBlank="1" showErrorMessage="1" errorTitle="Invalid overall count" error="Overall count must be between 0 and the current implemented total." sqref="Q153" xr:uid="{00000000-0002-0000-0100-00006C000000}">
      <formula1>0</formula1>
      <formula2>C16</formula2>
    </dataValidation>
    <dataValidation type="whole" allowBlank="1" showErrorMessage="1" errorTitle="Invalid count" error="Value must be between 0 and the current implemented total." sqref="S153" xr:uid="{00000000-0002-0000-0100-00006D000000}">
      <formula1>0</formula1>
      <formula2>C69</formula2>
    </dataValidation>
    <dataValidation type="whole" allowBlank="1" showErrorMessage="1" errorTitle="Invalid count" error="Value must be between 0 and the current implemented total." sqref="U153" xr:uid="{00000000-0002-0000-0100-00006E000000}">
      <formula1>0</formula1>
      <formula2>C70</formula2>
    </dataValidation>
    <dataValidation type="whole" allowBlank="1" showErrorMessage="1" errorTitle="Invalid count" error="Value must be between 0 and the current implemented total." sqref="W153" xr:uid="{00000000-0002-0000-0100-00006F000000}">
      <formula1>0</formula1>
      <formula2>C71</formula2>
    </dataValidation>
    <dataValidation type="whole" allowBlank="1" showErrorMessage="1" errorTitle="Invalid overall count" error="Overall count must be between 0 and the current implemented total." sqref="Q154" xr:uid="{00000000-0002-0000-0100-000070000000}">
      <formula1>0</formula1>
      <formula2>C16</formula2>
    </dataValidation>
    <dataValidation type="whole" allowBlank="1" showErrorMessage="1" errorTitle="Invalid count" error="Value must be between 0 and the current implemented total." sqref="S154" xr:uid="{00000000-0002-0000-0100-000071000000}">
      <formula1>0</formula1>
      <formula2>C69</formula2>
    </dataValidation>
    <dataValidation type="whole" allowBlank="1" showErrorMessage="1" errorTitle="Invalid count" error="Value must be between 0 and the current implemented total." sqref="U154" xr:uid="{00000000-0002-0000-0100-000072000000}">
      <formula1>0</formula1>
      <formula2>C70</formula2>
    </dataValidation>
    <dataValidation type="whole" allowBlank="1" showErrorMessage="1" errorTitle="Invalid count" error="Value must be between 0 and the current implemented total." sqref="W154" xr:uid="{00000000-0002-0000-0100-000073000000}">
      <formula1>0</formula1>
      <formula2>C71</formula2>
    </dataValidation>
    <dataValidation type="whole" allowBlank="1" showErrorMessage="1" errorTitle="Invalid overall count" error="Overall count must be between 0 and the current implemented total." sqref="Q155" xr:uid="{00000000-0002-0000-0100-000074000000}">
      <formula1>0</formula1>
      <formula2>C16</formula2>
    </dataValidation>
    <dataValidation type="whole" allowBlank="1" showErrorMessage="1" errorTitle="Invalid count" error="Value must be between 0 and the current implemented total." sqref="S155" xr:uid="{00000000-0002-0000-0100-000075000000}">
      <formula1>0</formula1>
      <formula2>C69</formula2>
    </dataValidation>
    <dataValidation type="whole" allowBlank="1" showErrorMessage="1" errorTitle="Invalid count" error="Value must be between 0 and the current implemented total." sqref="U155" xr:uid="{00000000-0002-0000-0100-000076000000}">
      <formula1>0</formula1>
      <formula2>C70</formula2>
    </dataValidation>
    <dataValidation type="whole" allowBlank="1" showErrorMessage="1" errorTitle="Invalid count" error="Value must be between 0 and the current implemented total." sqref="W155" xr:uid="{00000000-0002-0000-0100-000077000000}">
      <formula1>0</formula1>
      <formula2>C71</formula2>
    </dataValidation>
    <dataValidation type="whole" allowBlank="1" showErrorMessage="1" errorTitle="Invalid Asset Count" error="Value must be between 0 and the Total Asset Numbers above." sqref="Q168" xr:uid="{00000000-0002-0000-0100-000078000000}">
      <formula1>0</formula1>
      <formula2>$P164</formula2>
    </dataValidation>
    <dataValidation type="whole" allowBlank="1" showErrorMessage="1" errorTitle="Invalid Asset Count" error="Value must be between 0 and the Total Asset Numbers above." sqref="Q169" xr:uid="{00000000-0002-0000-0100-000079000000}">
      <formula1>0</formula1>
      <formula2>$P164</formula2>
    </dataValidation>
    <dataValidation type="whole" allowBlank="1" showErrorMessage="1" errorTitle="Invalid Asset Count" error="Value must be between 0 and the Total Asset Numbers above." sqref="Q170" xr:uid="{00000000-0002-0000-0100-00007A000000}">
      <formula1>0</formula1>
      <formula2>$P164</formula2>
    </dataValidation>
    <dataValidation type="whole" allowBlank="1" showErrorMessage="1" errorTitle="Invalid Asset Count" error="Value must be between 0 and the Total Asset Numbers above." sqref="Q171" xr:uid="{00000000-0002-0000-0100-00007B000000}">
      <formula1>0</formula1>
      <formula2>$P164</formula2>
    </dataValidation>
    <dataValidation type="whole" allowBlank="1" showErrorMessage="1" errorTitle="Invalid Asset Count" error="Value must be between 0 and the Total Asset Numbers above." sqref="Q172" xr:uid="{00000000-0002-0000-0100-00007C000000}">
      <formula1>0</formula1>
      <formula2>$P164</formula2>
    </dataValidation>
    <dataValidation type="whole" allowBlank="1" showErrorMessage="1" errorTitle="Invalid Asset Count" error="Value must be between 0 and the Total Asset Numbers above." sqref="Q173" xr:uid="{00000000-0002-0000-0100-00007D000000}">
      <formula1>0</formula1>
      <formula2>$P164</formula2>
    </dataValidation>
    <dataValidation type="whole" allowBlank="1" showErrorMessage="1" errorTitle="Invalid Asset Count" error="Value must be between 0 and the Total Asset Numbers above." sqref="Q174" xr:uid="{00000000-0002-0000-0100-00007E000000}">
      <formula1>0</formula1>
      <formula2>$P164</formula2>
    </dataValidation>
    <dataValidation type="whole" allowBlank="1" showErrorMessage="1" errorTitle="Invalid Asset Count" error="Value must be between 0 and the Total Asset Numbers above." sqref="Q175" xr:uid="{00000000-0002-0000-0100-00007F000000}">
      <formula1>0</formula1>
      <formula2>$P164</formula2>
    </dataValidation>
    <dataValidation type="whole" allowBlank="1" showErrorMessage="1" errorTitle="Invalid Asset Count" error="Value must be between 0 and the Total Asset Numbers above." sqref="Q176" xr:uid="{00000000-0002-0000-0100-000080000000}">
      <formula1>0</formula1>
      <formula2>$P164</formula2>
    </dataValidation>
    <dataValidation type="whole" allowBlank="1" showErrorMessage="1" errorTitle="Invalid Asset Count" error="Value must be between 0 and the Total Asset Numbers above." sqref="Q177" xr:uid="{00000000-0002-0000-0100-000081000000}">
      <formula1>0</formula1>
      <formula2>$P164</formula2>
    </dataValidation>
    <dataValidation type="whole" allowBlank="1" showErrorMessage="1" errorTitle="Invalid Asset Count" error="Value must be between 0 and the Total Asset Numbers above." sqref="Q178" xr:uid="{00000000-0002-0000-0100-000082000000}">
      <formula1>0</formula1>
      <formula2>$P164</formula2>
    </dataValidation>
    <dataValidation type="whole" allowBlank="1" showErrorMessage="1" errorTitle="Invalid Asset Count" error="Value must be between 0 and the Total Asset Numbers above." sqref="Q179" xr:uid="{00000000-0002-0000-0100-000083000000}">
      <formula1>0</formula1>
      <formula2>$P164</formula2>
    </dataValidation>
    <dataValidation type="whole" allowBlank="1" showErrorMessage="1" errorTitle="Invalid Asset Count" error="Value must be between 0 and the Total Asset Numbers above." sqref="Q180" xr:uid="{00000000-0002-0000-0100-000084000000}">
      <formula1>0</formula1>
      <formula2>$P164</formula2>
    </dataValidation>
    <dataValidation type="whole" allowBlank="1" showErrorMessage="1" errorTitle="Invalid Asset Count" error="Value must be between 0 and the Total Asset Numbers above." sqref="Q181" xr:uid="{00000000-0002-0000-0100-000085000000}">
      <formula1>0</formula1>
      <formula2>$P164</formula2>
    </dataValidation>
    <dataValidation type="whole" allowBlank="1" showErrorMessage="1" errorTitle="Invalid Asset Count" error="Value must be between 0 and the Total Asset Numbers above." sqref="Q182" xr:uid="{00000000-0002-0000-0100-000086000000}">
      <formula1>0</formula1>
      <formula2>$P164</formula2>
    </dataValidation>
    <dataValidation type="whole" allowBlank="1" showErrorMessage="1" errorTitle="Invalid Asset Count" error="Value must be between 0 and the Total Asset Numbers above." sqref="Q183" xr:uid="{00000000-0002-0000-0100-000087000000}">
      <formula1>0</formula1>
      <formula2>$P164</formula2>
    </dataValidation>
    <dataValidation type="whole" allowBlank="1" showErrorMessage="1" errorTitle="Invalid Asset Count" error="Value must be between 0 and the Total Asset Numbers above." sqref="Q184" xr:uid="{00000000-0002-0000-0100-000088000000}">
      <formula1>0</formula1>
      <formula2>$P164</formula2>
    </dataValidation>
    <dataValidation type="whole" allowBlank="1" showErrorMessage="1" errorTitle="Invalid Asset Count" error="Value must be between 0 and the Total Asset Numbers above." sqref="Q185" xr:uid="{00000000-0002-0000-0100-000089000000}">
      <formula1>0</formula1>
      <formula2>$P164</formula2>
    </dataValidation>
    <dataValidation type="whole" allowBlank="1" showErrorMessage="1" errorTitle="Invalid Asset Count" error="Value must be between 0 and the Total Asset Numbers above." sqref="Q186" xr:uid="{00000000-0002-0000-0100-00008A000000}">
      <formula1>0</formula1>
      <formula2>$P164</formula2>
    </dataValidation>
    <dataValidation type="whole" allowBlank="1" showErrorMessage="1" errorTitle="Invalid Asset Count" error="Value must be between 0 and the Total Asset Numbers above." sqref="Q187" xr:uid="{00000000-0002-0000-0100-00008B000000}">
      <formula1>0</formula1>
      <formula2>$P164</formula2>
    </dataValidation>
  </dataValidations>
  <hyperlinks>
    <hyperlink ref="B191"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288"/>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256" si="0">IF(OR(G2="Implemented",G2="Compensated"),"Resolved",IF(OR(G2="Risk Accepted",G2="N/A"),"Excluded",IF(G2="Testing","Testing","Outstanding")))</f>
        <v>Outstanding</v>
      </c>
      <c r="M2" s="11" t="s">
        <v>19</v>
      </c>
    </row>
    <row r="3" spans="1:13" ht="60" customHeight="1" x14ac:dyDescent="0.35">
      <c r="A3" s="9" t="s">
        <v>23</v>
      </c>
      <c r="B3" s="1" t="s">
        <v>24</v>
      </c>
      <c r="C3" s="2" t="s">
        <v>15</v>
      </c>
      <c r="D3" s="3" t="s">
        <v>16</v>
      </c>
      <c r="E3" s="3" t="s">
        <v>17</v>
      </c>
      <c r="F3" s="3" t="s">
        <v>18</v>
      </c>
      <c r="G3" s="3" t="s">
        <v>19</v>
      </c>
      <c r="H3" s="4" t="s">
        <v>19</v>
      </c>
      <c r="I3" s="1" t="s">
        <v>25</v>
      </c>
      <c r="J3" s="1" t="s">
        <v>26</v>
      </c>
      <c r="K3" s="1" t="s">
        <v>27</v>
      </c>
      <c r="L3" s="3" t="str">
        <f t="shared" si="0"/>
        <v>Outstanding</v>
      </c>
      <c r="M3" s="11" t="s">
        <v>19</v>
      </c>
    </row>
    <row r="4" spans="1:13" ht="60" customHeight="1" x14ac:dyDescent="0.35">
      <c r="A4" s="9" t="s">
        <v>28</v>
      </c>
      <c r="B4" s="1" t="s">
        <v>29</v>
      </c>
      <c r="C4" s="2" t="s">
        <v>15</v>
      </c>
      <c r="D4" s="3" t="s">
        <v>16</v>
      </c>
      <c r="E4" s="3" t="s">
        <v>17</v>
      </c>
      <c r="F4" s="3" t="s">
        <v>18</v>
      </c>
      <c r="G4" s="3" t="s">
        <v>19</v>
      </c>
      <c r="H4" s="4" t="s">
        <v>19</v>
      </c>
      <c r="I4" s="1" t="s">
        <v>30</v>
      </c>
      <c r="J4" s="1" t="s">
        <v>31</v>
      </c>
      <c r="K4" s="1" t="s">
        <v>32</v>
      </c>
      <c r="L4" s="3" t="str">
        <f t="shared" si="0"/>
        <v>Outstanding</v>
      </c>
      <c r="M4" s="11" t="s">
        <v>19</v>
      </c>
    </row>
    <row r="5" spans="1:13" ht="60" customHeight="1" x14ac:dyDescent="0.35">
      <c r="A5" s="9" t="s">
        <v>33</v>
      </c>
      <c r="B5" s="1" t="s">
        <v>34</v>
      </c>
      <c r="C5" s="2" t="s">
        <v>15</v>
      </c>
      <c r="D5" s="3" t="s">
        <v>16</v>
      </c>
      <c r="E5" s="3" t="s">
        <v>17</v>
      </c>
      <c r="F5" s="3" t="s">
        <v>18</v>
      </c>
      <c r="G5" s="3" t="s">
        <v>19</v>
      </c>
      <c r="H5" s="4" t="s">
        <v>19</v>
      </c>
      <c r="I5" s="1" t="s">
        <v>35</v>
      </c>
      <c r="J5" s="1" t="s">
        <v>36</v>
      </c>
      <c r="K5" s="1" t="s">
        <v>37</v>
      </c>
      <c r="L5" s="3" t="str">
        <f t="shared" si="0"/>
        <v>Outstanding</v>
      </c>
      <c r="M5" s="11" t="s">
        <v>19</v>
      </c>
    </row>
    <row r="6" spans="1:13" ht="60" customHeight="1" x14ac:dyDescent="0.35">
      <c r="A6" s="9" t="s">
        <v>38</v>
      </c>
      <c r="B6" s="1" t="s">
        <v>39</v>
      </c>
      <c r="C6" s="2" t="s">
        <v>15</v>
      </c>
      <c r="D6" s="3" t="s">
        <v>16</v>
      </c>
      <c r="E6" s="3" t="s">
        <v>17</v>
      </c>
      <c r="F6" s="3" t="s">
        <v>18</v>
      </c>
      <c r="G6" s="3" t="s">
        <v>19</v>
      </c>
      <c r="H6" s="4" t="s">
        <v>19</v>
      </c>
      <c r="I6" s="1" t="s">
        <v>40</v>
      </c>
      <c r="J6" s="1" t="s">
        <v>41</v>
      </c>
      <c r="K6" s="1" t="s">
        <v>42</v>
      </c>
      <c r="L6" s="3" t="str">
        <f t="shared" si="0"/>
        <v>Outstanding</v>
      </c>
      <c r="M6" s="11" t="s">
        <v>19</v>
      </c>
    </row>
    <row r="7" spans="1:13" ht="60" customHeight="1" x14ac:dyDescent="0.35">
      <c r="A7" s="9" t="s">
        <v>43</v>
      </c>
      <c r="B7" s="1" t="s">
        <v>44</v>
      </c>
      <c r="C7" s="2" t="s">
        <v>45</v>
      </c>
      <c r="D7" s="3" t="s">
        <v>16</v>
      </c>
      <c r="E7" s="3" t="s">
        <v>17</v>
      </c>
      <c r="F7" s="3" t="s">
        <v>18</v>
      </c>
      <c r="G7" s="3" t="s">
        <v>19</v>
      </c>
      <c r="H7" s="4" t="s">
        <v>19</v>
      </c>
      <c r="I7" s="1" t="s">
        <v>46</v>
      </c>
      <c r="J7" s="1" t="s">
        <v>47</v>
      </c>
      <c r="K7" s="1" t="s">
        <v>48</v>
      </c>
      <c r="L7" s="3" t="str">
        <f t="shared" si="0"/>
        <v>Outstanding</v>
      </c>
      <c r="M7" s="11" t="s">
        <v>19</v>
      </c>
    </row>
    <row r="8" spans="1:13" ht="60" customHeight="1" x14ac:dyDescent="0.35">
      <c r="A8" s="9" t="s">
        <v>49</v>
      </c>
      <c r="B8" s="1" t="s">
        <v>50</v>
      </c>
      <c r="C8" s="2" t="s">
        <v>45</v>
      </c>
      <c r="D8" s="3" t="s">
        <v>16</v>
      </c>
      <c r="E8" s="3" t="s">
        <v>17</v>
      </c>
      <c r="F8" s="3" t="s">
        <v>18</v>
      </c>
      <c r="G8" s="3" t="s">
        <v>19</v>
      </c>
      <c r="H8" s="4" t="s">
        <v>19</v>
      </c>
      <c r="I8" s="1" t="s">
        <v>51</v>
      </c>
      <c r="J8" s="1" t="s">
        <v>52</v>
      </c>
      <c r="K8" s="1" t="s">
        <v>53</v>
      </c>
      <c r="L8" s="3" t="str">
        <f t="shared" si="0"/>
        <v>Outstanding</v>
      </c>
      <c r="M8" s="11" t="s">
        <v>19</v>
      </c>
    </row>
    <row r="9" spans="1:13" ht="60" customHeight="1" x14ac:dyDescent="0.35">
      <c r="A9" s="9" t="s">
        <v>54</v>
      </c>
      <c r="B9" s="1" t="s">
        <v>55</v>
      </c>
      <c r="C9" s="2" t="s">
        <v>45</v>
      </c>
      <c r="D9" s="3" t="s">
        <v>16</v>
      </c>
      <c r="E9" s="3" t="s">
        <v>17</v>
      </c>
      <c r="F9" s="3" t="s">
        <v>18</v>
      </c>
      <c r="G9" s="3" t="s">
        <v>19</v>
      </c>
      <c r="H9" s="4" t="s">
        <v>19</v>
      </c>
      <c r="I9" s="1" t="s">
        <v>56</v>
      </c>
      <c r="J9" s="1" t="s">
        <v>57</v>
      </c>
      <c r="K9" s="1" t="s">
        <v>58</v>
      </c>
      <c r="L9" s="3" t="str">
        <f t="shared" si="0"/>
        <v>Outstanding</v>
      </c>
      <c r="M9" s="11" t="s">
        <v>19</v>
      </c>
    </row>
    <row r="10" spans="1:13" ht="60" customHeight="1" x14ac:dyDescent="0.35">
      <c r="A10" s="9" t="s">
        <v>59</v>
      </c>
      <c r="B10" s="1" t="s">
        <v>60</v>
      </c>
      <c r="C10" s="2" t="s">
        <v>45</v>
      </c>
      <c r="D10" s="3" t="s">
        <v>16</v>
      </c>
      <c r="E10" s="3" t="s">
        <v>17</v>
      </c>
      <c r="F10" s="3" t="s">
        <v>18</v>
      </c>
      <c r="G10" s="3" t="s">
        <v>19</v>
      </c>
      <c r="H10" s="4" t="s">
        <v>19</v>
      </c>
      <c r="I10" s="1" t="s">
        <v>61</v>
      </c>
      <c r="J10" s="1" t="s">
        <v>52</v>
      </c>
      <c r="K10" s="1" t="s">
        <v>62</v>
      </c>
      <c r="L10" s="3" t="str">
        <f t="shared" si="0"/>
        <v>Outstanding</v>
      </c>
      <c r="M10" s="11" t="s">
        <v>19</v>
      </c>
    </row>
    <row r="11" spans="1:13" ht="60" customHeight="1" x14ac:dyDescent="0.35">
      <c r="A11" s="9" t="s">
        <v>63</v>
      </c>
      <c r="B11" s="1" t="s">
        <v>64</v>
      </c>
      <c r="C11" s="2" t="s">
        <v>15</v>
      </c>
      <c r="D11" s="3" t="s">
        <v>16</v>
      </c>
      <c r="E11" s="3" t="s">
        <v>17</v>
      </c>
      <c r="F11" s="3" t="s">
        <v>18</v>
      </c>
      <c r="G11" s="3" t="s">
        <v>19</v>
      </c>
      <c r="H11" s="4" t="s">
        <v>19</v>
      </c>
      <c r="I11" s="1" t="s">
        <v>65</v>
      </c>
      <c r="J11" s="1" t="s">
        <v>66</v>
      </c>
      <c r="K11" s="1" t="s">
        <v>67</v>
      </c>
      <c r="L11" s="3" t="str">
        <f t="shared" si="0"/>
        <v>Outstanding</v>
      </c>
      <c r="M11" s="11" t="s">
        <v>19</v>
      </c>
    </row>
    <row r="12" spans="1:13" ht="60" customHeight="1" x14ac:dyDescent="0.35">
      <c r="A12" s="9" t="s">
        <v>68</v>
      </c>
      <c r="B12" s="1" t="s">
        <v>69</v>
      </c>
      <c r="C12" s="2" t="s">
        <v>45</v>
      </c>
      <c r="D12" s="3" t="s">
        <v>16</v>
      </c>
      <c r="E12" s="3" t="s">
        <v>17</v>
      </c>
      <c r="F12" s="3" t="s">
        <v>18</v>
      </c>
      <c r="G12" s="3" t="s">
        <v>19</v>
      </c>
      <c r="H12" s="4" t="s">
        <v>19</v>
      </c>
      <c r="I12" s="1" t="s">
        <v>70</v>
      </c>
      <c r="J12" s="1" t="s">
        <v>71</v>
      </c>
      <c r="K12" s="1" t="s">
        <v>72</v>
      </c>
      <c r="L12" s="3" t="str">
        <f t="shared" si="0"/>
        <v>Outstanding</v>
      </c>
      <c r="M12" s="11" t="s">
        <v>19</v>
      </c>
    </row>
    <row r="13" spans="1:13" ht="60" customHeight="1" x14ac:dyDescent="0.35">
      <c r="A13" s="9" t="s">
        <v>73</v>
      </c>
      <c r="B13" s="1" t="s">
        <v>74</v>
      </c>
      <c r="C13" s="2" t="s">
        <v>15</v>
      </c>
      <c r="D13" s="3" t="s">
        <v>16</v>
      </c>
      <c r="E13" s="3" t="s">
        <v>17</v>
      </c>
      <c r="F13" s="3" t="s">
        <v>18</v>
      </c>
      <c r="G13" s="3" t="s">
        <v>19</v>
      </c>
      <c r="H13" s="4" t="s">
        <v>19</v>
      </c>
      <c r="I13" s="1" t="s">
        <v>75</v>
      </c>
      <c r="J13" s="1" t="s">
        <v>76</v>
      </c>
      <c r="K13" s="1" t="s">
        <v>77</v>
      </c>
      <c r="L13" s="3" t="str">
        <f t="shared" si="0"/>
        <v>Outstanding</v>
      </c>
      <c r="M13" s="11" t="s">
        <v>19</v>
      </c>
    </row>
    <row r="14" spans="1:13" ht="60" customHeight="1" x14ac:dyDescent="0.35">
      <c r="A14" s="9" t="s">
        <v>78</v>
      </c>
      <c r="B14" s="1" t="s">
        <v>79</v>
      </c>
      <c r="C14" s="2" t="s">
        <v>15</v>
      </c>
      <c r="D14" s="3" t="s">
        <v>16</v>
      </c>
      <c r="E14" s="3" t="s">
        <v>17</v>
      </c>
      <c r="F14" s="3" t="s">
        <v>18</v>
      </c>
      <c r="G14" s="3" t="s">
        <v>19</v>
      </c>
      <c r="H14" s="4" t="s">
        <v>19</v>
      </c>
      <c r="I14" s="1" t="s">
        <v>80</v>
      </c>
      <c r="J14" s="1" t="s">
        <v>81</v>
      </c>
      <c r="K14" s="1" t="s">
        <v>82</v>
      </c>
      <c r="L14" s="3" t="str">
        <f t="shared" si="0"/>
        <v>Outstanding</v>
      </c>
      <c r="M14" s="11" t="s">
        <v>19</v>
      </c>
    </row>
    <row r="15" spans="1:13" ht="60" customHeight="1" x14ac:dyDescent="0.35">
      <c r="A15" s="9" t="s">
        <v>83</v>
      </c>
      <c r="B15" s="1" t="s">
        <v>84</v>
      </c>
      <c r="C15" s="2" t="s">
        <v>15</v>
      </c>
      <c r="D15" s="3" t="s">
        <v>16</v>
      </c>
      <c r="E15" s="3" t="s">
        <v>17</v>
      </c>
      <c r="F15" s="3" t="s">
        <v>18</v>
      </c>
      <c r="G15" s="3" t="s">
        <v>19</v>
      </c>
      <c r="H15" s="4" t="s">
        <v>19</v>
      </c>
      <c r="I15" s="1" t="s">
        <v>85</v>
      </c>
      <c r="J15" s="1" t="s">
        <v>86</v>
      </c>
      <c r="K15" s="1" t="s">
        <v>87</v>
      </c>
      <c r="L15" s="3" t="str">
        <f t="shared" si="0"/>
        <v>Outstanding</v>
      </c>
      <c r="M15" s="11" t="s">
        <v>19</v>
      </c>
    </row>
    <row r="16" spans="1:13" ht="60" customHeight="1" x14ac:dyDescent="0.35">
      <c r="A16" s="9" t="s">
        <v>88</v>
      </c>
      <c r="B16" s="1" t="s">
        <v>89</v>
      </c>
      <c r="C16" s="2" t="s">
        <v>15</v>
      </c>
      <c r="D16" s="3" t="s">
        <v>16</v>
      </c>
      <c r="E16" s="3" t="s">
        <v>17</v>
      </c>
      <c r="F16" s="3" t="s">
        <v>18</v>
      </c>
      <c r="G16" s="3" t="s">
        <v>19</v>
      </c>
      <c r="H16" s="4" t="s">
        <v>19</v>
      </c>
      <c r="I16" s="1" t="s">
        <v>90</v>
      </c>
      <c r="J16" s="1" t="s">
        <v>91</v>
      </c>
      <c r="K16" s="1" t="s">
        <v>92</v>
      </c>
      <c r="L16" s="3" t="str">
        <f t="shared" si="0"/>
        <v>Outstanding</v>
      </c>
      <c r="M16" s="11" t="s">
        <v>19</v>
      </c>
    </row>
    <row r="17" spans="1:13" ht="60" customHeight="1" x14ac:dyDescent="0.35">
      <c r="A17" s="9" t="s">
        <v>93</v>
      </c>
      <c r="B17" s="1" t="s">
        <v>94</v>
      </c>
      <c r="C17" s="2" t="s">
        <v>15</v>
      </c>
      <c r="D17" s="3" t="s">
        <v>16</v>
      </c>
      <c r="E17" s="3" t="s">
        <v>17</v>
      </c>
      <c r="F17" s="3" t="s">
        <v>18</v>
      </c>
      <c r="G17" s="3" t="s">
        <v>19</v>
      </c>
      <c r="H17" s="4" t="s">
        <v>19</v>
      </c>
      <c r="I17" s="1" t="s">
        <v>95</v>
      </c>
      <c r="J17" s="1" t="s">
        <v>96</v>
      </c>
      <c r="K17" s="1" t="s">
        <v>97</v>
      </c>
      <c r="L17" s="3" t="str">
        <f t="shared" si="0"/>
        <v>Outstanding</v>
      </c>
      <c r="M17" s="11" t="s">
        <v>19</v>
      </c>
    </row>
    <row r="18" spans="1:13" ht="60" customHeight="1" x14ac:dyDescent="0.35">
      <c r="A18" s="9" t="s">
        <v>98</v>
      </c>
      <c r="B18" s="1" t="s">
        <v>99</v>
      </c>
      <c r="C18" s="2" t="s">
        <v>15</v>
      </c>
      <c r="D18" s="3" t="s">
        <v>16</v>
      </c>
      <c r="E18" s="3" t="s">
        <v>17</v>
      </c>
      <c r="F18" s="3" t="s">
        <v>18</v>
      </c>
      <c r="G18" s="3" t="s">
        <v>19</v>
      </c>
      <c r="H18" s="4" t="s">
        <v>19</v>
      </c>
      <c r="I18" s="1" t="s">
        <v>100</v>
      </c>
      <c r="J18" s="1" t="s">
        <v>101</v>
      </c>
      <c r="K18" s="1" t="s">
        <v>102</v>
      </c>
      <c r="L18" s="3" t="str">
        <f t="shared" si="0"/>
        <v>Outstanding</v>
      </c>
      <c r="M18" s="11" t="s">
        <v>19</v>
      </c>
    </row>
    <row r="19" spans="1:13" ht="60" customHeight="1" x14ac:dyDescent="0.35">
      <c r="A19" s="9" t="s">
        <v>103</v>
      </c>
      <c r="B19" s="1" t="s">
        <v>104</v>
      </c>
      <c r="C19" s="2" t="s">
        <v>15</v>
      </c>
      <c r="D19" s="3" t="s">
        <v>16</v>
      </c>
      <c r="E19" s="3" t="s">
        <v>17</v>
      </c>
      <c r="F19" s="3" t="s">
        <v>18</v>
      </c>
      <c r="G19" s="3" t="s">
        <v>19</v>
      </c>
      <c r="H19" s="4" t="s">
        <v>19</v>
      </c>
      <c r="I19" s="1" t="s">
        <v>105</v>
      </c>
      <c r="J19" s="1" t="s">
        <v>106</v>
      </c>
      <c r="K19" s="1" t="s">
        <v>107</v>
      </c>
      <c r="L19" s="3" t="str">
        <f t="shared" si="0"/>
        <v>Outstanding</v>
      </c>
      <c r="M19" s="11" t="s">
        <v>19</v>
      </c>
    </row>
    <row r="20" spans="1:13" ht="60" customHeight="1" x14ac:dyDescent="0.35">
      <c r="A20" s="9" t="s">
        <v>108</v>
      </c>
      <c r="B20" s="1" t="s">
        <v>109</v>
      </c>
      <c r="C20" s="2" t="s">
        <v>15</v>
      </c>
      <c r="D20" s="3" t="s">
        <v>16</v>
      </c>
      <c r="E20" s="3" t="s">
        <v>17</v>
      </c>
      <c r="F20" s="3" t="s">
        <v>18</v>
      </c>
      <c r="G20" s="3" t="s">
        <v>19</v>
      </c>
      <c r="H20" s="4" t="s">
        <v>19</v>
      </c>
      <c r="I20" s="1" t="s">
        <v>110</v>
      </c>
      <c r="J20" s="1" t="s">
        <v>111</v>
      </c>
      <c r="K20" s="1" t="s">
        <v>112</v>
      </c>
      <c r="L20" s="3" t="str">
        <f t="shared" si="0"/>
        <v>Outstanding</v>
      </c>
      <c r="M20" s="11" t="s">
        <v>19</v>
      </c>
    </row>
    <row r="21" spans="1:13" ht="60" customHeight="1" x14ac:dyDescent="0.35">
      <c r="A21" s="9" t="s">
        <v>113</v>
      </c>
      <c r="B21" s="1" t="s">
        <v>114</v>
      </c>
      <c r="C21" s="2" t="s">
        <v>15</v>
      </c>
      <c r="D21" s="3" t="s">
        <v>16</v>
      </c>
      <c r="E21" s="3" t="s">
        <v>17</v>
      </c>
      <c r="F21" s="3" t="s">
        <v>18</v>
      </c>
      <c r="G21" s="3" t="s">
        <v>19</v>
      </c>
      <c r="H21" s="4" t="s">
        <v>19</v>
      </c>
      <c r="I21" s="1" t="s">
        <v>115</v>
      </c>
      <c r="J21" s="1" t="s">
        <v>116</v>
      </c>
      <c r="K21" s="1" t="s">
        <v>117</v>
      </c>
      <c r="L21" s="3" t="str">
        <f t="shared" si="0"/>
        <v>Outstanding</v>
      </c>
      <c r="M21" s="11" t="s">
        <v>19</v>
      </c>
    </row>
    <row r="22" spans="1:13" ht="60" customHeight="1" x14ac:dyDescent="0.35">
      <c r="A22" s="9" t="s">
        <v>118</v>
      </c>
      <c r="B22" s="1" t="s">
        <v>119</v>
      </c>
      <c r="C22" s="2" t="s">
        <v>15</v>
      </c>
      <c r="D22" s="3" t="s">
        <v>16</v>
      </c>
      <c r="E22" s="3" t="s">
        <v>17</v>
      </c>
      <c r="F22" s="3" t="s">
        <v>18</v>
      </c>
      <c r="G22" s="3" t="s">
        <v>19</v>
      </c>
      <c r="H22" s="4" t="s">
        <v>19</v>
      </c>
      <c r="I22" s="1" t="s">
        <v>120</v>
      </c>
      <c r="J22" s="1" t="s">
        <v>121</v>
      </c>
      <c r="K22" s="1" t="s">
        <v>122</v>
      </c>
      <c r="L22" s="3" t="str">
        <f t="shared" si="0"/>
        <v>Outstanding</v>
      </c>
      <c r="M22" s="11" t="s">
        <v>19</v>
      </c>
    </row>
    <row r="23" spans="1:13" ht="60" customHeight="1" x14ac:dyDescent="0.35">
      <c r="A23" s="9" t="s">
        <v>123</v>
      </c>
      <c r="B23" s="1" t="s">
        <v>124</v>
      </c>
      <c r="C23" s="2" t="s">
        <v>15</v>
      </c>
      <c r="D23" s="3" t="s">
        <v>16</v>
      </c>
      <c r="E23" s="3" t="s">
        <v>17</v>
      </c>
      <c r="F23" s="3" t="s">
        <v>18</v>
      </c>
      <c r="G23" s="3" t="s">
        <v>19</v>
      </c>
      <c r="H23" s="4" t="s">
        <v>19</v>
      </c>
      <c r="I23" s="1" t="s">
        <v>125</v>
      </c>
      <c r="J23" s="1" t="s">
        <v>126</v>
      </c>
      <c r="K23" s="1" t="s">
        <v>127</v>
      </c>
      <c r="L23" s="3" t="str">
        <f t="shared" si="0"/>
        <v>Outstanding</v>
      </c>
      <c r="M23" s="11" t="s">
        <v>19</v>
      </c>
    </row>
    <row r="24" spans="1:13" ht="60" customHeight="1" x14ac:dyDescent="0.35">
      <c r="A24" s="9" t="s">
        <v>128</v>
      </c>
      <c r="B24" s="1" t="s">
        <v>129</v>
      </c>
      <c r="C24" s="2" t="s">
        <v>15</v>
      </c>
      <c r="D24" s="3" t="s">
        <v>16</v>
      </c>
      <c r="E24" s="3" t="s">
        <v>17</v>
      </c>
      <c r="F24" s="3" t="s">
        <v>18</v>
      </c>
      <c r="G24" s="3" t="s">
        <v>19</v>
      </c>
      <c r="H24" s="4" t="s">
        <v>19</v>
      </c>
      <c r="I24" s="1" t="s">
        <v>130</v>
      </c>
      <c r="J24" s="1" t="s">
        <v>131</v>
      </c>
      <c r="K24" s="1" t="s">
        <v>132</v>
      </c>
      <c r="L24" s="3" t="str">
        <f t="shared" si="0"/>
        <v>Outstanding</v>
      </c>
      <c r="M24" s="11" t="s">
        <v>19</v>
      </c>
    </row>
    <row r="25" spans="1:13" ht="60" customHeight="1" x14ac:dyDescent="0.35">
      <c r="A25" s="9" t="s">
        <v>133</v>
      </c>
      <c r="B25" s="1" t="s">
        <v>134</v>
      </c>
      <c r="C25" s="2" t="s">
        <v>15</v>
      </c>
      <c r="D25" s="3" t="s">
        <v>16</v>
      </c>
      <c r="E25" s="3" t="s">
        <v>17</v>
      </c>
      <c r="F25" s="3" t="s">
        <v>18</v>
      </c>
      <c r="G25" s="3" t="s">
        <v>19</v>
      </c>
      <c r="H25" s="4" t="s">
        <v>19</v>
      </c>
      <c r="I25" s="1" t="s">
        <v>135</v>
      </c>
      <c r="J25" s="1" t="s">
        <v>136</v>
      </c>
      <c r="K25" s="1" t="s">
        <v>137</v>
      </c>
      <c r="L25" s="3" t="str">
        <f t="shared" si="0"/>
        <v>Outstanding</v>
      </c>
      <c r="M25" s="11" t="s">
        <v>19</v>
      </c>
    </row>
    <row r="26" spans="1:13" ht="60" customHeight="1" x14ac:dyDescent="0.35">
      <c r="A26" s="9" t="s">
        <v>138</v>
      </c>
      <c r="B26" s="1" t="s">
        <v>139</v>
      </c>
      <c r="C26" s="2" t="s">
        <v>15</v>
      </c>
      <c r="D26" s="3" t="s">
        <v>16</v>
      </c>
      <c r="E26" s="3" t="s">
        <v>17</v>
      </c>
      <c r="F26" s="3" t="s">
        <v>18</v>
      </c>
      <c r="G26" s="3" t="s">
        <v>19</v>
      </c>
      <c r="H26" s="4" t="s">
        <v>19</v>
      </c>
      <c r="I26" s="1" t="s">
        <v>140</v>
      </c>
      <c r="J26" s="1" t="s">
        <v>141</v>
      </c>
      <c r="K26" s="1" t="s">
        <v>142</v>
      </c>
      <c r="L26" s="3" t="str">
        <f t="shared" si="0"/>
        <v>Outstanding</v>
      </c>
      <c r="M26" s="11" t="s">
        <v>19</v>
      </c>
    </row>
    <row r="27" spans="1:13" ht="60" customHeight="1" x14ac:dyDescent="0.35">
      <c r="A27" s="9" t="s">
        <v>143</v>
      </c>
      <c r="B27" s="1" t="s">
        <v>144</v>
      </c>
      <c r="C27" s="2" t="s">
        <v>15</v>
      </c>
      <c r="D27" s="3" t="s">
        <v>16</v>
      </c>
      <c r="E27" s="3" t="s">
        <v>17</v>
      </c>
      <c r="F27" s="3" t="s">
        <v>18</v>
      </c>
      <c r="G27" s="3" t="s">
        <v>19</v>
      </c>
      <c r="H27" s="4" t="s">
        <v>19</v>
      </c>
      <c r="I27" s="1" t="s">
        <v>145</v>
      </c>
      <c r="J27" s="1" t="s">
        <v>146</v>
      </c>
      <c r="K27" s="1" t="s">
        <v>147</v>
      </c>
      <c r="L27" s="3" t="str">
        <f t="shared" si="0"/>
        <v>Outstanding</v>
      </c>
      <c r="M27" s="11" t="s">
        <v>19</v>
      </c>
    </row>
    <row r="28" spans="1:13" ht="60" customHeight="1" x14ac:dyDescent="0.35">
      <c r="A28" s="9" t="s">
        <v>148</v>
      </c>
      <c r="B28" s="1" t="s">
        <v>149</v>
      </c>
      <c r="C28" s="2" t="s">
        <v>15</v>
      </c>
      <c r="D28" s="3" t="s">
        <v>16</v>
      </c>
      <c r="E28" s="3" t="s">
        <v>17</v>
      </c>
      <c r="F28" s="3" t="s">
        <v>18</v>
      </c>
      <c r="G28" s="3" t="s">
        <v>19</v>
      </c>
      <c r="H28" s="4" t="s">
        <v>19</v>
      </c>
      <c r="I28" s="1" t="s">
        <v>150</v>
      </c>
      <c r="J28" s="1" t="s">
        <v>151</v>
      </c>
      <c r="K28" s="1" t="s">
        <v>152</v>
      </c>
      <c r="L28" s="3" t="str">
        <f t="shared" si="0"/>
        <v>Outstanding</v>
      </c>
      <c r="M28" s="11" t="s">
        <v>19</v>
      </c>
    </row>
    <row r="29" spans="1:13" ht="60" customHeight="1" x14ac:dyDescent="0.35">
      <c r="A29" s="9" t="s">
        <v>153</v>
      </c>
      <c r="B29" s="1" t="s">
        <v>154</v>
      </c>
      <c r="C29" s="2" t="s">
        <v>45</v>
      </c>
      <c r="D29" s="3" t="s">
        <v>16</v>
      </c>
      <c r="E29" s="3" t="s">
        <v>17</v>
      </c>
      <c r="F29" s="3" t="s">
        <v>18</v>
      </c>
      <c r="G29" s="3" t="s">
        <v>19</v>
      </c>
      <c r="H29" s="4" t="s">
        <v>19</v>
      </c>
      <c r="I29" s="1" t="s">
        <v>155</v>
      </c>
      <c r="J29" s="1" t="s">
        <v>156</v>
      </c>
      <c r="K29" s="1" t="s">
        <v>157</v>
      </c>
      <c r="L29" s="3" t="str">
        <f t="shared" si="0"/>
        <v>Outstanding</v>
      </c>
      <c r="M29" s="11" t="s">
        <v>19</v>
      </c>
    </row>
    <row r="30" spans="1:13" ht="60" customHeight="1" x14ac:dyDescent="0.35">
      <c r="A30" s="9" t="s">
        <v>158</v>
      </c>
      <c r="B30" s="1" t="s">
        <v>159</v>
      </c>
      <c r="C30" s="2" t="s">
        <v>15</v>
      </c>
      <c r="D30" s="3" t="s">
        <v>16</v>
      </c>
      <c r="E30" s="3" t="s">
        <v>17</v>
      </c>
      <c r="F30" s="3" t="s">
        <v>18</v>
      </c>
      <c r="G30" s="3" t="s">
        <v>19</v>
      </c>
      <c r="H30" s="4" t="s">
        <v>19</v>
      </c>
      <c r="I30" s="1" t="s">
        <v>160</v>
      </c>
      <c r="J30" s="1" t="s">
        <v>161</v>
      </c>
      <c r="K30" s="1" t="s">
        <v>162</v>
      </c>
      <c r="L30" s="3" t="str">
        <f t="shared" si="0"/>
        <v>Outstanding</v>
      </c>
      <c r="M30" s="11" t="s">
        <v>19</v>
      </c>
    </row>
    <row r="31" spans="1:13" ht="60" customHeight="1" x14ac:dyDescent="0.35">
      <c r="A31" s="9" t="s">
        <v>163</v>
      </c>
      <c r="B31" s="1" t="s">
        <v>164</v>
      </c>
      <c r="C31" s="2" t="s">
        <v>15</v>
      </c>
      <c r="D31" s="3" t="s">
        <v>16</v>
      </c>
      <c r="E31" s="3" t="s">
        <v>17</v>
      </c>
      <c r="F31" s="3" t="s">
        <v>18</v>
      </c>
      <c r="G31" s="3" t="s">
        <v>19</v>
      </c>
      <c r="H31" s="4" t="s">
        <v>19</v>
      </c>
      <c r="I31" s="1" t="s">
        <v>165</v>
      </c>
      <c r="J31" s="1" t="s">
        <v>166</v>
      </c>
      <c r="K31" s="1" t="s">
        <v>167</v>
      </c>
      <c r="L31" s="3" t="str">
        <f t="shared" si="0"/>
        <v>Outstanding</v>
      </c>
      <c r="M31" s="11" t="s">
        <v>19</v>
      </c>
    </row>
    <row r="32" spans="1:13" ht="60" customHeight="1" x14ac:dyDescent="0.35">
      <c r="A32" s="9" t="s">
        <v>168</v>
      </c>
      <c r="B32" s="1" t="s">
        <v>169</v>
      </c>
      <c r="C32" s="2" t="s">
        <v>15</v>
      </c>
      <c r="D32" s="3" t="s">
        <v>16</v>
      </c>
      <c r="E32" s="3" t="s">
        <v>17</v>
      </c>
      <c r="F32" s="3" t="s">
        <v>18</v>
      </c>
      <c r="G32" s="3" t="s">
        <v>19</v>
      </c>
      <c r="H32" s="4" t="s">
        <v>19</v>
      </c>
      <c r="I32" s="1" t="s">
        <v>170</v>
      </c>
      <c r="J32" s="1" t="s">
        <v>171</v>
      </c>
      <c r="K32" s="1" t="s">
        <v>172</v>
      </c>
      <c r="L32" s="3" t="str">
        <f t="shared" si="0"/>
        <v>Outstanding</v>
      </c>
      <c r="M32" s="11" t="s">
        <v>19</v>
      </c>
    </row>
    <row r="33" spans="1:13" ht="60" customHeight="1" x14ac:dyDescent="0.35">
      <c r="A33" s="9" t="s">
        <v>173</v>
      </c>
      <c r="B33" s="1" t="s">
        <v>174</v>
      </c>
      <c r="C33" s="2" t="s">
        <v>15</v>
      </c>
      <c r="D33" s="3" t="s">
        <v>16</v>
      </c>
      <c r="E33" s="3" t="s">
        <v>17</v>
      </c>
      <c r="F33" s="3" t="s">
        <v>18</v>
      </c>
      <c r="G33" s="3" t="s">
        <v>19</v>
      </c>
      <c r="H33" s="4" t="s">
        <v>19</v>
      </c>
      <c r="I33" s="1" t="s">
        <v>175</v>
      </c>
      <c r="J33" s="1" t="s">
        <v>171</v>
      </c>
      <c r="K33" s="1" t="s">
        <v>176</v>
      </c>
      <c r="L33" s="3" t="str">
        <f t="shared" si="0"/>
        <v>Outstanding</v>
      </c>
      <c r="M33" s="11" t="s">
        <v>19</v>
      </c>
    </row>
    <row r="34" spans="1:13" ht="60" customHeight="1" x14ac:dyDescent="0.35">
      <c r="A34" s="9" t="s">
        <v>177</v>
      </c>
      <c r="B34" s="1" t="s">
        <v>178</v>
      </c>
      <c r="C34" s="2" t="s">
        <v>15</v>
      </c>
      <c r="D34" s="3" t="s">
        <v>16</v>
      </c>
      <c r="E34" s="3" t="s">
        <v>17</v>
      </c>
      <c r="F34" s="3" t="s">
        <v>18</v>
      </c>
      <c r="G34" s="3" t="s">
        <v>19</v>
      </c>
      <c r="H34" s="4" t="s">
        <v>19</v>
      </c>
      <c r="I34" s="1" t="s">
        <v>179</v>
      </c>
      <c r="J34" s="1" t="s">
        <v>171</v>
      </c>
      <c r="K34" s="1" t="s">
        <v>180</v>
      </c>
      <c r="L34" s="3" t="str">
        <f t="shared" si="0"/>
        <v>Outstanding</v>
      </c>
      <c r="M34" s="11" t="s">
        <v>19</v>
      </c>
    </row>
    <row r="35" spans="1:13" ht="60" customHeight="1" x14ac:dyDescent="0.35">
      <c r="A35" s="9" t="s">
        <v>181</v>
      </c>
      <c r="B35" s="1" t="s">
        <v>182</v>
      </c>
      <c r="C35" s="2" t="s">
        <v>15</v>
      </c>
      <c r="D35" s="3" t="s">
        <v>16</v>
      </c>
      <c r="E35" s="3" t="s">
        <v>17</v>
      </c>
      <c r="F35" s="3" t="s">
        <v>18</v>
      </c>
      <c r="G35" s="3" t="s">
        <v>19</v>
      </c>
      <c r="H35" s="4" t="s">
        <v>19</v>
      </c>
      <c r="I35" s="1" t="s">
        <v>183</v>
      </c>
      <c r="J35" s="1" t="s">
        <v>184</v>
      </c>
      <c r="K35" s="1" t="s">
        <v>172</v>
      </c>
      <c r="L35" s="3" t="str">
        <f t="shared" si="0"/>
        <v>Outstanding</v>
      </c>
      <c r="M35" s="11" t="s">
        <v>19</v>
      </c>
    </row>
    <row r="36" spans="1:13" ht="60" customHeight="1" x14ac:dyDescent="0.35">
      <c r="A36" s="9" t="s">
        <v>185</v>
      </c>
      <c r="B36" s="1" t="s">
        <v>186</v>
      </c>
      <c r="C36" s="2" t="s">
        <v>45</v>
      </c>
      <c r="D36" s="3" t="s">
        <v>16</v>
      </c>
      <c r="E36" s="3" t="s">
        <v>17</v>
      </c>
      <c r="F36" s="3" t="s">
        <v>18</v>
      </c>
      <c r="G36" s="3" t="s">
        <v>19</v>
      </c>
      <c r="H36" s="4" t="s">
        <v>19</v>
      </c>
      <c r="I36" s="1" t="s">
        <v>187</v>
      </c>
      <c r="J36" s="1" t="s">
        <v>188</v>
      </c>
      <c r="K36" s="1" t="s">
        <v>189</v>
      </c>
      <c r="L36" s="3" t="str">
        <f t="shared" si="0"/>
        <v>Outstanding</v>
      </c>
      <c r="M36" s="11" t="s">
        <v>19</v>
      </c>
    </row>
    <row r="37" spans="1:13" ht="60" customHeight="1" x14ac:dyDescent="0.35">
      <c r="A37" s="9" t="s">
        <v>190</v>
      </c>
      <c r="B37" s="1" t="s">
        <v>191</v>
      </c>
      <c r="C37" s="2" t="s">
        <v>15</v>
      </c>
      <c r="D37" s="3" t="s">
        <v>16</v>
      </c>
      <c r="E37" s="3" t="s">
        <v>17</v>
      </c>
      <c r="F37" s="3" t="s">
        <v>18</v>
      </c>
      <c r="G37" s="3" t="s">
        <v>19</v>
      </c>
      <c r="H37" s="4" t="s">
        <v>19</v>
      </c>
      <c r="I37" s="1" t="s">
        <v>192</v>
      </c>
      <c r="J37" s="1" t="s">
        <v>193</v>
      </c>
      <c r="K37" s="1" t="s">
        <v>194</v>
      </c>
      <c r="L37" s="3" t="str">
        <f t="shared" si="0"/>
        <v>Outstanding</v>
      </c>
      <c r="M37" s="11" t="s">
        <v>19</v>
      </c>
    </row>
    <row r="38" spans="1:13" ht="60" customHeight="1" x14ac:dyDescent="0.35">
      <c r="A38" s="9" t="s">
        <v>195</v>
      </c>
      <c r="B38" s="1" t="s">
        <v>196</v>
      </c>
      <c r="C38" s="2" t="s">
        <v>15</v>
      </c>
      <c r="D38" s="3" t="s">
        <v>16</v>
      </c>
      <c r="E38" s="3" t="s">
        <v>17</v>
      </c>
      <c r="F38" s="3" t="s">
        <v>18</v>
      </c>
      <c r="G38" s="3" t="s">
        <v>19</v>
      </c>
      <c r="H38" s="4" t="s">
        <v>19</v>
      </c>
      <c r="I38" s="1" t="s">
        <v>197</v>
      </c>
      <c r="J38" s="1" t="s">
        <v>198</v>
      </c>
      <c r="K38" s="1" t="s">
        <v>199</v>
      </c>
      <c r="L38" s="3" t="str">
        <f t="shared" si="0"/>
        <v>Outstanding</v>
      </c>
      <c r="M38" s="11" t="s">
        <v>19</v>
      </c>
    </row>
    <row r="39" spans="1:13" ht="60" customHeight="1" x14ac:dyDescent="0.35">
      <c r="A39" s="9" t="s">
        <v>200</v>
      </c>
      <c r="B39" s="1" t="s">
        <v>201</v>
      </c>
      <c r="C39" s="2" t="s">
        <v>15</v>
      </c>
      <c r="D39" s="3" t="s">
        <v>16</v>
      </c>
      <c r="E39" s="3" t="s">
        <v>17</v>
      </c>
      <c r="F39" s="3" t="s">
        <v>18</v>
      </c>
      <c r="G39" s="3" t="s">
        <v>19</v>
      </c>
      <c r="H39" s="4" t="s">
        <v>19</v>
      </c>
      <c r="I39" s="1" t="s">
        <v>202</v>
      </c>
      <c r="J39" s="1" t="s">
        <v>203</v>
      </c>
      <c r="K39" s="1" t="s">
        <v>204</v>
      </c>
      <c r="L39" s="3" t="str">
        <f t="shared" si="0"/>
        <v>Outstanding</v>
      </c>
      <c r="M39" s="11" t="s">
        <v>19</v>
      </c>
    </row>
    <row r="40" spans="1:13" ht="60" customHeight="1" x14ac:dyDescent="0.35">
      <c r="A40" s="9" t="s">
        <v>205</v>
      </c>
      <c r="B40" s="1" t="s">
        <v>206</v>
      </c>
      <c r="C40" s="2" t="s">
        <v>15</v>
      </c>
      <c r="D40" s="3" t="s">
        <v>16</v>
      </c>
      <c r="E40" s="3" t="s">
        <v>17</v>
      </c>
      <c r="F40" s="3" t="s">
        <v>18</v>
      </c>
      <c r="G40" s="3" t="s">
        <v>19</v>
      </c>
      <c r="H40" s="4" t="s">
        <v>19</v>
      </c>
      <c r="I40" s="1" t="s">
        <v>207</v>
      </c>
      <c r="J40" s="1" t="s">
        <v>208</v>
      </c>
      <c r="K40" s="1" t="s">
        <v>209</v>
      </c>
      <c r="L40" s="3" t="str">
        <f t="shared" si="0"/>
        <v>Outstanding</v>
      </c>
      <c r="M40" s="11" t="s">
        <v>19</v>
      </c>
    </row>
    <row r="41" spans="1:13" ht="60" customHeight="1" x14ac:dyDescent="0.35">
      <c r="A41" s="9" t="s">
        <v>210</v>
      </c>
      <c r="B41" s="1" t="s">
        <v>211</v>
      </c>
      <c r="C41" s="2" t="s">
        <v>15</v>
      </c>
      <c r="D41" s="3" t="s">
        <v>16</v>
      </c>
      <c r="E41" s="3" t="s">
        <v>17</v>
      </c>
      <c r="F41" s="3" t="s">
        <v>18</v>
      </c>
      <c r="G41" s="3" t="s">
        <v>19</v>
      </c>
      <c r="H41" s="4" t="s">
        <v>19</v>
      </c>
      <c r="I41" s="1" t="s">
        <v>212</v>
      </c>
      <c r="J41" s="1" t="s">
        <v>213</v>
      </c>
      <c r="K41" s="1" t="s">
        <v>214</v>
      </c>
      <c r="L41" s="3" t="str">
        <f t="shared" si="0"/>
        <v>Outstanding</v>
      </c>
      <c r="M41" s="11" t="s">
        <v>19</v>
      </c>
    </row>
    <row r="42" spans="1:13" ht="60" customHeight="1" x14ac:dyDescent="0.35">
      <c r="A42" s="9" t="s">
        <v>215</v>
      </c>
      <c r="B42" s="1" t="s">
        <v>216</v>
      </c>
      <c r="C42" s="2" t="s">
        <v>15</v>
      </c>
      <c r="D42" s="3" t="s">
        <v>16</v>
      </c>
      <c r="E42" s="3" t="s">
        <v>17</v>
      </c>
      <c r="F42" s="3" t="s">
        <v>18</v>
      </c>
      <c r="G42" s="3" t="s">
        <v>19</v>
      </c>
      <c r="H42" s="4" t="s">
        <v>19</v>
      </c>
      <c r="I42" s="1" t="s">
        <v>217</v>
      </c>
      <c r="J42" s="1" t="s">
        <v>218</v>
      </c>
      <c r="K42" s="1" t="s">
        <v>219</v>
      </c>
      <c r="L42" s="3" t="str">
        <f t="shared" si="0"/>
        <v>Outstanding</v>
      </c>
      <c r="M42" s="11" t="s">
        <v>19</v>
      </c>
    </row>
    <row r="43" spans="1:13" ht="60" customHeight="1" x14ac:dyDescent="0.35">
      <c r="A43" s="9" t="s">
        <v>220</v>
      </c>
      <c r="B43" s="1" t="s">
        <v>221</v>
      </c>
      <c r="C43" s="2" t="s">
        <v>15</v>
      </c>
      <c r="D43" s="3" t="s">
        <v>16</v>
      </c>
      <c r="E43" s="3" t="s">
        <v>17</v>
      </c>
      <c r="F43" s="3" t="s">
        <v>18</v>
      </c>
      <c r="G43" s="3" t="s">
        <v>19</v>
      </c>
      <c r="H43" s="4" t="s">
        <v>19</v>
      </c>
      <c r="I43" s="1" t="s">
        <v>222</v>
      </c>
      <c r="J43" s="1" t="s">
        <v>223</v>
      </c>
      <c r="K43" s="1" t="s">
        <v>224</v>
      </c>
      <c r="L43" s="3" t="str">
        <f t="shared" si="0"/>
        <v>Outstanding</v>
      </c>
      <c r="M43" s="11" t="s">
        <v>19</v>
      </c>
    </row>
    <row r="44" spans="1:13" ht="60" customHeight="1" x14ac:dyDescent="0.35">
      <c r="A44" s="9" t="s">
        <v>225</v>
      </c>
      <c r="B44" s="1" t="s">
        <v>226</v>
      </c>
      <c r="C44" s="2" t="s">
        <v>15</v>
      </c>
      <c r="D44" s="3" t="s">
        <v>16</v>
      </c>
      <c r="E44" s="3" t="s">
        <v>17</v>
      </c>
      <c r="F44" s="3" t="s">
        <v>18</v>
      </c>
      <c r="G44" s="3" t="s">
        <v>19</v>
      </c>
      <c r="H44" s="4" t="s">
        <v>19</v>
      </c>
      <c r="I44" s="1" t="s">
        <v>227</v>
      </c>
      <c r="J44" s="1" t="s">
        <v>228</v>
      </c>
      <c r="K44" s="1" t="s">
        <v>229</v>
      </c>
      <c r="L44" s="3" t="str">
        <f t="shared" si="0"/>
        <v>Outstanding</v>
      </c>
      <c r="M44" s="11" t="s">
        <v>19</v>
      </c>
    </row>
    <row r="45" spans="1:13" ht="60" customHeight="1" x14ac:dyDescent="0.35">
      <c r="A45" s="9" t="s">
        <v>230</v>
      </c>
      <c r="B45" s="1" t="s">
        <v>231</v>
      </c>
      <c r="C45" s="2" t="s">
        <v>45</v>
      </c>
      <c r="D45" s="3" t="s">
        <v>16</v>
      </c>
      <c r="E45" s="3" t="s">
        <v>17</v>
      </c>
      <c r="F45" s="3" t="s">
        <v>18</v>
      </c>
      <c r="G45" s="3" t="s">
        <v>19</v>
      </c>
      <c r="H45" s="4" t="s">
        <v>19</v>
      </c>
      <c r="I45" s="1" t="s">
        <v>232</v>
      </c>
      <c r="J45" s="1" t="s">
        <v>233</v>
      </c>
      <c r="K45" s="1" t="s">
        <v>234</v>
      </c>
      <c r="L45" s="3" t="str">
        <f t="shared" si="0"/>
        <v>Outstanding</v>
      </c>
      <c r="M45" s="11" t="s">
        <v>19</v>
      </c>
    </row>
    <row r="46" spans="1:13" ht="60" customHeight="1" x14ac:dyDescent="0.35">
      <c r="A46" s="9" t="s">
        <v>235</v>
      </c>
      <c r="B46" s="1" t="s">
        <v>236</v>
      </c>
      <c r="C46" s="2" t="s">
        <v>15</v>
      </c>
      <c r="D46" s="3" t="s">
        <v>16</v>
      </c>
      <c r="E46" s="3" t="s">
        <v>17</v>
      </c>
      <c r="F46" s="3" t="s">
        <v>18</v>
      </c>
      <c r="G46" s="3" t="s">
        <v>19</v>
      </c>
      <c r="H46" s="4" t="s">
        <v>19</v>
      </c>
      <c r="I46" s="1" t="s">
        <v>237</v>
      </c>
      <c r="J46" s="1" t="s">
        <v>238</v>
      </c>
      <c r="K46" s="1" t="s">
        <v>239</v>
      </c>
      <c r="L46" s="3" t="str">
        <f t="shared" si="0"/>
        <v>Outstanding</v>
      </c>
      <c r="M46" s="11" t="s">
        <v>19</v>
      </c>
    </row>
    <row r="47" spans="1:13" ht="60" customHeight="1" x14ac:dyDescent="0.35">
      <c r="A47" s="9" t="s">
        <v>240</v>
      </c>
      <c r="B47" s="1" t="s">
        <v>241</v>
      </c>
      <c r="C47" s="2" t="s">
        <v>15</v>
      </c>
      <c r="D47" s="3" t="s">
        <v>16</v>
      </c>
      <c r="E47" s="3" t="s">
        <v>17</v>
      </c>
      <c r="F47" s="3" t="s">
        <v>18</v>
      </c>
      <c r="G47" s="3" t="s">
        <v>19</v>
      </c>
      <c r="H47" s="4" t="s">
        <v>19</v>
      </c>
      <c r="I47" s="1" t="s">
        <v>40</v>
      </c>
      <c r="J47" s="1" t="s">
        <v>242</v>
      </c>
      <c r="K47" s="1" t="s">
        <v>243</v>
      </c>
      <c r="L47" s="3" t="str">
        <f t="shared" si="0"/>
        <v>Outstanding</v>
      </c>
      <c r="M47" s="11" t="s">
        <v>19</v>
      </c>
    </row>
    <row r="48" spans="1:13" ht="60" customHeight="1" x14ac:dyDescent="0.35">
      <c r="A48" s="9" t="s">
        <v>244</v>
      </c>
      <c r="B48" s="1" t="s">
        <v>245</v>
      </c>
      <c r="C48" s="2" t="s">
        <v>15</v>
      </c>
      <c r="D48" s="3" t="s">
        <v>16</v>
      </c>
      <c r="E48" s="3" t="s">
        <v>17</v>
      </c>
      <c r="F48" s="3" t="s">
        <v>18</v>
      </c>
      <c r="G48" s="3" t="s">
        <v>19</v>
      </c>
      <c r="H48" s="4" t="s">
        <v>19</v>
      </c>
      <c r="I48" s="1" t="s">
        <v>246</v>
      </c>
      <c r="J48" s="1" t="s">
        <v>247</v>
      </c>
      <c r="K48" s="1" t="s">
        <v>248</v>
      </c>
      <c r="L48" s="3" t="str">
        <f t="shared" si="0"/>
        <v>Outstanding</v>
      </c>
      <c r="M48" s="11" t="s">
        <v>19</v>
      </c>
    </row>
    <row r="49" spans="1:13" ht="60" customHeight="1" x14ac:dyDescent="0.35">
      <c r="A49" s="9" t="s">
        <v>249</v>
      </c>
      <c r="B49" s="1" t="s">
        <v>250</v>
      </c>
      <c r="C49" s="2" t="s">
        <v>45</v>
      </c>
      <c r="D49" s="3" t="s">
        <v>16</v>
      </c>
      <c r="E49" s="3" t="s">
        <v>17</v>
      </c>
      <c r="F49" s="3" t="s">
        <v>18</v>
      </c>
      <c r="G49" s="3" t="s">
        <v>19</v>
      </c>
      <c r="H49" s="4" t="s">
        <v>19</v>
      </c>
      <c r="I49" s="1" t="s">
        <v>251</v>
      </c>
      <c r="J49" s="1" t="s">
        <v>252</v>
      </c>
      <c r="K49" s="1" t="s">
        <v>253</v>
      </c>
      <c r="L49" s="3" t="str">
        <f t="shared" si="0"/>
        <v>Outstanding</v>
      </c>
      <c r="M49" s="11" t="s">
        <v>19</v>
      </c>
    </row>
    <row r="50" spans="1:13" ht="60" customHeight="1" x14ac:dyDescent="0.35">
      <c r="A50" s="9" t="s">
        <v>254</v>
      </c>
      <c r="B50" s="1" t="s">
        <v>255</v>
      </c>
      <c r="C50" s="2" t="s">
        <v>45</v>
      </c>
      <c r="D50" s="3" t="s">
        <v>16</v>
      </c>
      <c r="E50" s="3" t="s">
        <v>17</v>
      </c>
      <c r="F50" s="3" t="s">
        <v>18</v>
      </c>
      <c r="G50" s="3" t="s">
        <v>19</v>
      </c>
      <c r="H50" s="4" t="s">
        <v>19</v>
      </c>
      <c r="I50" s="1" t="s">
        <v>256</v>
      </c>
      <c r="J50" s="1" t="s">
        <v>252</v>
      </c>
      <c r="K50" s="1" t="s">
        <v>257</v>
      </c>
      <c r="L50" s="3" t="str">
        <f t="shared" si="0"/>
        <v>Outstanding</v>
      </c>
      <c r="M50" s="11" t="s">
        <v>19</v>
      </c>
    </row>
    <row r="51" spans="1:13" ht="60" customHeight="1" x14ac:dyDescent="0.35">
      <c r="A51" s="9" t="s">
        <v>258</v>
      </c>
      <c r="B51" s="1" t="s">
        <v>259</v>
      </c>
      <c r="C51" s="2" t="s">
        <v>45</v>
      </c>
      <c r="D51" s="3" t="s">
        <v>16</v>
      </c>
      <c r="E51" s="3" t="s">
        <v>17</v>
      </c>
      <c r="F51" s="3" t="s">
        <v>18</v>
      </c>
      <c r="G51" s="3" t="s">
        <v>19</v>
      </c>
      <c r="H51" s="4" t="s">
        <v>19</v>
      </c>
      <c r="I51" s="1" t="s">
        <v>260</v>
      </c>
      <c r="J51" s="1" t="s">
        <v>252</v>
      </c>
      <c r="K51" s="1" t="s">
        <v>261</v>
      </c>
      <c r="L51" s="3" t="str">
        <f t="shared" si="0"/>
        <v>Outstanding</v>
      </c>
      <c r="M51" s="11" t="s">
        <v>19</v>
      </c>
    </row>
    <row r="52" spans="1:13" ht="60" customHeight="1" x14ac:dyDescent="0.35">
      <c r="A52" s="9" t="s">
        <v>262</v>
      </c>
      <c r="B52" s="1" t="s">
        <v>263</v>
      </c>
      <c r="C52" s="2" t="s">
        <v>45</v>
      </c>
      <c r="D52" s="3" t="s">
        <v>16</v>
      </c>
      <c r="E52" s="3" t="s">
        <v>17</v>
      </c>
      <c r="F52" s="3" t="s">
        <v>18</v>
      </c>
      <c r="G52" s="3" t="s">
        <v>19</v>
      </c>
      <c r="H52" s="4" t="s">
        <v>19</v>
      </c>
      <c r="I52" s="1" t="s">
        <v>264</v>
      </c>
      <c r="J52" s="1" t="s">
        <v>265</v>
      </c>
      <c r="K52" s="1" t="s">
        <v>266</v>
      </c>
      <c r="L52" s="3" t="str">
        <f t="shared" si="0"/>
        <v>Outstanding</v>
      </c>
      <c r="M52" s="11" t="s">
        <v>19</v>
      </c>
    </row>
    <row r="53" spans="1:13" ht="60" customHeight="1" x14ac:dyDescent="0.35">
      <c r="A53" s="9" t="s">
        <v>267</v>
      </c>
      <c r="B53" s="1" t="s">
        <v>268</v>
      </c>
      <c r="C53" s="2" t="s">
        <v>45</v>
      </c>
      <c r="D53" s="3" t="s">
        <v>16</v>
      </c>
      <c r="E53" s="3" t="s">
        <v>17</v>
      </c>
      <c r="F53" s="3" t="s">
        <v>18</v>
      </c>
      <c r="G53" s="3" t="s">
        <v>19</v>
      </c>
      <c r="H53" s="4" t="s">
        <v>19</v>
      </c>
      <c r="I53" s="1" t="s">
        <v>269</v>
      </c>
      <c r="J53" s="1" t="s">
        <v>47</v>
      </c>
      <c r="K53" s="1" t="s">
        <v>270</v>
      </c>
      <c r="L53" s="3" t="str">
        <f t="shared" si="0"/>
        <v>Outstanding</v>
      </c>
      <c r="M53" s="11" t="s">
        <v>19</v>
      </c>
    </row>
    <row r="54" spans="1:13" ht="60" customHeight="1" x14ac:dyDescent="0.35">
      <c r="A54" s="9" t="s">
        <v>271</v>
      </c>
      <c r="B54" s="1" t="s">
        <v>272</v>
      </c>
      <c r="C54" s="2" t="s">
        <v>15</v>
      </c>
      <c r="D54" s="3" t="s">
        <v>16</v>
      </c>
      <c r="E54" s="3" t="s">
        <v>17</v>
      </c>
      <c r="F54" s="3" t="s">
        <v>18</v>
      </c>
      <c r="G54" s="3" t="s">
        <v>19</v>
      </c>
      <c r="H54" s="4" t="s">
        <v>19</v>
      </c>
      <c r="I54" s="1" t="s">
        <v>273</v>
      </c>
      <c r="J54" s="1" t="s">
        <v>274</v>
      </c>
      <c r="K54" s="1" t="s">
        <v>275</v>
      </c>
      <c r="L54" s="3" t="str">
        <f t="shared" si="0"/>
        <v>Outstanding</v>
      </c>
      <c r="M54" s="11" t="s">
        <v>19</v>
      </c>
    </row>
    <row r="55" spans="1:13" ht="60" customHeight="1" x14ac:dyDescent="0.35">
      <c r="A55" s="9" t="s">
        <v>276</v>
      </c>
      <c r="B55" s="1" t="s">
        <v>277</v>
      </c>
      <c r="C55" s="2" t="s">
        <v>15</v>
      </c>
      <c r="D55" s="3" t="s">
        <v>16</v>
      </c>
      <c r="E55" s="3" t="s">
        <v>17</v>
      </c>
      <c r="F55" s="3" t="s">
        <v>18</v>
      </c>
      <c r="G55" s="3" t="s">
        <v>19</v>
      </c>
      <c r="H55" s="4" t="s">
        <v>19</v>
      </c>
      <c r="I55" s="1" t="s">
        <v>278</v>
      </c>
      <c r="J55" s="1" t="s">
        <v>279</v>
      </c>
      <c r="K55" s="1" t="s">
        <v>280</v>
      </c>
      <c r="L55" s="3" t="str">
        <f t="shared" si="0"/>
        <v>Outstanding</v>
      </c>
      <c r="M55" s="11" t="s">
        <v>19</v>
      </c>
    </row>
    <row r="56" spans="1:13" ht="60" customHeight="1" x14ac:dyDescent="0.35">
      <c r="A56" s="9" t="s">
        <v>281</v>
      </c>
      <c r="B56" s="1" t="s">
        <v>282</v>
      </c>
      <c r="C56" s="2" t="s">
        <v>45</v>
      </c>
      <c r="D56" s="3" t="s">
        <v>16</v>
      </c>
      <c r="E56" s="3" t="s">
        <v>17</v>
      </c>
      <c r="F56" s="3" t="s">
        <v>18</v>
      </c>
      <c r="G56" s="3" t="s">
        <v>19</v>
      </c>
      <c r="H56" s="4" t="s">
        <v>19</v>
      </c>
      <c r="I56" s="1" t="s">
        <v>283</v>
      </c>
      <c r="J56" s="1" t="s">
        <v>284</v>
      </c>
      <c r="K56" s="1" t="s">
        <v>285</v>
      </c>
      <c r="L56" s="3" t="str">
        <f t="shared" si="0"/>
        <v>Outstanding</v>
      </c>
      <c r="M56" s="11" t="s">
        <v>19</v>
      </c>
    </row>
    <row r="57" spans="1:13" ht="60" customHeight="1" x14ac:dyDescent="0.35">
      <c r="A57" s="9" t="s">
        <v>286</v>
      </c>
      <c r="B57" s="1" t="s">
        <v>287</v>
      </c>
      <c r="C57" s="2" t="s">
        <v>45</v>
      </c>
      <c r="D57" s="3" t="s">
        <v>16</v>
      </c>
      <c r="E57" s="3" t="s">
        <v>17</v>
      </c>
      <c r="F57" s="3" t="s">
        <v>18</v>
      </c>
      <c r="G57" s="3" t="s">
        <v>19</v>
      </c>
      <c r="H57" s="4" t="s">
        <v>19</v>
      </c>
      <c r="I57" s="1" t="s">
        <v>288</v>
      </c>
      <c r="J57" s="1" t="s">
        <v>289</v>
      </c>
      <c r="K57" s="1" t="s">
        <v>290</v>
      </c>
      <c r="L57" s="3" t="str">
        <f t="shared" si="0"/>
        <v>Outstanding</v>
      </c>
      <c r="M57" s="11" t="s">
        <v>19</v>
      </c>
    </row>
    <row r="58" spans="1:13" ht="60" customHeight="1" x14ac:dyDescent="0.35">
      <c r="A58" s="9" t="s">
        <v>291</v>
      </c>
      <c r="B58" s="1" t="s">
        <v>292</v>
      </c>
      <c r="C58" s="2" t="s">
        <v>15</v>
      </c>
      <c r="D58" s="3" t="s">
        <v>16</v>
      </c>
      <c r="E58" s="3" t="s">
        <v>17</v>
      </c>
      <c r="F58" s="3" t="s">
        <v>18</v>
      </c>
      <c r="G58" s="3" t="s">
        <v>19</v>
      </c>
      <c r="H58" s="4" t="s">
        <v>19</v>
      </c>
      <c r="I58" s="1" t="s">
        <v>293</v>
      </c>
      <c r="J58" s="1" t="s">
        <v>294</v>
      </c>
      <c r="K58" s="1" t="s">
        <v>295</v>
      </c>
      <c r="L58" s="3" t="str">
        <f t="shared" si="0"/>
        <v>Outstanding</v>
      </c>
      <c r="M58" s="11" t="s">
        <v>19</v>
      </c>
    </row>
    <row r="59" spans="1:13" ht="60" customHeight="1" x14ac:dyDescent="0.35">
      <c r="A59" s="9" t="s">
        <v>296</v>
      </c>
      <c r="B59" s="1" t="s">
        <v>297</v>
      </c>
      <c r="C59" s="2" t="s">
        <v>15</v>
      </c>
      <c r="D59" s="3" t="s">
        <v>16</v>
      </c>
      <c r="E59" s="3" t="s">
        <v>17</v>
      </c>
      <c r="F59" s="3" t="s">
        <v>18</v>
      </c>
      <c r="G59" s="3" t="s">
        <v>19</v>
      </c>
      <c r="H59" s="4" t="s">
        <v>19</v>
      </c>
      <c r="I59" s="1" t="s">
        <v>298</v>
      </c>
      <c r="J59" s="1" t="s">
        <v>299</v>
      </c>
      <c r="K59" s="1" t="s">
        <v>300</v>
      </c>
      <c r="L59" s="3" t="str">
        <f t="shared" si="0"/>
        <v>Outstanding</v>
      </c>
      <c r="M59" s="11" t="s">
        <v>19</v>
      </c>
    </row>
    <row r="60" spans="1:13" ht="60" customHeight="1" x14ac:dyDescent="0.35">
      <c r="A60" s="9" t="s">
        <v>301</v>
      </c>
      <c r="B60" s="1" t="s">
        <v>302</v>
      </c>
      <c r="C60" s="2" t="s">
        <v>15</v>
      </c>
      <c r="D60" s="3" t="s">
        <v>16</v>
      </c>
      <c r="E60" s="3" t="s">
        <v>17</v>
      </c>
      <c r="F60" s="3" t="s">
        <v>18</v>
      </c>
      <c r="G60" s="3" t="s">
        <v>19</v>
      </c>
      <c r="H60" s="4" t="s">
        <v>19</v>
      </c>
      <c r="I60" s="1" t="s">
        <v>303</v>
      </c>
      <c r="J60" s="1" t="s">
        <v>304</v>
      </c>
      <c r="K60" s="1" t="s">
        <v>305</v>
      </c>
      <c r="L60" s="3" t="str">
        <f t="shared" si="0"/>
        <v>Outstanding</v>
      </c>
      <c r="M60" s="11" t="s">
        <v>19</v>
      </c>
    </row>
    <row r="61" spans="1:13" ht="60" customHeight="1" x14ac:dyDescent="0.35">
      <c r="A61" s="9" t="s">
        <v>306</v>
      </c>
      <c r="B61" s="1" t="s">
        <v>307</v>
      </c>
      <c r="C61" s="2" t="s">
        <v>15</v>
      </c>
      <c r="D61" s="3" t="s">
        <v>16</v>
      </c>
      <c r="E61" s="3" t="s">
        <v>17</v>
      </c>
      <c r="F61" s="3" t="s">
        <v>18</v>
      </c>
      <c r="G61" s="3" t="s">
        <v>19</v>
      </c>
      <c r="H61" s="4" t="s">
        <v>19</v>
      </c>
      <c r="I61" s="1" t="s">
        <v>308</v>
      </c>
      <c r="J61" s="1" t="s">
        <v>309</v>
      </c>
      <c r="K61" s="1" t="s">
        <v>310</v>
      </c>
      <c r="L61" s="3" t="str">
        <f t="shared" si="0"/>
        <v>Outstanding</v>
      </c>
      <c r="M61" s="11" t="s">
        <v>19</v>
      </c>
    </row>
    <row r="62" spans="1:13" ht="60" customHeight="1" x14ac:dyDescent="0.35">
      <c r="A62" s="9" t="s">
        <v>311</v>
      </c>
      <c r="B62" s="1" t="s">
        <v>312</v>
      </c>
      <c r="C62" s="2" t="s">
        <v>15</v>
      </c>
      <c r="D62" s="3" t="s">
        <v>16</v>
      </c>
      <c r="E62" s="3" t="s">
        <v>17</v>
      </c>
      <c r="F62" s="3" t="s">
        <v>18</v>
      </c>
      <c r="G62" s="3" t="s">
        <v>19</v>
      </c>
      <c r="H62" s="4" t="s">
        <v>19</v>
      </c>
      <c r="I62" s="1" t="s">
        <v>313</v>
      </c>
      <c r="J62" s="1" t="s">
        <v>314</v>
      </c>
      <c r="K62" s="1" t="s">
        <v>315</v>
      </c>
      <c r="L62" s="3" t="str">
        <f t="shared" si="0"/>
        <v>Outstanding</v>
      </c>
      <c r="M62" s="11" t="s">
        <v>19</v>
      </c>
    </row>
    <row r="63" spans="1:13" ht="60" customHeight="1" x14ac:dyDescent="0.35">
      <c r="A63" s="9" t="s">
        <v>316</v>
      </c>
      <c r="B63" s="1" t="s">
        <v>317</v>
      </c>
      <c r="C63" s="2" t="s">
        <v>45</v>
      </c>
      <c r="D63" s="3" t="s">
        <v>16</v>
      </c>
      <c r="E63" s="3" t="s">
        <v>17</v>
      </c>
      <c r="F63" s="3" t="s">
        <v>18</v>
      </c>
      <c r="G63" s="3" t="s">
        <v>19</v>
      </c>
      <c r="H63" s="4" t="s">
        <v>19</v>
      </c>
      <c r="I63" s="1" t="s">
        <v>318</v>
      </c>
      <c r="J63" s="1" t="s">
        <v>319</v>
      </c>
      <c r="K63" s="1" t="s">
        <v>320</v>
      </c>
      <c r="L63" s="3" t="str">
        <f t="shared" si="0"/>
        <v>Outstanding</v>
      </c>
      <c r="M63" s="11" t="s">
        <v>19</v>
      </c>
    </row>
    <row r="64" spans="1:13" ht="60" customHeight="1" x14ac:dyDescent="0.35">
      <c r="A64" s="9" t="s">
        <v>321</v>
      </c>
      <c r="B64" s="1" t="s">
        <v>322</v>
      </c>
      <c r="C64" s="2" t="s">
        <v>15</v>
      </c>
      <c r="D64" s="3" t="s">
        <v>16</v>
      </c>
      <c r="E64" s="3" t="s">
        <v>17</v>
      </c>
      <c r="F64" s="3" t="s">
        <v>18</v>
      </c>
      <c r="G64" s="3" t="s">
        <v>19</v>
      </c>
      <c r="H64" s="4" t="s">
        <v>19</v>
      </c>
      <c r="I64" s="1" t="s">
        <v>323</v>
      </c>
      <c r="J64" s="1" t="s">
        <v>324</v>
      </c>
      <c r="K64" s="1" t="s">
        <v>325</v>
      </c>
      <c r="L64" s="3" t="str">
        <f t="shared" si="0"/>
        <v>Outstanding</v>
      </c>
      <c r="M64" s="11" t="s">
        <v>19</v>
      </c>
    </row>
    <row r="65" spans="1:13" ht="60" customHeight="1" x14ac:dyDescent="0.35">
      <c r="A65" s="9" t="s">
        <v>326</v>
      </c>
      <c r="B65" s="1" t="s">
        <v>327</v>
      </c>
      <c r="C65" s="2" t="s">
        <v>15</v>
      </c>
      <c r="D65" s="3" t="s">
        <v>16</v>
      </c>
      <c r="E65" s="3" t="s">
        <v>17</v>
      </c>
      <c r="F65" s="3" t="s">
        <v>18</v>
      </c>
      <c r="G65" s="3" t="s">
        <v>19</v>
      </c>
      <c r="H65" s="4" t="s">
        <v>19</v>
      </c>
      <c r="I65" s="1" t="s">
        <v>328</v>
      </c>
      <c r="J65" s="1" t="s">
        <v>329</v>
      </c>
      <c r="K65" s="1" t="s">
        <v>330</v>
      </c>
      <c r="L65" s="3" t="str">
        <f t="shared" si="0"/>
        <v>Outstanding</v>
      </c>
      <c r="M65" s="11" t="s">
        <v>19</v>
      </c>
    </row>
    <row r="66" spans="1:13" ht="60" customHeight="1" x14ac:dyDescent="0.35">
      <c r="A66" s="9" t="s">
        <v>331</v>
      </c>
      <c r="B66" s="1" t="s">
        <v>332</v>
      </c>
      <c r="C66" s="2" t="s">
        <v>15</v>
      </c>
      <c r="D66" s="3" t="s">
        <v>16</v>
      </c>
      <c r="E66" s="3" t="s">
        <v>17</v>
      </c>
      <c r="F66" s="3" t="s">
        <v>18</v>
      </c>
      <c r="G66" s="3" t="s">
        <v>19</v>
      </c>
      <c r="H66" s="4" t="s">
        <v>19</v>
      </c>
      <c r="I66" s="1" t="s">
        <v>333</v>
      </c>
      <c r="J66" s="1" t="s">
        <v>334</v>
      </c>
      <c r="K66" s="1" t="s">
        <v>335</v>
      </c>
      <c r="L66" s="3" t="str">
        <f t="shared" si="0"/>
        <v>Outstanding</v>
      </c>
      <c r="M66" s="11" t="s">
        <v>19</v>
      </c>
    </row>
    <row r="67" spans="1:13" ht="60" customHeight="1" x14ac:dyDescent="0.35">
      <c r="A67" s="9" t="s">
        <v>336</v>
      </c>
      <c r="B67" s="1" t="s">
        <v>337</v>
      </c>
      <c r="C67" s="2" t="s">
        <v>15</v>
      </c>
      <c r="D67" s="3" t="s">
        <v>16</v>
      </c>
      <c r="E67" s="3" t="s">
        <v>17</v>
      </c>
      <c r="F67" s="3" t="s">
        <v>18</v>
      </c>
      <c r="G67" s="3" t="s">
        <v>19</v>
      </c>
      <c r="H67" s="4" t="s">
        <v>19</v>
      </c>
      <c r="I67" s="1" t="s">
        <v>333</v>
      </c>
      <c r="J67" s="1" t="s">
        <v>338</v>
      </c>
      <c r="K67" s="1" t="s">
        <v>339</v>
      </c>
      <c r="L67" s="3" t="str">
        <f t="shared" si="0"/>
        <v>Outstanding</v>
      </c>
      <c r="M67" s="11" t="s">
        <v>19</v>
      </c>
    </row>
    <row r="68" spans="1:13" ht="60" customHeight="1" x14ac:dyDescent="0.35">
      <c r="A68" s="9" t="s">
        <v>340</v>
      </c>
      <c r="B68" s="1" t="s">
        <v>341</v>
      </c>
      <c r="C68" s="2" t="s">
        <v>15</v>
      </c>
      <c r="D68" s="3" t="s">
        <v>16</v>
      </c>
      <c r="E68" s="3" t="s">
        <v>17</v>
      </c>
      <c r="F68" s="3" t="s">
        <v>18</v>
      </c>
      <c r="G68" s="3" t="s">
        <v>19</v>
      </c>
      <c r="H68" s="4" t="s">
        <v>19</v>
      </c>
      <c r="I68" s="1" t="s">
        <v>333</v>
      </c>
      <c r="J68" s="1" t="s">
        <v>342</v>
      </c>
      <c r="K68" s="1" t="s">
        <v>343</v>
      </c>
      <c r="L68" s="3" t="str">
        <f t="shared" si="0"/>
        <v>Outstanding</v>
      </c>
      <c r="M68" s="11" t="s">
        <v>19</v>
      </c>
    </row>
    <row r="69" spans="1:13" ht="60" customHeight="1" x14ac:dyDescent="0.35">
      <c r="A69" s="9" t="s">
        <v>344</v>
      </c>
      <c r="B69" s="1" t="s">
        <v>345</v>
      </c>
      <c r="C69" s="2" t="s">
        <v>15</v>
      </c>
      <c r="D69" s="3" t="s">
        <v>16</v>
      </c>
      <c r="E69" s="3" t="s">
        <v>17</v>
      </c>
      <c r="F69" s="3" t="s">
        <v>18</v>
      </c>
      <c r="G69" s="3" t="s">
        <v>19</v>
      </c>
      <c r="H69" s="4" t="s">
        <v>19</v>
      </c>
      <c r="I69" s="1" t="s">
        <v>333</v>
      </c>
      <c r="J69" s="1" t="s">
        <v>346</v>
      </c>
      <c r="K69" s="1" t="s">
        <v>347</v>
      </c>
      <c r="L69" s="3" t="str">
        <f t="shared" si="0"/>
        <v>Outstanding</v>
      </c>
      <c r="M69" s="11" t="s">
        <v>19</v>
      </c>
    </row>
    <row r="70" spans="1:13" ht="60" customHeight="1" x14ac:dyDescent="0.35">
      <c r="A70" s="9" t="s">
        <v>348</v>
      </c>
      <c r="B70" s="1" t="s">
        <v>349</v>
      </c>
      <c r="C70" s="2" t="s">
        <v>15</v>
      </c>
      <c r="D70" s="3" t="s">
        <v>16</v>
      </c>
      <c r="E70" s="3" t="s">
        <v>17</v>
      </c>
      <c r="F70" s="3" t="s">
        <v>18</v>
      </c>
      <c r="G70" s="3" t="s">
        <v>19</v>
      </c>
      <c r="H70" s="4" t="s">
        <v>19</v>
      </c>
      <c r="I70" s="1" t="s">
        <v>333</v>
      </c>
      <c r="J70" s="1" t="s">
        <v>350</v>
      </c>
      <c r="K70" s="1" t="s">
        <v>351</v>
      </c>
      <c r="L70" s="3" t="str">
        <f t="shared" si="0"/>
        <v>Outstanding</v>
      </c>
      <c r="M70" s="11" t="s">
        <v>19</v>
      </c>
    </row>
    <row r="71" spans="1:13" ht="60" customHeight="1" x14ac:dyDescent="0.35">
      <c r="A71" s="9" t="s">
        <v>352</v>
      </c>
      <c r="B71" s="1" t="s">
        <v>353</v>
      </c>
      <c r="C71" s="2" t="s">
        <v>15</v>
      </c>
      <c r="D71" s="3" t="s">
        <v>16</v>
      </c>
      <c r="E71" s="3" t="s">
        <v>17</v>
      </c>
      <c r="F71" s="3" t="s">
        <v>18</v>
      </c>
      <c r="G71" s="3" t="s">
        <v>19</v>
      </c>
      <c r="H71" s="4" t="s">
        <v>19</v>
      </c>
      <c r="I71" s="1" t="s">
        <v>354</v>
      </c>
      <c r="J71" s="1" t="s">
        <v>355</v>
      </c>
      <c r="K71" s="1" t="s">
        <v>356</v>
      </c>
      <c r="L71" s="3" t="str">
        <f t="shared" si="0"/>
        <v>Outstanding</v>
      </c>
      <c r="M71" s="11" t="s">
        <v>19</v>
      </c>
    </row>
    <row r="72" spans="1:13" ht="60" customHeight="1" x14ac:dyDescent="0.35">
      <c r="A72" s="9" t="s">
        <v>357</v>
      </c>
      <c r="B72" s="1" t="s">
        <v>358</v>
      </c>
      <c r="C72" s="2" t="s">
        <v>15</v>
      </c>
      <c r="D72" s="3" t="s">
        <v>16</v>
      </c>
      <c r="E72" s="3" t="s">
        <v>17</v>
      </c>
      <c r="F72" s="3" t="s">
        <v>18</v>
      </c>
      <c r="G72" s="3" t="s">
        <v>19</v>
      </c>
      <c r="H72" s="4" t="s">
        <v>19</v>
      </c>
      <c r="I72" s="1" t="s">
        <v>359</v>
      </c>
      <c r="J72" s="1" t="s">
        <v>360</v>
      </c>
      <c r="K72" s="1" t="s">
        <v>361</v>
      </c>
      <c r="L72" s="3" t="str">
        <f t="shared" si="0"/>
        <v>Outstanding</v>
      </c>
      <c r="M72" s="11" t="s">
        <v>19</v>
      </c>
    </row>
    <row r="73" spans="1:13" ht="60" customHeight="1" x14ac:dyDescent="0.35">
      <c r="A73" s="9" t="s">
        <v>362</v>
      </c>
      <c r="B73" s="1" t="s">
        <v>363</v>
      </c>
      <c r="C73" s="2" t="s">
        <v>15</v>
      </c>
      <c r="D73" s="3" t="s">
        <v>16</v>
      </c>
      <c r="E73" s="3" t="s">
        <v>17</v>
      </c>
      <c r="F73" s="3" t="s">
        <v>18</v>
      </c>
      <c r="G73" s="3" t="s">
        <v>19</v>
      </c>
      <c r="H73" s="4" t="s">
        <v>19</v>
      </c>
      <c r="I73" s="1" t="s">
        <v>364</v>
      </c>
      <c r="J73" s="1" t="s">
        <v>365</v>
      </c>
      <c r="K73" s="1" t="s">
        <v>366</v>
      </c>
      <c r="L73" s="3" t="str">
        <f t="shared" si="0"/>
        <v>Outstanding</v>
      </c>
      <c r="M73" s="11" t="s">
        <v>19</v>
      </c>
    </row>
    <row r="74" spans="1:13" ht="60" customHeight="1" x14ac:dyDescent="0.35">
      <c r="A74" s="9" t="s">
        <v>367</v>
      </c>
      <c r="B74" s="1" t="s">
        <v>368</v>
      </c>
      <c r="C74" s="2" t="s">
        <v>15</v>
      </c>
      <c r="D74" s="3" t="s">
        <v>16</v>
      </c>
      <c r="E74" s="3" t="s">
        <v>17</v>
      </c>
      <c r="F74" s="3" t="s">
        <v>18</v>
      </c>
      <c r="G74" s="3" t="s">
        <v>19</v>
      </c>
      <c r="H74" s="4" t="s">
        <v>19</v>
      </c>
      <c r="I74" s="1" t="s">
        <v>369</v>
      </c>
      <c r="J74" s="1" t="s">
        <v>365</v>
      </c>
      <c r="K74" s="1" t="s">
        <v>370</v>
      </c>
      <c r="L74" s="3" t="str">
        <f t="shared" si="0"/>
        <v>Outstanding</v>
      </c>
      <c r="M74" s="11" t="s">
        <v>19</v>
      </c>
    </row>
    <row r="75" spans="1:13" ht="60" customHeight="1" x14ac:dyDescent="0.35">
      <c r="A75" s="9" t="s">
        <v>371</v>
      </c>
      <c r="B75" s="1" t="s">
        <v>372</v>
      </c>
      <c r="C75" s="2" t="s">
        <v>15</v>
      </c>
      <c r="D75" s="3" t="s">
        <v>16</v>
      </c>
      <c r="E75" s="3" t="s">
        <v>17</v>
      </c>
      <c r="F75" s="3" t="s">
        <v>18</v>
      </c>
      <c r="G75" s="3" t="s">
        <v>19</v>
      </c>
      <c r="H75" s="4" t="s">
        <v>19</v>
      </c>
      <c r="I75" s="1" t="s">
        <v>373</v>
      </c>
      <c r="J75" s="1" t="s">
        <v>365</v>
      </c>
      <c r="K75" s="1" t="s">
        <v>374</v>
      </c>
      <c r="L75" s="3" t="str">
        <f t="shared" si="0"/>
        <v>Outstanding</v>
      </c>
      <c r="M75" s="11" t="s">
        <v>19</v>
      </c>
    </row>
    <row r="76" spans="1:13" ht="60" customHeight="1" x14ac:dyDescent="0.35">
      <c r="A76" s="9" t="s">
        <v>375</v>
      </c>
      <c r="B76" s="1" t="s">
        <v>376</v>
      </c>
      <c r="C76" s="2" t="s">
        <v>15</v>
      </c>
      <c r="D76" s="3" t="s">
        <v>16</v>
      </c>
      <c r="E76" s="3" t="s">
        <v>17</v>
      </c>
      <c r="F76" s="3" t="s">
        <v>18</v>
      </c>
      <c r="G76" s="3" t="s">
        <v>19</v>
      </c>
      <c r="H76" s="4" t="s">
        <v>19</v>
      </c>
      <c r="I76" s="1" t="s">
        <v>377</v>
      </c>
      <c r="J76" s="1" t="s">
        <v>378</v>
      </c>
      <c r="K76" s="1" t="s">
        <v>379</v>
      </c>
      <c r="L76" s="3" t="str">
        <f t="shared" si="0"/>
        <v>Outstanding</v>
      </c>
      <c r="M76" s="11" t="s">
        <v>19</v>
      </c>
    </row>
    <row r="77" spans="1:13" ht="60" customHeight="1" x14ac:dyDescent="0.35">
      <c r="A77" s="9" t="s">
        <v>380</v>
      </c>
      <c r="B77" s="1" t="s">
        <v>381</v>
      </c>
      <c r="C77" s="2" t="s">
        <v>15</v>
      </c>
      <c r="D77" s="3" t="s">
        <v>16</v>
      </c>
      <c r="E77" s="3" t="s">
        <v>17</v>
      </c>
      <c r="F77" s="3" t="s">
        <v>18</v>
      </c>
      <c r="G77" s="3" t="s">
        <v>19</v>
      </c>
      <c r="H77" s="4" t="s">
        <v>19</v>
      </c>
      <c r="I77" s="1" t="s">
        <v>382</v>
      </c>
      <c r="J77" s="1" t="s">
        <v>383</v>
      </c>
      <c r="K77" s="1" t="s">
        <v>384</v>
      </c>
      <c r="L77" s="3" t="str">
        <f t="shared" si="0"/>
        <v>Outstanding</v>
      </c>
      <c r="M77" s="11" t="s">
        <v>19</v>
      </c>
    </row>
    <row r="78" spans="1:13" ht="60" customHeight="1" x14ac:dyDescent="0.35">
      <c r="A78" s="9" t="s">
        <v>385</v>
      </c>
      <c r="B78" s="1" t="s">
        <v>386</v>
      </c>
      <c r="C78" s="2" t="s">
        <v>15</v>
      </c>
      <c r="D78" s="3" t="s">
        <v>16</v>
      </c>
      <c r="E78" s="3" t="s">
        <v>17</v>
      </c>
      <c r="F78" s="3" t="s">
        <v>18</v>
      </c>
      <c r="G78" s="3" t="s">
        <v>19</v>
      </c>
      <c r="H78" s="4" t="s">
        <v>19</v>
      </c>
      <c r="I78" s="1" t="s">
        <v>387</v>
      </c>
      <c r="J78" s="1" t="s">
        <v>388</v>
      </c>
      <c r="K78" s="1" t="s">
        <v>389</v>
      </c>
      <c r="L78" s="3" t="str">
        <f t="shared" si="0"/>
        <v>Outstanding</v>
      </c>
      <c r="M78" s="11" t="s">
        <v>19</v>
      </c>
    </row>
    <row r="79" spans="1:13" ht="60" customHeight="1" x14ac:dyDescent="0.35">
      <c r="A79" s="9" t="s">
        <v>390</v>
      </c>
      <c r="B79" s="1" t="s">
        <v>391</v>
      </c>
      <c r="C79" s="2" t="s">
        <v>15</v>
      </c>
      <c r="D79" s="3" t="s">
        <v>16</v>
      </c>
      <c r="E79" s="3" t="s">
        <v>17</v>
      </c>
      <c r="F79" s="3" t="s">
        <v>18</v>
      </c>
      <c r="G79" s="3" t="s">
        <v>19</v>
      </c>
      <c r="H79" s="4" t="s">
        <v>19</v>
      </c>
      <c r="I79" s="1" t="s">
        <v>392</v>
      </c>
      <c r="J79" s="1" t="s">
        <v>388</v>
      </c>
      <c r="K79" s="1" t="s">
        <v>393</v>
      </c>
      <c r="L79" s="3" t="str">
        <f t="shared" si="0"/>
        <v>Outstanding</v>
      </c>
      <c r="M79" s="11" t="s">
        <v>19</v>
      </c>
    </row>
    <row r="80" spans="1:13" ht="60" customHeight="1" x14ac:dyDescent="0.35">
      <c r="A80" s="9" t="s">
        <v>394</v>
      </c>
      <c r="B80" s="1" t="s">
        <v>395</v>
      </c>
      <c r="C80" s="2" t="s">
        <v>15</v>
      </c>
      <c r="D80" s="3" t="s">
        <v>16</v>
      </c>
      <c r="E80" s="3" t="s">
        <v>17</v>
      </c>
      <c r="F80" s="3" t="s">
        <v>18</v>
      </c>
      <c r="G80" s="3" t="s">
        <v>19</v>
      </c>
      <c r="H80" s="4" t="s">
        <v>19</v>
      </c>
      <c r="I80" s="1" t="s">
        <v>396</v>
      </c>
      <c r="J80" s="1" t="s">
        <v>388</v>
      </c>
      <c r="K80" s="1" t="s">
        <v>397</v>
      </c>
      <c r="L80" s="3" t="str">
        <f t="shared" si="0"/>
        <v>Outstanding</v>
      </c>
      <c r="M80" s="11" t="s">
        <v>19</v>
      </c>
    </row>
    <row r="81" spans="1:13" ht="60" customHeight="1" x14ac:dyDescent="0.35">
      <c r="A81" s="9" t="s">
        <v>398</v>
      </c>
      <c r="B81" s="1" t="s">
        <v>399</v>
      </c>
      <c r="C81" s="2" t="s">
        <v>15</v>
      </c>
      <c r="D81" s="3" t="s">
        <v>16</v>
      </c>
      <c r="E81" s="3" t="s">
        <v>17</v>
      </c>
      <c r="F81" s="3" t="s">
        <v>18</v>
      </c>
      <c r="G81" s="3" t="s">
        <v>19</v>
      </c>
      <c r="H81" s="4" t="s">
        <v>19</v>
      </c>
      <c r="I81" s="1" t="s">
        <v>400</v>
      </c>
      <c r="J81" s="1" t="s">
        <v>401</v>
      </c>
      <c r="K81" s="1" t="s">
        <v>402</v>
      </c>
      <c r="L81" s="3" t="str">
        <f t="shared" si="0"/>
        <v>Outstanding</v>
      </c>
      <c r="M81" s="11" t="s">
        <v>19</v>
      </c>
    </row>
    <row r="82" spans="1:13" ht="60" customHeight="1" x14ac:dyDescent="0.35">
      <c r="A82" s="9" t="s">
        <v>403</v>
      </c>
      <c r="B82" s="1" t="s">
        <v>404</v>
      </c>
      <c r="C82" s="2" t="s">
        <v>15</v>
      </c>
      <c r="D82" s="3" t="s">
        <v>16</v>
      </c>
      <c r="E82" s="3" t="s">
        <v>17</v>
      </c>
      <c r="F82" s="3" t="s">
        <v>18</v>
      </c>
      <c r="G82" s="3" t="s">
        <v>19</v>
      </c>
      <c r="H82" s="4" t="s">
        <v>19</v>
      </c>
      <c r="I82" s="1" t="s">
        <v>405</v>
      </c>
      <c r="J82" s="1" t="s">
        <v>406</v>
      </c>
      <c r="K82" s="1" t="s">
        <v>407</v>
      </c>
      <c r="L82" s="3" t="str">
        <f t="shared" si="0"/>
        <v>Outstanding</v>
      </c>
      <c r="M82" s="11" t="s">
        <v>19</v>
      </c>
    </row>
    <row r="83" spans="1:13" ht="60" customHeight="1" x14ac:dyDescent="0.35">
      <c r="A83" s="9" t="s">
        <v>408</v>
      </c>
      <c r="B83" s="1" t="s">
        <v>409</v>
      </c>
      <c r="C83" s="2" t="s">
        <v>15</v>
      </c>
      <c r="D83" s="3" t="s">
        <v>16</v>
      </c>
      <c r="E83" s="3" t="s">
        <v>17</v>
      </c>
      <c r="F83" s="3" t="s">
        <v>18</v>
      </c>
      <c r="G83" s="3" t="s">
        <v>19</v>
      </c>
      <c r="H83" s="4" t="s">
        <v>19</v>
      </c>
      <c r="I83" s="1" t="s">
        <v>410</v>
      </c>
      <c r="J83" s="1" t="s">
        <v>411</v>
      </c>
      <c r="K83" s="1" t="s">
        <v>412</v>
      </c>
      <c r="L83" s="3" t="str">
        <f t="shared" si="0"/>
        <v>Outstanding</v>
      </c>
      <c r="M83" s="11" t="s">
        <v>19</v>
      </c>
    </row>
    <row r="84" spans="1:13" ht="60" customHeight="1" x14ac:dyDescent="0.35">
      <c r="A84" s="9" t="s">
        <v>413</v>
      </c>
      <c r="B84" s="1" t="s">
        <v>414</v>
      </c>
      <c r="C84" s="2" t="s">
        <v>15</v>
      </c>
      <c r="D84" s="3" t="s">
        <v>16</v>
      </c>
      <c r="E84" s="3" t="s">
        <v>17</v>
      </c>
      <c r="F84" s="3" t="s">
        <v>18</v>
      </c>
      <c r="G84" s="3" t="s">
        <v>19</v>
      </c>
      <c r="H84" s="4" t="s">
        <v>19</v>
      </c>
      <c r="I84" s="1" t="s">
        <v>415</v>
      </c>
      <c r="J84" s="1" t="s">
        <v>416</v>
      </c>
      <c r="K84" s="1" t="s">
        <v>417</v>
      </c>
      <c r="L84" s="3" t="str">
        <f t="shared" si="0"/>
        <v>Outstanding</v>
      </c>
      <c r="M84" s="11" t="s">
        <v>19</v>
      </c>
    </row>
    <row r="85" spans="1:13" ht="60" customHeight="1" x14ac:dyDescent="0.35">
      <c r="A85" s="9" t="s">
        <v>418</v>
      </c>
      <c r="B85" s="1" t="s">
        <v>419</v>
      </c>
      <c r="C85" s="2" t="s">
        <v>15</v>
      </c>
      <c r="D85" s="3" t="s">
        <v>16</v>
      </c>
      <c r="E85" s="3" t="s">
        <v>17</v>
      </c>
      <c r="F85" s="3" t="s">
        <v>18</v>
      </c>
      <c r="G85" s="3" t="s">
        <v>19</v>
      </c>
      <c r="H85" s="4" t="s">
        <v>19</v>
      </c>
      <c r="I85" s="1" t="s">
        <v>420</v>
      </c>
      <c r="J85" s="1" t="s">
        <v>421</v>
      </c>
      <c r="K85" s="1" t="s">
        <v>422</v>
      </c>
      <c r="L85" s="3" t="str">
        <f t="shared" si="0"/>
        <v>Outstanding</v>
      </c>
      <c r="M85" s="11" t="s">
        <v>19</v>
      </c>
    </row>
    <row r="86" spans="1:13" ht="60" customHeight="1" x14ac:dyDescent="0.35">
      <c r="A86" s="9" t="s">
        <v>423</v>
      </c>
      <c r="B86" s="1" t="s">
        <v>424</v>
      </c>
      <c r="C86" s="2" t="s">
        <v>15</v>
      </c>
      <c r="D86" s="3" t="s">
        <v>16</v>
      </c>
      <c r="E86" s="3" t="s">
        <v>17</v>
      </c>
      <c r="F86" s="3" t="s">
        <v>18</v>
      </c>
      <c r="G86" s="3" t="s">
        <v>19</v>
      </c>
      <c r="H86" s="4" t="s">
        <v>19</v>
      </c>
      <c r="I86" s="1" t="s">
        <v>425</v>
      </c>
      <c r="J86" s="1" t="s">
        <v>426</v>
      </c>
      <c r="K86" s="1" t="s">
        <v>427</v>
      </c>
      <c r="L86" s="3" t="str">
        <f t="shared" si="0"/>
        <v>Outstanding</v>
      </c>
      <c r="M86" s="11" t="s">
        <v>19</v>
      </c>
    </row>
    <row r="87" spans="1:13" ht="60" customHeight="1" x14ac:dyDescent="0.35">
      <c r="A87" s="9" t="s">
        <v>428</v>
      </c>
      <c r="B87" s="1" t="s">
        <v>429</v>
      </c>
      <c r="C87" s="2" t="s">
        <v>45</v>
      </c>
      <c r="D87" s="3" t="s">
        <v>16</v>
      </c>
      <c r="E87" s="3" t="s">
        <v>17</v>
      </c>
      <c r="F87" s="3" t="s">
        <v>18</v>
      </c>
      <c r="G87" s="3" t="s">
        <v>19</v>
      </c>
      <c r="H87" s="4" t="s">
        <v>19</v>
      </c>
      <c r="I87" s="1" t="s">
        <v>430</v>
      </c>
      <c r="J87" s="1" t="s">
        <v>431</v>
      </c>
      <c r="K87" s="1" t="s">
        <v>432</v>
      </c>
      <c r="L87" s="3" t="str">
        <f t="shared" si="0"/>
        <v>Outstanding</v>
      </c>
      <c r="M87" s="11" t="s">
        <v>19</v>
      </c>
    </row>
    <row r="88" spans="1:13" ht="60" customHeight="1" x14ac:dyDescent="0.35">
      <c r="A88" s="9" t="s">
        <v>433</v>
      </c>
      <c r="B88" s="1" t="s">
        <v>434</v>
      </c>
      <c r="C88" s="2" t="s">
        <v>45</v>
      </c>
      <c r="D88" s="3" t="s">
        <v>16</v>
      </c>
      <c r="E88" s="3" t="s">
        <v>17</v>
      </c>
      <c r="F88" s="3" t="s">
        <v>18</v>
      </c>
      <c r="G88" s="3" t="s">
        <v>19</v>
      </c>
      <c r="H88" s="4" t="s">
        <v>19</v>
      </c>
      <c r="I88" s="1" t="s">
        <v>435</v>
      </c>
      <c r="J88" s="1" t="s">
        <v>436</v>
      </c>
      <c r="K88" s="1" t="s">
        <v>437</v>
      </c>
      <c r="L88" s="3" t="str">
        <f t="shared" si="0"/>
        <v>Outstanding</v>
      </c>
      <c r="M88" s="11" t="s">
        <v>19</v>
      </c>
    </row>
    <row r="89" spans="1:13" ht="60" customHeight="1" x14ac:dyDescent="0.35">
      <c r="A89" s="9" t="s">
        <v>438</v>
      </c>
      <c r="B89" s="1" t="s">
        <v>439</v>
      </c>
      <c r="C89" s="2" t="s">
        <v>45</v>
      </c>
      <c r="D89" s="3" t="s">
        <v>16</v>
      </c>
      <c r="E89" s="3" t="s">
        <v>17</v>
      </c>
      <c r="F89" s="3" t="s">
        <v>18</v>
      </c>
      <c r="G89" s="3" t="s">
        <v>19</v>
      </c>
      <c r="H89" s="4" t="s">
        <v>19</v>
      </c>
      <c r="I89" s="1" t="s">
        <v>440</v>
      </c>
      <c r="J89" s="1" t="s">
        <v>441</v>
      </c>
      <c r="K89" s="1" t="s">
        <v>442</v>
      </c>
      <c r="L89" s="3" t="str">
        <f t="shared" si="0"/>
        <v>Outstanding</v>
      </c>
      <c r="M89" s="11" t="s">
        <v>19</v>
      </c>
    </row>
    <row r="90" spans="1:13" ht="60" customHeight="1" x14ac:dyDescent="0.35">
      <c r="A90" s="9" t="s">
        <v>443</v>
      </c>
      <c r="B90" s="1" t="s">
        <v>444</v>
      </c>
      <c r="C90" s="2" t="s">
        <v>45</v>
      </c>
      <c r="D90" s="3" t="s">
        <v>16</v>
      </c>
      <c r="E90" s="3" t="s">
        <v>17</v>
      </c>
      <c r="F90" s="3" t="s">
        <v>18</v>
      </c>
      <c r="G90" s="3" t="s">
        <v>19</v>
      </c>
      <c r="H90" s="4" t="s">
        <v>19</v>
      </c>
      <c r="I90" s="1" t="s">
        <v>445</v>
      </c>
      <c r="J90" s="1" t="s">
        <v>446</v>
      </c>
      <c r="K90" s="1" t="s">
        <v>447</v>
      </c>
      <c r="L90" s="3" t="str">
        <f t="shared" si="0"/>
        <v>Outstanding</v>
      </c>
      <c r="M90" s="11" t="s">
        <v>19</v>
      </c>
    </row>
    <row r="91" spans="1:13" ht="60" customHeight="1" x14ac:dyDescent="0.35">
      <c r="A91" s="9" t="s">
        <v>448</v>
      </c>
      <c r="B91" s="1" t="s">
        <v>449</v>
      </c>
      <c r="C91" s="2" t="s">
        <v>15</v>
      </c>
      <c r="D91" s="3" t="s">
        <v>16</v>
      </c>
      <c r="E91" s="3" t="s">
        <v>17</v>
      </c>
      <c r="F91" s="3" t="s">
        <v>18</v>
      </c>
      <c r="G91" s="3" t="s">
        <v>19</v>
      </c>
      <c r="H91" s="4" t="s">
        <v>19</v>
      </c>
      <c r="I91" s="1" t="s">
        <v>450</v>
      </c>
      <c r="J91" s="1" t="s">
        <v>451</v>
      </c>
      <c r="K91" s="1" t="s">
        <v>452</v>
      </c>
      <c r="L91" s="3" t="str">
        <f t="shared" si="0"/>
        <v>Outstanding</v>
      </c>
      <c r="M91" s="11" t="s">
        <v>19</v>
      </c>
    </row>
    <row r="92" spans="1:13" ht="60" customHeight="1" x14ac:dyDescent="0.35">
      <c r="A92" s="9" t="s">
        <v>453</v>
      </c>
      <c r="B92" s="1" t="s">
        <v>454</v>
      </c>
      <c r="C92" s="2" t="s">
        <v>15</v>
      </c>
      <c r="D92" s="3" t="s">
        <v>16</v>
      </c>
      <c r="E92" s="3" t="s">
        <v>17</v>
      </c>
      <c r="F92" s="3" t="s">
        <v>18</v>
      </c>
      <c r="G92" s="3" t="s">
        <v>19</v>
      </c>
      <c r="H92" s="4" t="s">
        <v>19</v>
      </c>
      <c r="I92" s="1" t="s">
        <v>455</v>
      </c>
      <c r="J92" s="1" t="s">
        <v>456</v>
      </c>
      <c r="K92" s="1" t="s">
        <v>457</v>
      </c>
      <c r="L92" s="3" t="str">
        <f t="shared" si="0"/>
        <v>Outstanding</v>
      </c>
      <c r="M92" s="11" t="s">
        <v>19</v>
      </c>
    </row>
    <row r="93" spans="1:13" ht="60" customHeight="1" x14ac:dyDescent="0.35">
      <c r="A93" s="9" t="s">
        <v>458</v>
      </c>
      <c r="B93" s="1" t="s">
        <v>459</v>
      </c>
      <c r="C93" s="2" t="s">
        <v>15</v>
      </c>
      <c r="D93" s="3" t="s">
        <v>16</v>
      </c>
      <c r="E93" s="3" t="s">
        <v>17</v>
      </c>
      <c r="F93" s="3" t="s">
        <v>18</v>
      </c>
      <c r="G93" s="3" t="s">
        <v>19</v>
      </c>
      <c r="H93" s="4" t="s">
        <v>19</v>
      </c>
      <c r="I93" s="1" t="s">
        <v>460</v>
      </c>
      <c r="J93" s="1" t="s">
        <v>461</v>
      </c>
      <c r="K93" s="1" t="s">
        <v>462</v>
      </c>
      <c r="L93" s="3" t="str">
        <f t="shared" si="0"/>
        <v>Outstanding</v>
      </c>
      <c r="M93" s="11" t="s">
        <v>19</v>
      </c>
    </row>
    <row r="94" spans="1:13" ht="60" customHeight="1" x14ac:dyDescent="0.35">
      <c r="A94" s="9" t="s">
        <v>463</v>
      </c>
      <c r="B94" s="1" t="s">
        <v>464</v>
      </c>
      <c r="C94" s="2" t="s">
        <v>15</v>
      </c>
      <c r="D94" s="3" t="s">
        <v>16</v>
      </c>
      <c r="E94" s="3" t="s">
        <v>17</v>
      </c>
      <c r="F94" s="3" t="s">
        <v>18</v>
      </c>
      <c r="G94" s="3" t="s">
        <v>19</v>
      </c>
      <c r="H94" s="4" t="s">
        <v>19</v>
      </c>
      <c r="I94" s="1" t="s">
        <v>465</v>
      </c>
      <c r="J94" s="1" t="s">
        <v>456</v>
      </c>
      <c r="K94" s="1" t="s">
        <v>466</v>
      </c>
      <c r="L94" s="3" t="str">
        <f t="shared" si="0"/>
        <v>Outstanding</v>
      </c>
      <c r="M94" s="11" t="s">
        <v>19</v>
      </c>
    </row>
    <row r="95" spans="1:13" ht="60" customHeight="1" x14ac:dyDescent="0.35">
      <c r="A95" s="9" t="s">
        <v>467</v>
      </c>
      <c r="B95" s="1" t="s">
        <v>468</v>
      </c>
      <c r="C95" s="2" t="s">
        <v>15</v>
      </c>
      <c r="D95" s="3" t="s">
        <v>16</v>
      </c>
      <c r="E95" s="3" t="s">
        <v>17</v>
      </c>
      <c r="F95" s="3" t="s">
        <v>18</v>
      </c>
      <c r="G95" s="3" t="s">
        <v>19</v>
      </c>
      <c r="H95" s="4" t="s">
        <v>19</v>
      </c>
      <c r="I95" s="1" t="s">
        <v>469</v>
      </c>
      <c r="J95" s="1" t="s">
        <v>470</v>
      </c>
      <c r="K95" s="1" t="s">
        <v>471</v>
      </c>
      <c r="L95" s="3" t="str">
        <f t="shared" si="0"/>
        <v>Outstanding</v>
      </c>
      <c r="M95" s="11" t="s">
        <v>19</v>
      </c>
    </row>
    <row r="96" spans="1:13" ht="60" customHeight="1" x14ac:dyDescent="0.35">
      <c r="A96" s="9" t="s">
        <v>472</v>
      </c>
      <c r="B96" s="1" t="s">
        <v>473</v>
      </c>
      <c r="C96" s="2" t="s">
        <v>15</v>
      </c>
      <c r="D96" s="3" t="s">
        <v>16</v>
      </c>
      <c r="E96" s="3" t="s">
        <v>17</v>
      </c>
      <c r="F96" s="3" t="s">
        <v>18</v>
      </c>
      <c r="G96" s="3" t="s">
        <v>19</v>
      </c>
      <c r="H96" s="4" t="s">
        <v>19</v>
      </c>
      <c r="I96" s="1" t="s">
        <v>474</v>
      </c>
      <c r="J96" s="1" t="s">
        <v>475</v>
      </c>
      <c r="K96" s="1" t="s">
        <v>476</v>
      </c>
      <c r="L96" s="3" t="str">
        <f t="shared" si="0"/>
        <v>Outstanding</v>
      </c>
      <c r="M96" s="11" t="s">
        <v>19</v>
      </c>
    </row>
    <row r="97" spans="1:13" ht="60" customHeight="1" x14ac:dyDescent="0.35">
      <c r="A97" s="9" t="s">
        <v>477</v>
      </c>
      <c r="B97" s="1" t="s">
        <v>478</v>
      </c>
      <c r="C97" s="2" t="s">
        <v>15</v>
      </c>
      <c r="D97" s="3" t="s">
        <v>16</v>
      </c>
      <c r="E97" s="3" t="s">
        <v>17</v>
      </c>
      <c r="F97" s="3" t="s">
        <v>18</v>
      </c>
      <c r="G97" s="3" t="s">
        <v>19</v>
      </c>
      <c r="H97" s="4" t="s">
        <v>19</v>
      </c>
      <c r="I97" s="1" t="s">
        <v>479</v>
      </c>
      <c r="J97" s="1" t="s">
        <v>475</v>
      </c>
      <c r="K97" s="1" t="s">
        <v>480</v>
      </c>
      <c r="L97" s="3" t="str">
        <f t="shared" si="0"/>
        <v>Outstanding</v>
      </c>
      <c r="M97" s="11" t="s">
        <v>19</v>
      </c>
    </row>
    <row r="98" spans="1:13" ht="60" customHeight="1" x14ac:dyDescent="0.35">
      <c r="A98" s="9" t="s">
        <v>481</v>
      </c>
      <c r="B98" s="1" t="s">
        <v>482</v>
      </c>
      <c r="C98" s="2" t="s">
        <v>15</v>
      </c>
      <c r="D98" s="3" t="s">
        <v>16</v>
      </c>
      <c r="E98" s="3" t="s">
        <v>17</v>
      </c>
      <c r="F98" s="3" t="s">
        <v>18</v>
      </c>
      <c r="G98" s="3" t="s">
        <v>19</v>
      </c>
      <c r="H98" s="4" t="s">
        <v>19</v>
      </c>
      <c r="I98" s="1" t="s">
        <v>483</v>
      </c>
      <c r="J98" s="1" t="s">
        <v>91</v>
      </c>
      <c r="K98" s="1" t="s">
        <v>484</v>
      </c>
      <c r="L98" s="3" t="str">
        <f t="shared" si="0"/>
        <v>Outstanding</v>
      </c>
      <c r="M98" s="11" t="s">
        <v>19</v>
      </c>
    </row>
    <row r="99" spans="1:13" ht="60" customHeight="1" x14ac:dyDescent="0.35">
      <c r="A99" s="9" t="s">
        <v>485</v>
      </c>
      <c r="B99" s="1" t="s">
        <v>486</v>
      </c>
      <c r="C99" s="2" t="s">
        <v>15</v>
      </c>
      <c r="D99" s="3" t="s">
        <v>16</v>
      </c>
      <c r="E99" s="3" t="s">
        <v>17</v>
      </c>
      <c r="F99" s="3" t="s">
        <v>18</v>
      </c>
      <c r="G99" s="3" t="s">
        <v>19</v>
      </c>
      <c r="H99" s="4" t="s">
        <v>19</v>
      </c>
      <c r="I99" s="1" t="s">
        <v>487</v>
      </c>
      <c r="J99" s="1" t="s">
        <v>488</v>
      </c>
      <c r="K99" s="1" t="s">
        <v>489</v>
      </c>
      <c r="L99" s="3" t="str">
        <f t="shared" si="0"/>
        <v>Outstanding</v>
      </c>
      <c r="M99" s="11" t="s">
        <v>19</v>
      </c>
    </row>
    <row r="100" spans="1:13" ht="60" customHeight="1" x14ac:dyDescent="0.35">
      <c r="A100" s="9" t="s">
        <v>490</v>
      </c>
      <c r="B100" s="1" t="s">
        <v>491</v>
      </c>
      <c r="C100" s="2" t="s">
        <v>15</v>
      </c>
      <c r="D100" s="3" t="s">
        <v>16</v>
      </c>
      <c r="E100" s="3" t="s">
        <v>17</v>
      </c>
      <c r="F100" s="3" t="s">
        <v>18</v>
      </c>
      <c r="G100" s="3" t="s">
        <v>19</v>
      </c>
      <c r="H100" s="4" t="s">
        <v>19</v>
      </c>
      <c r="I100" s="1" t="s">
        <v>492</v>
      </c>
      <c r="J100" s="1" t="s">
        <v>493</v>
      </c>
      <c r="K100" s="1" t="s">
        <v>494</v>
      </c>
      <c r="L100" s="3" t="str">
        <f t="shared" si="0"/>
        <v>Outstanding</v>
      </c>
      <c r="M100" s="11" t="s">
        <v>19</v>
      </c>
    </row>
    <row r="101" spans="1:13" ht="60" customHeight="1" x14ac:dyDescent="0.35">
      <c r="A101" s="9" t="s">
        <v>495</v>
      </c>
      <c r="B101" s="1" t="s">
        <v>496</v>
      </c>
      <c r="C101" s="2" t="s">
        <v>15</v>
      </c>
      <c r="D101" s="3" t="s">
        <v>16</v>
      </c>
      <c r="E101" s="3" t="s">
        <v>17</v>
      </c>
      <c r="F101" s="3" t="s">
        <v>18</v>
      </c>
      <c r="G101" s="3" t="s">
        <v>19</v>
      </c>
      <c r="H101" s="4" t="s">
        <v>19</v>
      </c>
      <c r="I101" s="1" t="s">
        <v>497</v>
      </c>
      <c r="J101" s="1" t="s">
        <v>498</v>
      </c>
      <c r="K101" s="1" t="s">
        <v>499</v>
      </c>
      <c r="L101" s="3" t="str">
        <f t="shared" si="0"/>
        <v>Outstanding</v>
      </c>
      <c r="M101" s="11" t="s">
        <v>19</v>
      </c>
    </row>
    <row r="102" spans="1:13" ht="60" customHeight="1" x14ac:dyDescent="0.35">
      <c r="A102" s="9" t="s">
        <v>500</v>
      </c>
      <c r="B102" s="1" t="s">
        <v>501</v>
      </c>
      <c r="C102" s="2" t="s">
        <v>15</v>
      </c>
      <c r="D102" s="3" t="s">
        <v>16</v>
      </c>
      <c r="E102" s="3" t="s">
        <v>17</v>
      </c>
      <c r="F102" s="3" t="s">
        <v>18</v>
      </c>
      <c r="G102" s="3" t="s">
        <v>19</v>
      </c>
      <c r="H102" s="4" t="s">
        <v>19</v>
      </c>
      <c r="I102" s="1" t="s">
        <v>502</v>
      </c>
      <c r="J102" s="1" t="s">
        <v>503</v>
      </c>
      <c r="K102" s="1" t="s">
        <v>504</v>
      </c>
      <c r="L102" s="3" t="str">
        <f t="shared" si="0"/>
        <v>Outstanding</v>
      </c>
      <c r="M102" s="11" t="s">
        <v>19</v>
      </c>
    </row>
    <row r="103" spans="1:13" ht="60" customHeight="1" x14ac:dyDescent="0.35">
      <c r="A103" s="9" t="s">
        <v>505</v>
      </c>
      <c r="B103" s="1" t="s">
        <v>506</v>
      </c>
      <c r="C103" s="2" t="s">
        <v>15</v>
      </c>
      <c r="D103" s="3" t="s">
        <v>16</v>
      </c>
      <c r="E103" s="3" t="s">
        <v>17</v>
      </c>
      <c r="F103" s="3" t="s">
        <v>18</v>
      </c>
      <c r="G103" s="3" t="s">
        <v>19</v>
      </c>
      <c r="H103" s="4" t="s">
        <v>19</v>
      </c>
      <c r="I103" s="1" t="s">
        <v>507</v>
      </c>
      <c r="J103" s="1" t="s">
        <v>508</v>
      </c>
      <c r="K103" s="1" t="s">
        <v>509</v>
      </c>
      <c r="L103" s="3" t="str">
        <f t="shared" si="0"/>
        <v>Outstanding</v>
      </c>
      <c r="M103" s="11" t="s">
        <v>19</v>
      </c>
    </row>
    <row r="104" spans="1:13" ht="60" customHeight="1" x14ac:dyDescent="0.35">
      <c r="A104" s="9" t="s">
        <v>510</v>
      </c>
      <c r="B104" s="1" t="s">
        <v>511</v>
      </c>
      <c r="C104" s="2" t="s">
        <v>15</v>
      </c>
      <c r="D104" s="3" t="s">
        <v>16</v>
      </c>
      <c r="E104" s="3" t="s">
        <v>17</v>
      </c>
      <c r="F104" s="3" t="s">
        <v>18</v>
      </c>
      <c r="G104" s="3" t="s">
        <v>19</v>
      </c>
      <c r="H104" s="4" t="s">
        <v>19</v>
      </c>
      <c r="I104" s="1" t="s">
        <v>512</v>
      </c>
      <c r="J104" s="1" t="s">
        <v>513</v>
      </c>
      <c r="K104" s="1" t="s">
        <v>514</v>
      </c>
      <c r="L104" s="3" t="str">
        <f t="shared" si="0"/>
        <v>Outstanding</v>
      </c>
      <c r="M104" s="11" t="s">
        <v>19</v>
      </c>
    </row>
    <row r="105" spans="1:13" ht="60" customHeight="1" x14ac:dyDescent="0.35">
      <c r="A105" s="9" t="s">
        <v>515</v>
      </c>
      <c r="B105" s="1" t="s">
        <v>516</v>
      </c>
      <c r="C105" s="2" t="s">
        <v>15</v>
      </c>
      <c r="D105" s="3" t="s">
        <v>16</v>
      </c>
      <c r="E105" s="3" t="s">
        <v>17</v>
      </c>
      <c r="F105" s="3" t="s">
        <v>18</v>
      </c>
      <c r="G105" s="3" t="s">
        <v>19</v>
      </c>
      <c r="H105" s="4" t="s">
        <v>19</v>
      </c>
      <c r="I105" s="1" t="s">
        <v>517</v>
      </c>
      <c r="J105" s="1" t="s">
        <v>513</v>
      </c>
      <c r="K105" s="1" t="s">
        <v>518</v>
      </c>
      <c r="L105" s="3" t="str">
        <f t="shared" si="0"/>
        <v>Outstanding</v>
      </c>
      <c r="M105" s="11" t="s">
        <v>19</v>
      </c>
    </row>
    <row r="106" spans="1:13" ht="60" customHeight="1" x14ac:dyDescent="0.35">
      <c r="A106" s="9" t="s">
        <v>519</v>
      </c>
      <c r="B106" s="1" t="s">
        <v>520</v>
      </c>
      <c r="C106" s="2" t="s">
        <v>15</v>
      </c>
      <c r="D106" s="3" t="s">
        <v>16</v>
      </c>
      <c r="E106" s="3" t="s">
        <v>17</v>
      </c>
      <c r="F106" s="3" t="s">
        <v>18</v>
      </c>
      <c r="G106" s="3" t="s">
        <v>19</v>
      </c>
      <c r="H106" s="4" t="s">
        <v>19</v>
      </c>
      <c r="I106" s="1" t="s">
        <v>521</v>
      </c>
      <c r="J106" s="1" t="s">
        <v>522</v>
      </c>
      <c r="K106" s="1" t="s">
        <v>523</v>
      </c>
      <c r="L106" s="3" t="str">
        <f t="shared" si="0"/>
        <v>Outstanding</v>
      </c>
      <c r="M106" s="11" t="s">
        <v>19</v>
      </c>
    </row>
    <row r="107" spans="1:13" ht="60" customHeight="1" x14ac:dyDescent="0.35">
      <c r="A107" s="9" t="s">
        <v>524</v>
      </c>
      <c r="B107" s="1" t="s">
        <v>525</v>
      </c>
      <c r="C107" s="2" t="s">
        <v>15</v>
      </c>
      <c r="D107" s="3" t="s">
        <v>16</v>
      </c>
      <c r="E107" s="3" t="s">
        <v>17</v>
      </c>
      <c r="F107" s="3" t="s">
        <v>18</v>
      </c>
      <c r="G107" s="3" t="s">
        <v>19</v>
      </c>
      <c r="H107" s="4" t="s">
        <v>19</v>
      </c>
      <c r="I107" s="1" t="s">
        <v>526</v>
      </c>
      <c r="J107" s="1" t="s">
        <v>527</v>
      </c>
      <c r="K107" s="1" t="s">
        <v>528</v>
      </c>
      <c r="L107" s="3" t="str">
        <f t="shared" si="0"/>
        <v>Outstanding</v>
      </c>
      <c r="M107" s="11" t="s">
        <v>19</v>
      </c>
    </row>
    <row r="108" spans="1:13" ht="60" customHeight="1" x14ac:dyDescent="0.35">
      <c r="A108" s="9" t="s">
        <v>529</v>
      </c>
      <c r="B108" s="1" t="s">
        <v>530</v>
      </c>
      <c r="C108" s="2" t="s">
        <v>15</v>
      </c>
      <c r="D108" s="3" t="s">
        <v>16</v>
      </c>
      <c r="E108" s="3" t="s">
        <v>17</v>
      </c>
      <c r="F108" s="3" t="s">
        <v>18</v>
      </c>
      <c r="G108" s="3" t="s">
        <v>19</v>
      </c>
      <c r="H108" s="4" t="s">
        <v>19</v>
      </c>
      <c r="I108" s="1" t="s">
        <v>531</v>
      </c>
      <c r="J108" s="1" t="s">
        <v>527</v>
      </c>
      <c r="K108" s="1" t="s">
        <v>532</v>
      </c>
      <c r="L108" s="3" t="str">
        <f t="shared" si="0"/>
        <v>Outstanding</v>
      </c>
      <c r="M108" s="11" t="s">
        <v>19</v>
      </c>
    </row>
    <row r="109" spans="1:13" ht="60" customHeight="1" x14ac:dyDescent="0.35">
      <c r="A109" s="9" t="s">
        <v>533</v>
      </c>
      <c r="B109" s="1" t="s">
        <v>534</v>
      </c>
      <c r="C109" s="2" t="s">
        <v>15</v>
      </c>
      <c r="D109" s="3" t="s">
        <v>16</v>
      </c>
      <c r="E109" s="3" t="s">
        <v>17</v>
      </c>
      <c r="F109" s="3" t="s">
        <v>18</v>
      </c>
      <c r="G109" s="3" t="s">
        <v>19</v>
      </c>
      <c r="H109" s="4" t="s">
        <v>19</v>
      </c>
      <c r="I109" s="1" t="s">
        <v>535</v>
      </c>
      <c r="J109" s="1" t="s">
        <v>536</v>
      </c>
      <c r="K109" s="1" t="s">
        <v>537</v>
      </c>
      <c r="L109" s="3" t="str">
        <f t="shared" si="0"/>
        <v>Outstanding</v>
      </c>
      <c r="M109" s="11" t="s">
        <v>19</v>
      </c>
    </row>
    <row r="110" spans="1:13" ht="60" customHeight="1" x14ac:dyDescent="0.35">
      <c r="A110" s="9" t="s">
        <v>538</v>
      </c>
      <c r="B110" s="1" t="s">
        <v>539</v>
      </c>
      <c r="C110" s="2" t="s">
        <v>15</v>
      </c>
      <c r="D110" s="3" t="s">
        <v>16</v>
      </c>
      <c r="E110" s="3" t="s">
        <v>17</v>
      </c>
      <c r="F110" s="3" t="s">
        <v>18</v>
      </c>
      <c r="G110" s="3" t="s">
        <v>19</v>
      </c>
      <c r="H110" s="4" t="s">
        <v>19</v>
      </c>
      <c r="I110" s="1" t="s">
        <v>540</v>
      </c>
      <c r="J110" s="1" t="s">
        <v>541</v>
      </c>
      <c r="K110" s="1" t="s">
        <v>542</v>
      </c>
      <c r="L110" s="3" t="str">
        <f t="shared" si="0"/>
        <v>Outstanding</v>
      </c>
      <c r="M110" s="11" t="s">
        <v>19</v>
      </c>
    </row>
    <row r="111" spans="1:13" ht="60" customHeight="1" x14ac:dyDescent="0.35">
      <c r="A111" s="9" t="s">
        <v>543</v>
      </c>
      <c r="B111" s="1" t="s">
        <v>544</v>
      </c>
      <c r="C111" s="2" t="s">
        <v>15</v>
      </c>
      <c r="D111" s="3" t="s">
        <v>16</v>
      </c>
      <c r="E111" s="3" t="s">
        <v>17</v>
      </c>
      <c r="F111" s="3" t="s">
        <v>18</v>
      </c>
      <c r="G111" s="3" t="s">
        <v>19</v>
      </c>
      <c r="H111" s="4" t="s">
        <v>19</v>
      </c>
      <c r="I111" s="1" t="s">
        <v>545</v>
      </c>
      <c r="J111" s="1" t="s">
        <v>546</v>
      </c>
      <c r="K111" s="1" t="s">
        <v>547</v>
      </c>
      <c r="L111" s="3" t="str">
        <f t="shared" si="0"/>
        <v>Outstanding</v>
      </c>
      <c r="M111" s="11" t="s">
        <v>19</v>
      </c>
    </row>
    <row r="112" spans="1:13" ht="60" customHeight="1" x14ac:dyDescent="0.35">
      <c r="A112" s="9" t="s">
        <v>548</v>
      </c>
      <c r="B112" s="1" t="s">
        <v>549</v>
      </c>
      <c r="C112" s="2" t="s">
        <v>15</v>
      </c>
      <c r="D112" s="3" t="s">
        <v>16</v>
      </c>
      <c r="E112" s="3" t="s">
        <v>17</v>
      </c>
      <c r="F112" s="3" t="s">
        <v>18</v>
      </c>
      <c r="G112" s="3" t="s">
        <v>19</v>
      </c>
      <c r="H112" s="4" t="s">
        <v>19</v>
      </c>
      <c r="I112" s="1" t="s">
        <v>550</v>
      </c>
      <c r="J112" s="1" t="s">
        <v>513</v>
      </c>
      <c r="K112" s="1" t="s">
        <v>551</v>
      </c>
      <c r="L112" s="3" t="str">
        <f t="shared" si="0"/>
        <v>Outstanding</v>
      </c>
      <c r="M112" s="11" t="s">
        <v>19</v>
      </c>
    </row>
    <row r="113" spans="1:13" ht="60" customHeight="1" x14ac:dyDescent="0.35">
      <c r="A113" s="9" t="s">
        <v>552</v>
      </c>
      <c r="B113" s="1" t="s">
        <v>553</v>
      </c>
      <c r="C113" s="2" t="s">
        <v>15</v>
      </c>
      <c r="D113" s="3" t="s">
        <v>16</v>
      </c>
      <c r="E113" s="3" t="s">
        <v>17</v>
      </c>
      <c r="F113" s="3" t="s">
        <v>18</v>
      </c>
      <c r="G113" s="3" t="s">
        <v>19</v>
      </c>
      <c r="H113" s="4" t="s">
        <v>19</v>
      </c>
      <c r="I113" s="1" t="s">
        <v>554</v>
      </c>
      <c r="J113" s="1" t="s">
        <v>555</v>
      </c>
      <c r="K113" s="1" t="s">
        <v>556</v>
      </c>
      <c r="L113" s="3" t="str">
        <f t="shared" si="0"/>
        <v>Outstanding</v>
      </c>
      <c r="M113" s="11" t="s">
        <v>19</v>
      </c>
    </row>
    <row r="114" spans="1:13" ht="60" customHeight="1" x14ac:dyDescent="0.35">
      <c r="A114" s="9" t="s">
        <v>557</v>
      </c>
      <c r="B114" s="1" t="s">
        <v>558</v>
      </c>
      <c r="C114" s="2" t="s">
        <v>15</v>
      </c>
      <c r="D114" s="3" t="s">
        <v>16</v>
      </c>
      <c r="E114" s="3" t="s">
        <v>17</v>
      </c>
      <c r="F114" s="3" t="s">
        <v>18</v>
      </c>
      <c r="G114" s="3" t="s">
        <v>19</v>
      </c>
      <c r="H114" s="4" t="s">
        <v>19</v>
      </c>
      <c r="I114" s="1" t="s">
        <v>559</v>
      </c>
      <c r="J114" s="1" t="s">
        <v>560</v>
      </c>
      <c r="K114" s="1" t="s">
        <v>561</v>
      </c>
      <c r="L114" s="3" t="str">
        <f t="shared" si="0"/>
        <v>Outstanding</v>
      </c>
      <c r="M114" s="11" t="s">
        <v>19</v>
      </c>
    </row>
    <row r="115" spans="1:13" ht="60" customHeight="1" x14ac:dyDescent="0.35">
      <c r="A115" s="9" t="s">
        <v>562</v>
      </c>
      <c r="B115" s="1" t="s">
        <v>563</v>
      </c>
      <c r="C115" s="2" t="s">
        <v>15</v>
      </c>
      <c r="D115" s="3" t="s">
        <v>16</v>
      </c>
      <c r="E115" s="3" t="s">
        <v>17</v>
      </c>
      <c r="F115" s="3" t="s">
        <v>18</v>
      </c>
      <c r="G115" s="3" t="s">
        <v>19</v>
      </c>
      <c r="H115" s="4" t="s">
        <v>19</v>
      </c>
      <c r="I115" s="1" t="s">
        <v>564</v>
      </c>
      <c r="J115" s="1" t="s">
        <v>565</v>
      </c>
      <c r="K115" s="1" t="s">
        <v>566</v>
      </c>
      <c r="L115" s="3" t="str">
        <f t="shared" si="0"/>
        <v>Outstanding</v>
      </c>
      <c r="M115" s="11" t="s">
        <v>19</v>
      </c>
    </row>
    <row r="116" spans="1:13" ht="60" customHeight="1" x14ac:dyDescent="0.35">
      <c r="A116" s="9" t="s">
        <v>567</v>
      </c>
      <c r="B116" s="1" t="s">
        <v>568</v>
      </c>
      <c r="C116" s="2" t="s">
        <v>15</v>
      </c>
      <c r="D116" s="3" t="s">
        <v>16</v>
      </c>
      <c r="E116" s="3" t="s">
        <v>17</v>
      </c>
      <c r="F116" s="3" t="s">
        <v>18</v>
      </c>
      <c r="G116" s="3" t="s">
        <v>19</v>
      </c>
      <c r="H116" s="4" t="s">
        <v>19</v>
      </c>
      <c r="I116" s="1" t="s">
        <v>569</v>
      </c>
      <c r="J116" s="1" t="s">
        <v>570</v>
      </c>
      <c r="K116" s="1" t="s">
        <v>571</v>
      </c>
      <c r="L116" s="3" t="str">
        <f t="shared" si="0"/>
        <v>Outstanding</v>
      </c>
      <c r="M116" s="11" t="s">
        <v>19</v>
      </c>
    </row>
    <row r="117" spans="1:13" ht="60" customHeight="1" x14ac:dyDescent="0.35">
      <c r="A117" s="9" t="s">
        <v>572</v>
      </c>
      <c r="B117" s="1" t="s">
        <v>573</v>
      </c>
      <c r="C117" s="2" t="s">
        <v>15</v>
      </c>
      <c r="D117" s="3" t="s">
        <v>16</v>
      </c>
      <c r="E117" s="3" t="s">
        <v>17</v>
      </c>
      <c r="F117" s="3" t="s">
        <v>18</v>
      </c>
      <c r="G117" s="3" t="s">
        <v>19</v>
      </c>
      <c r="H117" s="4" t="s">
        <v>19</v>
      </c>
      <c r="I117" s="1" t="s">
        <v>574</v>
      </c>
      <c r="J117" s="1" t="s">
        <v>575</v>
      </c>
      <c r="K117" s="1" t="s">
        <v>576</v>
      </c>
      <c r="L117" s="3" t="str">
        <f t="shared" si="0"/>
        <v>Outstanding</v>
      </c>
      <c r="M117" s="11" t="s">
        <v>19</v>
      </c>
    </row>
    <row r="118" spans="1:13" ht="60" customHeight="1" x14ac:dyDescent="0.35">
      <c r="A118" s="9" t="s">
        <v>577</v>
      </c>
      <c r="B118" s="1" t="s">
        <v>578</v>
      </c>
      <c r="C118" s="2" t="s">
        <v>15</v>
      </c>
      <c r="D118" s="3" t="s">
        <v>16</v>
      </c>
      <c r="E118" s="3" t="s">
        <v>17</v>
      </c>
      <c r="F118" s="3" t="s">
        <v>18</v>
      </c>
      <c r="G118" s="3" t="s">
        <v>19</v>
      </c>
      <c r="H118" s="4" t="s">
        <v>19</v>
      </c>
      <c r="I118" s="1" t="s">
        <v>579</v>
      </c>
      <c r="J118" s="1" t="s">
        <v>580</v>
      </c>
      <c r="K118" s="1" t="s">
        <v>581</v>
      </c>
      <c r="L118" s="3" t="str">
        <f t="shared" si="0"/>
        <v>Outstanding</v>
      </c>
      <c r="M118" s="11" t="s">
        <v>19</v>
      </c>
    </row>
    <row r="119" spans="1:13" ht="60" customHeight="1" x14ac:dyDescent="0.35">
      <c r="A119" s="9" t="s">
        <v>582</v>
      </c>
      <c r="B119" s="1" t="s">
        <v>583</v>
      </c>
      <c r="C119" s="2" t="s">
        <v>15</v>
      </c>
      <c r="D119" s="3" t="s">
        <v>16</v>
      </c>
      <c r="E119" s="3" t="s">
        <v>17</v>
      </c>
      <c r="F119" s="3" t="s">
        <v>18</v>
      </c>
      <c r="G119" s="3" t="s">
        <v>19</v>
      </c>
      <c r="H119" s="4" t="s">
        <v>19</v>
      </c>
      <c r="I119" s="1" t="s">
        <v>584</v>
      </c>
      <c r="J119" s="1" t="s">
        <v>585</v>
      </c>
      <c r="K119" s="1" t="s">
        <v>586</v>
      </c>
      <c r="L119" s="3" t="str">
        <f t="shared" si="0"/>
        <v>Outstanding</v>
      </c>
      <c r="M119" s="11" t="s">
        <v>19</v>
      </c>
    </row>
    <row r="120" spans="1:13" ht="60" customHeight="1" x14ac:dyDescent="0.35">
      <c r="A120" s="9" t="s">
        <v>587</v>
      </c>
      <c r="B120" s="1" t="s">
        <v>588</v>
      </c>
      <c r="C120" s="2" t="s">
        <v>15</v>
      </c>
      <c r="D120" s="3" t="s">
        <v>16</v>
      </c>
      <c r="E120" s="3" t="s">
        <v>17</v>
      </c>
      <c r="F120" s="3" t="s">
        <v>18</v>
      </c>
      <c r="G120" s="3" t="s">
        <v>19</v>
      </c>
      <c r="H120" s="4" t="s">
        <v>19</v>
      </c>
      <c r="I120" s="1" t="s">
        <v>589</v>
      </c>
      <c r="J120" s="1" t="s">
        <v>590</v>
      </c>
      <c r="K120" s="1" t="s">
        <v>591</v>
      </c>
      <c r="L120" s="3" t="str">
        <f t="shared" si="0"/>
        <v>Outstanding</v>
      </c>
      <c r="M120" s="11" t="s">
        <v>19</v>
      </c>
    </row>
    <row r="121" spans="1:13" ht="60" customHeight="1" x14ac:dyDescent="0.35">
      <c r="A121" s="9" t="s">
        <v>592</v>
      </c>
      <c r="B121" s="1" t="s">
        <v>593</v>
      </c>
      <c r="C121" s="2" t="s">
        <v>15</v>
      </c>
      <c r="D121" s="3" t="s">
        <v>16</v>
      </c>
      <c r="E121" s="3" t="s">
        <v>17</v>
      </c>
      <c r="F121" s="3" t="s">
        <v>18</v>
      </c>
      <c r="G121" s="3" t="s">
        <v>19</v>
      </c>
      <c r="H121" s="4" t="s">
        <v>19</v>
      </c>
      <c r="I121" s="1" t="s">
        <v>594</v>
      </c>
      <c r="J121" s="1" t="s">
        <v>595</v>
      </c>
      <c r="K121" s="1" t="s">
        <v>596</v>
      </c>
      <c r="L121" s="3" t="str">
        <f t="shared" si="0"/>
        <v>Outstanding</v>
      </c>
      <c r="M121" s="11" t="s">
        <v>19</v>
      </c>
    </row>
    <row r="122" spans="1:13" ht="60" customHeight="1" x14ac:dyDescent="0.35">
      <c r="A122" s="9" t="s">
        <v>597</v>
      </c>
      <c r="B122" s="1" t="s">
        <v>598</v>
      </c>
      <c r="C122" s="2" t="s">
        <v>15</v>
      </c>
      <c r="D122" s="3" t="s">
        <v>16</v>
      </c>
      <c r="E122" s="3" t="s">
        <v>17</v>
      </c>
      <c r="F122" s="3" t="s">
        <v>18</v>
      </c>
      <c r="G122" s="3" t="s">
        <v>19</v>
      </c>
      <c r="H122" s="4" t="s">
        <v>19</v>
      </c>
      <c r="I122" s="1" t="s">
        <v>599</v>
      </c>
      <c r="J122" s="1" t="s">
        <v>600</v>
      </c>
      <c r="K122" s="1" t="s">
        <v>601</v>
      </c>
      <c r="L122" s="3" t="str">
        <f t="shared" si="0"/>
        <v>Outstanding</v>
      </c>
      <c r="M122" s="11" t="s">
        <v>19</v>
      </c>
    </row>
    <row r="123" spans="1:13" ht="60" customHeight="1" x14ac:dyDescent="0.35">
      <c r="A123" s="9" t="s">
        <v>602</v>
      </c>
      <c r="B123" s="1" t="s">
        <v>603</v>
      </c>
      <c r="C123" s="2" t="s">
        <v>15</v>
      </c>
      <c r="D123" s="3" t="s">
        <v>16</v>
      </c>
      <c r="E123" s="3" t="s">
        <v>17</v>
      </c>
      <c r="F123" s="3" t="s">
        <v>18</v>
      </c>
      <c r="G123" s="3" t="s">
        <v>19</v>
      </c>
      <c r="H123" s="4" t="s">
        <v>19</v>
      </c>
      <c r="I123" s="1" t="s">
        <v>604</v>
      </c>
      <c r="J123" s="1" t="s">
        <v>605</v>
      </c>
      <c r="K123" s="1" t="s">
        <v>606</v>
      </c>
      <c r="L123" s="3" t="str">
        <f t="shared" si="0"/>
        <v>Outstanding</v>
      </c>
      <c r="M123" s="11" t="s">
        <v>19</v>
      </c>
    </row>
    <row r="124" spans="1:13" ht="60" customHeight="1" x14ac:dyDescent="0.35">
      <c r="A124" s="9" t="s">
        <v>607</v>
      </c>
      <c r="B124" s="1" t="s">
        <v>608</v>
      </c>
      <c r="C124" s="2" t="s">
        <v>15</v>
      </c>
      <c r="D124" s="3" t="s">
        <v>16</v>
      </c>
      <c r="E124" s="3" t="s">
        <v>17</v>
      </c>
      <c r="F124" s="3" t="s">
        <v>18</v>
      </c>
      <c r="G124" s="3" t="s">
        <v>19</v>
      </c>
      <c r="H124" s="4" t="s">
        <v>19</v>
      </c>
      <c r="I124" s="1" t="s">
        <v>609</v>
      </c>
      <c r="J124" s="1" t="s">
        <v>610</v>
      </c>
      <c r="K124" s="1" t="s">
        <v>611</v>
      </c>
      <c r="L124" s="3" t="str">
        <f t="shared" si="0"/>
        <v>Outstanding</v>
      </c>
      <c r="M124" s="11" t="s">
        <v>19</v>
      </c>
    </row>
    <row r="125" spans="1:13" ht="60" customHeight="1" x14ac:dyDescent="0.35">
      <c r="A125" s="9" t="s">
        <v>612</v>
      </c>
      <c r="B125" s="1" t="s">
        <v>613</v>
      </c>
      <c r="C125" s="2" t="s">
        <v>15</v>
      </c>
      <c r="D125" s="3" t="s">
        <v>16</v>
      </c>
      <c r="E125" s="3" t="s">
        <v>17</v>
      </c>
      <c r="F125" s="3" t="s">
        <v>18</v>
      </c>
      <c r="G125" s="3" t="s">
        <v>19</v>
      </c>
      <c r="H125" s="4" t="s">
        <v>19</v>
      </c>
      <c r="I125" s="1" t="s">
        <v>614</v>
      </c>
      <c r="J125" s="1" t="s">
        <v>615</v>
      </c>
      <c r="K125" s="1" t="s">
        <v>616</v>
      </c>
      <c r="L125" s="3" t="str">
        <f t="shared" si="0"/>
        <v>Outstanding</v>
      </c>
      <c r="M125" s="11" t="s">
        <v>19</v>
      </c>
    </row>
    <row r="126" spans="1:13" ht="60" customHeight="1" x14ac:dyDescent="0.35">
      <c r="A126" s="9" t="s">
        <v>617</v>
      </c>
      <c r="B126" s="1" t="s">
        <v>618</v>
      </c>
      <c r="C126" s="2" t="s">
        <v>15</v>
      </c>
      <c r="D126" s="3" t="s">
        <v>16</v>
      </c>
      <c r="E126" s="3" t="s">
        <v>17</v>
      </c>
      <c r="F126" s="3" t="s">
        <v>18</v>
      </c>
      <c r="G126" s="3" t="s">
        <v>19</v>
      </c>
      <c r="H126" s="4" t="s">
        <v>19</v>
      </c>
      <c r="I126" s="1" t="s">
        <v>619</v>
      </c>
      <c r="J126" s="1" t="s">
        <v>620</v>
      </c>
      <c r="K126" s="1" t="s">
        <v>621</v>
      </c>
      <c r="L126" s="3" t="str">
        <f t="shared" si="0"/>
        <v>Outstanding</v>
      </c>
      <c r="M126" s="11" t="s">
        <v>19</v>
      </c>
    </row>
    <row r="127" spans="1:13" ht="60" customHeight="1" x14ac:dyDescent="0.35">
      <c r="A127" s="9" t="s">
        <v>622</v>
      </c>
      <c r="B127" s="1" t="s">
        <v>623</v>
      </c>
      <c r="C127" s="2" t="s">
        <v>15</v>
      </c>
      <c r="D127" s="3" t="s">
        <v>16</v>
      </c>
      <c r="E127" s="3" t="s">
        <v>17</v>
      </c>
      <c r="F127" s="3" t="s">
        <v>18</v>
      </c>
      <c r="G127" s="3" t="s">
        <v>19</v>
      </c>
      <c r="H127" s="4" t="s">
        <v>19</v>
      </c>
      <c r="I127" s="1" t="s">
        <v>624</v>
      </c>
      <c r="J127" s="1" t="s">
        <v>625</v>
      </c>
      <c r="K127" s="1" t="s">
        <v>626</v>
      </c>
      <c r="L127" s="3" t="str">
        <f t="shared" si="0"/>
        <v>Outstanding</v>
      </c>
      <c r="M127" s="11" t="s">
        <v>19</v>
      </c>
    </row>
    <row r="128" spans="1:13" ht="60" customHeight="1" x14ac:dyDescent="0.35">
      <c r="A128" s="9" t="s">
        <v>627</v>
      </c>
      <c r="B128" s="1" t="s">
        <v>628</v>
      </c>
      <c r="C128" s="2" t="s">
        <v>15</v>
      </c>
      <c r="D128" s="3" t="s">
        <v>16</v>
      </c>
      <c r="E128" s="3" t="s">
        <v>17</v>
      </c>
      <c r="F128" s="3" t="s">
        <v>18</v>
      </c>
      <c r="G128" s="3" t="s">
        <v>19</v>
      </c>
      <c r="H128" s="4" t="s">
        <v>19</v>
      </c>
      <c r="I128" s="1" t="s">
        <v>629</v>
      </c>
      <c r="J128" s="1" t="s">
        <v>630</v>
      </c>
      <c r="K128" s="1" t="s">
        <v>631</v>
      </c>
      <c r="L128" s="3" t="str">
        <f t="shared" si="0"/>
        <v>Outstanding</v>
      </c>
      <c r="M128" s="11" t="s">
        <v>19</v>
      </c>
    </row>
    <row r="129" spans="1:13" ht="60" customHeight="1" x14ac:dyDescent="0.35">
      <c r="A129" s="9" t="s">
        <v>632</v>
      </c>
      <c r="B129" s="1" t="s">
        <v>633</v>
      </c>
      <c r="C129" s="2" t="s">
        <v>15</v>
      </c>
      <c r="D129" s="3" t="s">
        <v>16</v>
      </c>
      <c r="E129" s="3" t="s">
        <v>17</v>
      </c>
      <c r="F129" s="3" t="s">
        <v>18</v>
      </c>
      <c r="G129" s="3" t="s">
        <v>19</v>
      </c>
      <c r="H129" s="4" t="s">
        <v>19</v>
      </c>
      <c r="I129" s="1" t="s">
        <v>634</v>
      </c>
      <c r="J129" s="1" t="s">
        <v>635</v>
      </c>
      <c r="K129" s="1" t="s">
        <v>636</v>
      </c>
      <c r="L129" s="3" t="str">
        <f t="shared" si="0"/>
        <v>Outstanding</v>
      </c>
      <c r="M129" s="11" t="s">
        <v>19</v>
      </c>
    </row>
    <row r="130" spans="1:13" ht="60" customHeight="1" x14ac:dyDescent="0.35">
      <c r="A130" s="9" t="s">
        <v>637</v>
      </c>
      <c r="B130" s="1" t="s">
        <v>638</v>
      </c>
      <c r="C130" s="2" t="s">
        <v>15</v>
      </c>
      <c r="D130" s="3" t="s">
        <v>16</v>
      </c>
      <c r="E130" s="3" t="s">
        <v>17</v>
      </c>
      <c r="F130" s="3" t="s">
        <v>18</v>
      </c>
      <c r="G130" s="3" t="s">
        <v>19</v>
      </c>
      <c r="H130" s="4" t="s">
        <v>19</v>
      </c>
      <c r="I130" s="1" t="s">
        <v>639</v>
      </c>
      <c r="J130" s="1" t="s">
        <v>640</v>
      </c>
      <c r="K130" s="1" t="s">
        <v>641</v>
      </c>
      <c r="L130" s="3" t="str">
        <f t="shared" si="0"/>
        <v>Outstanding</v>
      </c>
      <c r="M130" s="11" t="s">
        <v>19</v>
      </c>
    </row>
    <row r="131" spans="1:13" ht="60" customHeight="1" x14ac:dyDescent="0.35">
      <c r="A131" s="9" t="s">
        <v>642</v>
      </c>
      <c r="B131" s="1" t="s">
        <v>643</v>
      </c>
      <c r="C131" s="2" t="s">
        <v>15</v>
      </c>
      <c r="D131" s="3" t="s">
        <v>16</v>
      </c>
      <c r="E131" s="3" t="s">
        <v>17</v>
      </c>
      <c r="F131" s="3" t="s">
        <v>18</v>
      </c>
      <c r="G131" s="3" t="s">
        <v>19</v>
      </c>
      <c r="H131" s="4" t="s">
        <v>19</v>
      </c>
      <c r="I131" s="1" t="s">
        <v>644</v>
      </c>
      <c r="J131" s="1" t="s">
        <v>645</v>
      </c>
      <c r="K131" s="1" t="s">
        <v>646</v>
      </c>
      <c r="L131" s="3" t="str">
        <f t="shared" si="0"/>
        <v>Outstanding</v>
      </c>
      <c r="M131" s="11" t="s">
        <v>19</v>
      </c>
    </row>
    <row r="132" spans="1:13" ht="60" customHeight="1" x14ac:dyDescent="0.35">
      <c r="A132" s="9" t="s">
        <v>647</v>
      </c>
      <c r="B132" s="1" t="s">
        <v>648</v>
      </c>
      <c r="C132" s="2" t="s">
        <v>15</v>
      </c>
      <c r="D132" s="3" t="s">
        <v>16</v>
      </c>
      <c r="E132" s="3" t="s">
        <v>17</v>
      </c>
      <c r="F132" s="3" t="s">
        <v>18</v>
      </c>
      <c r="G132" s="3" t="s">
        <v>19</v>
      </c>
      <c r="H132" s="4" t="s">
        <v>19</v>
      </c>
      <c r="I132" s="1" t="s">
        <v>649</v>
      </c>
      <c r="J132" s="1" t="s">
        <v>650</v>
      </c>
      <c r="K132" s="1" t="s">
        <v>651</v>
      </c>
      <c r="L132" s="3" t="str">
        <f t="shared" si="0"/>
        <v>Outstanding</v>
      </c>
      <c r="M132" s="11" t="s">
        <v>19</v>
      </c>
    </row>
    <row r="133" spans="1:13" ht="60" customHeight="1" x14ac:dyDescent="0.35">
      <c r="A133" s="9" t="s">
        <v>652</v>
      </c>
      <c r="B133" s="1" t="s">
        <v>653</v>
      </c>
      <c r="C133" s="2" t="s">
        <v>15</v>
      </c>
      <c r="D133" s="3" t="s">
        <v>16</v>
      </c>
      <c r="E133" s="3" t="s">
        <v>17</v>
      </c>
      <c r="F133" s="3" t="s">
        <v>18</v>
      </c>
      <c r="G133" s="3" t="s">
        <v>19</v>
      </c>
      <c r="H133" s="4" t="s">
        <v>19</v>
      </c>
      <c r="I133" s="1" t="s">
        <v>654</v>
      </c>
      <c r="J133" s="1" t="s">
        <v>655</v>
      </c>
      <c r="K133" s="1" t="s">
        <v>656</v>
      </c>
      <c r="L133" s="3" t="str">
        <f t="shared" si="0"/>
        <v>Outstanding</v>
      </c>
      <c r="M133" s="11" t="s">
        <v>19</v>
      </c>
    </row>
    <row r="134" spans="1:13" ht="60" customHeight="1" x14ac:dyDescent="0.35">
      <c r="A134" s="9" t="s">
        <v>657</v>
      </c>
      <c r="B134" s="1" t="s">
        <v>658</v>
      </c>
      <c r="C134" s="2" t="s">
        <v>15</v>
      </c>
      <c r="D134" s="3" t="s">
        <v>16</v>
      </c>
      <c r="E134" s="3" t="s">
        <v>17</v>
      </c>
      <c r="F134" s="3" t="s">
        <v>18</v>
      </c>
      <c r="G134" s="3" t="s">
        <v>19</v>
      </c>
      <c r="H134" s="4" t="s">
        <v>19</v>
      </c>
      <c r="I134" s="1" t="s">
        <v>659</v>
      </c>
      <c r="J134" s="1" t="s">
        <v>660</v>
      </c>
      <c r="K134" s="1" t="s">
        <v>661</v>
      </c>
      <c r="L134" s="3" t="str">
        <f t="shared" si="0"/>
        <v>Outstanding</v>
      </c>
      <c r="M134" s="11" t="s">
        <v>19</v>
      </c>
    </row>
    <row r="135" spans="1:13" ht="60" customHeight="1" x14ac:dyDescent="0.35">
      <c r="A135" s="9" t="s">
        <v>662</v>
      </c>
      <c r="B135" s="1" t="s">
        <v>663</v>
      </c>
      <c r="C135" s="2" t="s">
        <v>15</v>
      </c>
      <c r="D135" s="3" t="s">
        <v>16</v>
      </c>
      <c r="E135" s="3" t="s">
        <v>17</v>
      </c>
      <c r="F135" s="3" t="s">
        <v>18</v>
      </c>
      <c r="G135" s="3" t="s">
        <v>19</v>
      </c>
      <c r="H135" s="4" t="s">
        <v>19</v>
      </c>
      <c r="I135" s="1" t="s">
        <v>664</v>
      </c>
      <c r="J135" s="1" t="s">
        <v>665</v>
      </c>
      <c r="K135" s="1" t="s">
        <v>666</v>
      </c>
      <c r="L135" s="3" t="str">
        <f t="shared" si="0"/>
        <v>Outstanding</v>
      </c>
      <c r="M135" s="11" t="s">
        <v>19</v>
      </c>
    </row>
    <row r="136" spans="1:13" ht="60" customHeight="1" x14ac:dyDescent="0.35">
      <c r="A136" s="9" t="s">
        <v>667</v>
      </c>
      <c r="B136" s="1" t="s">
        <v>668</v>
      </c>
      <c r="C136" s="2" t="s">
        <v>15</v>
      </c>
      <c r="D136" s="3" t="s">
        <v>16</v>
      </c>
      <c r="E136" s="3" t="s">
        <v>17</v>
      </c>
      <c r="F136" s="3" t="s">
        <v>18</v>
      </c>
      <c r="G136" s="3" t="s">
        <v>19</v>
      </c>
      <c r="H136" s="4" t="s">
        <v>19</v>
      </c>
      <c r="I136" s="1" t="s">
        <v>669</v>
      </c>
      <c r="J136" s="1" t="s">
        <v>670</v>
      </c>
      <c r="K136" s="1" t="s">
        <v>671</v>
      </c>
      <c r="L136" s="3" t="str">
        <f t="shared" si="0"/>
        <v>Outstanding</v>
      </c>
      <c r="M136" s="11" t="s">
        <v>19</v>
      </c>
    </row>
    <row r="137" spans="1:13" ht="60" customHeight="1" x14ac:dyDescent="0.35">
      <c r="A137" s="9" t="s">
        <v>672</v>
      </c>
      <c r="B137" s="1" t="s">
        <v>673</v>
      </c>
      <c r="C137" s="2" t="s">
        <v>15</v>
      </c>
      <c r="D137" s="3" t="s">
        <v>16</v>
      </c>
      <c r="E137" s="3" t="s">
        <v>17</v>
      </c>
      <c r="F137" s="3" t="s">
        <v>18</v>
      </c>
      <c r="G137" s="3" t="s">
        <v>19</v>
      </c>
      <c r="H137" s="4" t="s">
        <v>19</v>
      </c>
      <c r="I137" s="1" t="s">
        <v>674</v>
      </c>
      <c r="J137" s="1" t="s">
        <v>675</v>
      </c>
      <c r="K137" s="1" t="s">
        <v>676</v>
      </c>
      <c r="L137" s="3" t="str">
        <f t="shared" si="0"/>
        <v>Outstanding</v>
      </c>
      <c r="M137" s="11" t="s">
        <v>19</v>
      </c>
    </row>
    <row r="138" spans="1:13" ht="60" customHeight="1" x14ac:dyDescent="0.35">
      <c r="A138" s="9" t="s">
        <v>677</v>
      </c>
      <c r="B138" s="1" t="s">
        <v>678</v>
      </c>
      <c r="C138" s="2" t="s">
        <v>679</v>
      </c>
      <c r="D138" s="3" t="s">
        <v>16</v>
      </c>
      <c r="E138" s="3" t="s">
        <v>17</v>
      </c>
      <c r="F138" s="3" t="s">
        <v>18</v>
      </c>
      <c r="G138" s="3" t="s">
        <v>19</v>
      </c>
      <c r="H138" s="4" t="s">
        <v>19</v>
      </c>
      <c r="I138" s="1" t="s">
        <v>680</v>
      </c>
      <c r="J138" s="1" t="s">
        <v>681</v>
      </c>
      <c r="K138" s="1" t="s">
        <v>682</v>
      </c>
      <c r="L138" s="3" t="str">
        <f t="shared" si="0"/>
        <v>Outstanding</v>
      </c>
      <c r="M138" s="11" t="s">
        <v>19</v>
      </c>
    </row>
    <row r="139" spans="1:13" ht="60" customHeight="1" x14ac:dyDescent="0.35">
      <c r="A139" s="9" t="s">
        <v>683</v>
      </c>
      <c r="B139" s="1" t="s">
        <v>684</v>
      </c>
      <c r="C139" s="2" t="s">
        <v>679</v>
      </c>
      <c r="D139" s="3" t="s">
        <v>16</v>
      </c>
      <c r="E139" s="3" t="s">
        <v>17</v>
      </c>
      <c r="F139" s="3" t="s">
        <v>18</v>
      </c>
      <c r="G139" s="3" t="s">
        <v>19</v>
      </c>
      <c r="H139" s="4" t="s">
        <v>19</v>
      </c>
      <c r="I139" s="1" t="s">
        <v>685</v>
      </c>
      <c r="J139" s="1" t="s">
        <v>681</v>
      </c>
      <c r="K139" s="1" t="s">
        <v>686</v>
      </c>
      <c r="L139" s="3" t="str">
        <f t="shared" si="0"/>
        <v>Outstanding</v>
      </c>
      <c r="M139" s="11" t="s">
        <v>19</v>
      </c>
    </row>
    <row r="140" spans="1:13" ht="60" customHeight="1" x14ac:dyDescent="0.35">
      <c r="A140" s="9" t="s">
        <v>687</v>
      </c>
      <c r="B140" s="1" t="s">
        <v>688</v>
      </c>
      <c r="C140" s="2" t="s">
        <v>679</v>
      </c>
      <c r="D140" s="3" t="s">
        <v>16</v>
      </c>
      <c r="E140" s="3" t="s">
        <v>17</v>
      </c>
      <c r="F140" s="3" t="s">
        <v>18</v>
      </c>
      <c r="G140" s="3" t="s">
        <v>19</v>
      </c>
      <c r="H140" s="4" t="s">
        <v>19</v>
      </c>
      <c r="I140" s="1" t="s">
        <v>689</v>
      </c>
      <c r="J140" s="1" t="s">
        <v>681</v>
      </c>
      <c r="K140" s="1" t="s">
        <v>690</v>
      </c>
      <c r="L140" s="3" t="str">
        <f t="shared" si="0"/>
        <v>Outstanding</v>
      </c>
      <c r="M140" s="11" t="s">
        <v>19</v>
      </c>
    </row>
    <row r="141" spans="1:13" ht="60" customHeight="1" x14ac:dyDescent="0.35">
      <c r="A141" s="9" t="s">
        <v>691</v>
      </c>
      <c r="B141" s="1" t="s">
        <v>692</v>
      </c>
      <c r="C141" s="2" t="s">
        <v>15</v>
      </c>
      <c r="D141" s="3" t="s">
        <v>16</v>
      </c>
      <c r="E141" s="3" t="s">
        <v>17</v>
      </c>
      <c r="F141" s="3" t="s">
        <v>18</v>
      </c>
      <c r="G141" s="3" t="s">
        <v>19</v>
      </c>
      <c r="H141" s="4" t="s">
        <v>19</v>
      </c>
      <c r="I141" s="1" t="s">
        <v>693</v>
      </c>
      <c r="J141" s="1" t="s">
        <v>694</v>
      </c>
      <c r="K141" s="1" t="s">
        <v>695</v>
      </c>
      <c r="L141" s="3" t="str">
        <f t="shared" si="0"/>
        <v>Outstanding</v>
      </c>
      <c r="M141" s="11" t="s">
        <v>19</v>
      </c>
    </row>
    <row r="142" spans="1:13" ht="60" customHeight="1" x14ac:dyDescent="0.35">
      <c r="A142" s="9" t="s">
        <v>696</v>
      </c>
      <c r="B142" s="1" t="s">
        <v>697</v>
      </c>
      <c r="C142" s="2" t="s">
        <v>15</v>
      </c>
      <c r="D142" s="3" t="s">
        <v>16</v>
      </c>
      <c r="E142" s="3" t="s">
        <v>17</v>
      </c>
      <c r="F142" s="3" t="s">
        <v>18</v>
      </c>
      <c r="G142" s="3" t="s">
        <v>19</v>
      </c>
      <c r="H142" s="4" t="s">
        <v>19</v>
      </c>
      <c r="I142" s="1" t="s">
        <v>698</v>
      </c>
      <c r="J142" s="1" t="s">
        <v>699</v>
      </c>
      <c r="K142" s="1" t="s">
        <v>700</v>
      </c>
      <c r="L142" s="3" t="str">
        <f t="shared" si="0"/>
        <v>Outstanding</v>
      </c>
      <c r="M142" s="11" t="s">
        <v>19</v>
      </c>
    </row>
    <row r="143" spans="1:13" ht="60" customHeight="1" x14ac:dyDescent="0.35">
      <c r="A143" s="9" t="s">
        <v>701</v>
      </c>
      <c r="B143" s="1" t="s">
        <v>702</v>
      </c>
      <c r="C143" s="2" t="s">
        <v>15</v>
      </c>
      <c r="D143" s="3" t="s">
        <v>16</v>
      </c>
      <c r="E143" s="3" t="s">
        <v>17</v>
      </c>
      <c r="F143" s="3" t="s">
        <v>18</v>
      </c>
      <c r="G143" s="3" t="s">
        <v>19</v>
      </c>
      <c r="H143" s="4" t="s">
        <v>19</v>
      </c>
      <c r="I143" s="1" t="s">
        <v>703</v>
      </c>
      <c r="J143" s="1" t="s">
        <v>595</v>
      </c>
      <c r="K143" s="1" t="s">
        <v>704</v>
      </c>
      <c r="L143" s="3" t="str">
        <f t="shared" si="0"/>
        <v>Outstanding</v>
      </c>
      <c r="M143" s="11" t="s">
        <v>19</v>
      </c>
    </row>
    <row r="144" spans="1:13" ht="60" customHeight="1" x14ac:dyDescent="0.35">
      <c r="A144" s="9" t="s">
        <v>705</v>
      </c>
      <c r="B144" s="1" t="s">
        <v>706</v>
      </c>
      <c r="C144" s="2" t="s">
        <v>15</v>
      </c>
      <c r="D144" s="3" t="s">
        <v>16</v>
      </c>
      <c r="E144" s="3" t="s">
        <v>17</v>
      </c>
      <c r="F144" s="3" t="s">
        <v>18</v>
      </c>
      <c r="G144" s="3" t="s">
        <v>19</v>
      </c>
      <c r="H144" s="4" t="s">
        <v>19</v>
      </c>
      <c r="I144" s="1" t="s">
        <v>707</v>
      </c>
      <c r="J144" s="1" t="s">
        <v>708</v>
      </c>
      <c r="K144" s="1" t="s">
        <v>709</v>
      </c>
      <c r="L144" s="3" t="str">
        <f t="shared" si="0"/>
        <v>Outstanding</v>
      </c>
      <c r="M144" s="11" t="s">
        <v>19</v>
      </c>
    </row>
    <row r="145" spans="1:13" ht="60" customHeight="1" x14ac:dyDescent="0.35">
      <c r="A145" s="9" t="s">
        <v>710</v>
      </c>
      <c r="B145" s="1" t="s">
        <v>711</v>
      </c>
      <c r="C145" s="2" t="s">
        <v>15</v>
      </c>
      <c r="D145" s="3" t="s">
        <v>16</v>
      </c>
      <c r="E145" s="3" t="s">
        <v>17</v>
      </c>
      <c r="F145" s="3" t="s">
        <v>18</v>
      </c>
      <c r="G145" s="3" t="s">
        <v>19</v>
      </c>
      <c r="H145" s="4" t="s">
        <v>19</v>
      </c>
      <c r="I145" s="1" t="s">
        <v>712</v>
      </c>
      <c r="J145" s="1" t="s">
        <v>708</v>
      </c>
      <c r="K145" s="1" t="s">
        <v>713</v>
      </c>
      <c r="L145" s="3" t="str">
        <f t="shared" si="0"/>
        <v>Outstanding</v>
      </c>
      <c r="M145" s="11" t="s">
        <v>19</v>
      </c>
    </row>
    <row r="146" spans="1:13" ht="60" customHeight="1" x14ac:dyDescent="0.35">
      <c r="A146" s="9" t="s">
        <v>714</v>
      </c>
      <c r="B146" s="1" t="s">
        <v>715</v>
      </c>
      <c r="C146" s="2" t="s">
        <v>15</v>
      </c>
      <c r="D146" s="3" t="s">
        <v>16</v>
      </c>
      <c r="E146" s="3" t="s">
        <v>17</v>
      </c>
      <c r="F146" s="3" t="s">
        <v>18</v>
      </c>
      <c r="G146" s="3" t="s">
        <v>19</v>
      </c>
      <c r="H146" s="4" t="s">
        <v>19</v>
      </c>
      <c r="I146" s="1" t="s">
        <v>716</v>
      </c>
      <c r="J146" s="1" t="s">
        <v>708</v>
      </c>
      <c r="K146" s="1" t="s">
        <v>717</v>
      </c>
      <c r="L146" s="3" t="str">
        <f t="shared" si="0"/>
        <v>Outstanding</v>
      </c>
      <c r="M146" s="11" t="s">
        <v>19</v>
      </c>
    </row>
    <row r="147" spans="1:13" ht="60" customHeight="1" x14ac:dyDescent="0.35">
      <c r="A147" s="9" t="s">
        <v>718</v>
      </c>
      <c r="B147" s="1" t="s">
        <v>719</v>
      </c>
      <c r="C147" s="2" t="s">
        <v>15</v>
      </c>
      <c r="D147" s="3" t="s">
        <v>16</v>
      </c>
      <c r="E147" s="3" t="s">
        <v>17</v>
      </c>
      <c r="F147" s="3" t="s">
        <v>18</v>
      </c>
      <c r="G147" s="3" t="s">
        <v>19</v>
      </c>
      <c r="H147" s="4" t="s">
        <v>19</v>
      </c>
      <c r="I147" s="1" t="s">
        <v>720</v>
      </c>
      <c r="J147" s="1" t="s">
        <v>721</v>
      </c>
      <c r="K147" s="1" t="s">
        <v>722</v>
      </c>
      <c r="L147" s="3" t="str">
        <f t="shared" si="0"/>
        <v>Outstanding</v>
      </c>
      <c r="M147" s="11" t="s">
        <v>19</v>
      </c>
    </row>
    <row r="148" spans="1:13" ht="60" customHeight="1" x14ac:dyDescent="0.35">
      <c r="A148" s="9" t="s">
        <v>723</v>
      </c>
      <c r="B148" s="1" t="s">
        <v>724</v>
      </c>
      <c r="C148" s="2" t="s">
        <v>15</v>
      </c>
      <c r="D148" s="3" t="s">
        <v>16</v>
      </c>
      <c r="E148" s="3" t="s">
        <v>17</v>
      </c>
      <c r="F148" s="3" t="s">
        <v>18</v>
      </c>
      <c r="G148" s="3" t="s">
        <v>19</v>
      </c>
      <c r="H148" s="4" t="s">
        <v>19</v>
      </c>
      <c r="I148" s="1" t="s">
        <v>725</v>
      </c>
      <c r="J148" s="1" t="s">
        <v>726</v>
      </c>
      <c r="K148" s="1" t="s">
        <v>727</v>
      </c>
      <c r="L148" s="3" t="str">
        <f t="shared" si="0"/>
        <v>Outstanding</v>
      </c>
      <c r="M148" s="11" t="s">
        <v>19</v>
      </c>
    </row>
    <row r="149" spans="1:13" ht="60" customHeight="1" x14ac:dyDescent="0.35">
      <c r="A149" s="9" t="s">
        <v>728</v>
      </c>
      <c r="B149" s="1" t="s">
        <v>729</v>
      </c>
      <c r="C149" s="2" t="s">
        <v>15</v>
      </c>
      <c r="D149" s="3" t="s">
        <v>16</v>
      </c>
      <c r="E149" s="3" t="s">
        <v>17</v>
      </c>
      <c r="F149" s="3" t="s">
        <v>18</v>
      </c>
      <c r="G149" s="3" t="s">
        <v>19</v>
      </c>
      <c r="H149" s="4" t="s">
        <v>19</v>
      </c>
      <c r="I149" s="1" t="s">
        <v>730</v>
      </c>
      <c r="J149" s="1" t="s">
        <v>731</v>
      </c>
      <c r="K149" s="1" t="s">
        <v>732</v>
      </c>
      <c r="L149" s="3" t="str">
        <f t="shared" si="0"/>
        <v>Outstanding</v>
      </c>
      <c r="M149" s="11" t="s">
        <v>19</v>
      </c>
    </row>
    <row r="150" spans="1:13" ht="60" customHeight="1" x14ac:dyDescent="0.35">
      <c r="A150" s="9" t="s">
        <v>733</v>
      </c>
      <c r="B150" s="1" t="s">
        <v>734</v>
      </c>
      <c r="C150" s="2" t="s">
        <v>45</v>
      </c>
      <c r="D150" s="3" t="s">
        <v>16</v>
      </c>
      <c r="E150" s="3" t="s">
        <v>17</v>
      </c>
      <c r="F150" s="3" t="s">
        <v>18</v>
      </c>
      <c r="G150" s="3" t="s">
        <v>19</v>
      </c>
      <c r="H150" s="4" t="s">
        <v>19</v>
      </c>
      <c r="I150" s="1" t="s">
        <v>735</v>
      </c>
      <c r="J150" s="1" t="s">
        <v>736</v>
      </c>
      <c r="K150" s="1" t="s">
        <v>737</v>
      </c>
      <c r="L150" s="3" t="str">
        <f t="shared" si="0"/>
        <v>Outstanding</v>
      </c>
      <c r="M150" s="11" t="s">
        <v>19</v>
      </c>
    </row>
    <row r="151" spans="1:13" ht="60" customHeight="1" x14ac:dyDescent="0.35">
      <c r="A151" s="9" t="s">
        <v>738</v>
      </c>
      <c r="B151" s="1" t="s">
        <v>739</v>
      </c>
      <c r="C151" s="2" t="s">
        <v>15</v>
      </c>
      <c r="D151" s="3" t="s">
        <v>16</v>
      </c>
      <c r="E151" s="3" t="s">
        <v>17</v>
      </c>
      <c r="F151" s="3" t="s">
        <v>18</v>
      </c>
      <c r="G151" s="3" t="s">
        <v>19</v>
      </c>
      <c r="H151" s="4" t="s">
        <v>19</v>
      </c>
      <c r="I151" s="1" t="s">
        <v>740</v>
      </c>
      <c r="J151" s="1" t="s">
        <v>475</v>
      </c>
      <c r="K151" s="1" t="s">
        <v>741</v>
      </c>
      <c r="L151" s="3" t="str">
        <f t="shared" si="0"/>
        <v>Outstanding</v>
      </c>
      <c r="M151" s="11" t="s">
        <v>19</v>
      </c>
    </row>
    <row r="152" spans="1:13" ht="60" customHeight="1" x14ac:dyDescent="0.35">
      <c r="A152" s="9" t="s">
        <v>742</v>
      </c>
      <c r="B152" s="1" t="s">
        <v>743</v>
      </c>
      <c r="C152" s="2" t="s">
        <v>15</v>
      </c>
      <c r="D152" s="3" t="s">
        <v>16</v>
      </c>
      <c r="E152" s="3" t="s">
        <v>17</v>
      </c>
      <c r="F152" s="3" t="s">
        <v>18</v>
      </c>
      <c r="G152" s="3" t="s">
        <v>19</v>
      </c>
      <c r="H152" s="4" t="s">
        <v>19</v>
      </c>
      <c r="I152" s="1" t="s">
        <v>744</v>
      </c>
      <c r="J152" s="1" t="s">
        <v>475</v>
      </c>
      <c r="K152" s="1" t="s">
        <v>745</v>
      </c>
      <c r="L152" s="3" t="str">
        <f t="shared" si="0"/>
        <v>Outstanding</v>
      </c>
      <c r="M152" s="11" t="s">
        <v>19</v>
      </c>
    </row>
    <row r="153" spans="1:13" ht="60" customHeight="1" x14ac:dyDescent="0.35">
      <c r="A153" s="9" t="s">
        <v>746</v>
      </c>
      <c r="B153" s="1" t="s">
        <v>747</v>
      </c>
      <c r="C153" s="2" t="s">
        <v>15</v>
      </c>
      <c r="D153" s="3" t="s">
        <v>16</v>
      </c>
      <c r="E153" s="3" t="s">
        <v>17</v>
      </c>
      <c r="F153" s="3" t="s">
        <v>18</v>
      </c>
      <c r="G153" s="3" t="s">
        <v>19</v>
      </c>
      <c r="H153" s="4" t="s">
        <v>19</v>
      </c>
      <c r="I153" s="1" t="s">
        <v>748</v>
      </c>
      <c r="J153" s="1" t="s">
        <v>749</v>
      </c>
      <c r="K153" s="1" t="s">
        <v>750</v>
      </c>
      <c r="L153" s="3" t="str">
        <f t="shared" si="0"/>
        <v>Outstanding</v>
      </c>
      <c r="M153" s="11" t="s">
        <v>19</v>
      </c>
    </row>
    <row r="154" spans="1:13" ht="60" customHeight="1" x14ac:dyDescent="0.35">
      <c r="A154" s="9" t="s">
        <v>751</v>
      </c>
      <c r="B154" s="1" t="s">
        <v>752</v>
      </c>
      <c r="C154" s="2" t="s">
        <v>15</v>
      </c>
      <c r="D154" s="3" t="s">
        <v>16</v>
      </c>
      <c r="E154" s="3" t="s">
        <v>17</v>
      </c>
      <c r="F154" s="3" t="s">
        <v>18</v>
      </c>
      <c r="G154" s="3" t="s">
        <v>19</v>
      </c>
      <c r="H154" s="4" t="s">
        <v>19</v>
      </c>
      <c r="I154" s="1" t="s">
        <v>753</v>
      </c>
      <c r="J154" s="1" t="s">
        <v>536</v>
      </c>
      <c r="K154" s="1" t="s">
        <v>754</v>
      </c>
      <c r="L154" s="3" t="str">
        <f t="shared" si="0"/>
        <v>Outstanding</v>
      </c>
      <c r="M154" s="11" t="s">
        <v>19</v>
      </c>
    </row>
    <row r="155" spans="1:13" ht="60" customHeight="1" x14ac:dyDescent="0.35">
      <c r="A155" s="9" t="s">
        <v>755</v>
      </c>
      <c r="B155" s="1" t="s">
        <v>756</v>
      </c>
      <c r="C155" s="2" t="s">
        <v>15</v>
      </c>
      <c r="D155" s="3" t="s">
        <v>16</v>
      </c>
      <c r="E155" s="3" t="s">
        <v>17</v>
      </c>
      <c r="F155" s="3" t="s">
        <v>18</v>
      </c>
      <c r="G155" s="3" t="s">
        <v>19</v>
      </c>
      <c r="H155" s="4" t="s">
        <v>19</v>
      </c>
      <c r="I155" s="1" t="s">
        <v>757</v>
      </c>
      <c r="J155" s="1" t="s">
        <v>758</v>
      </c>
      <c r="K155" s="1" t="s">
        <v>759</v>
      </c>
      <c r="L155" s="3" t="str">
        <f t="shared" si="0"/>
        <v>Outstanding</v>
      </c>
      <c r="M155" s="11" t="s">
        <v>19</v>
      </c>
    </row>
    <row r="156" spans="1:13" ht="60" customHeight="1" x14ac:dyDescent="0.35">
      <c r="A156" s="9" t="s">
        <v>760</v>
      </c>
      <c r="B156" s="1" t="s">
        <v>761</v>
      </c>
      <c r="C156" s="2" t="s">
        <v>15</v>
      </c>
      <c r="D156" s="3" t="s">
        <v>16</v>
      </c>
      <c r="E156" s="3" t="s">
        <v>17</v>
      </c>
      <c r="F156" s="3" t="s">
        <v>18</v>
      </c>
      <c r="G156" s="3" t="s">
        <v>19</v>
      </c>
      <c r="H156" s="4" t="s">
        <v>19</v>
      </c>
      <c r="I156" s="1" t="s">
        <v>762</v>
      </c>
      <c r="J156" s="1" t="s">
        <v>513</v>
      </c>
      <c r="K156" s="1" t="s">
        <v>763</v>
      </c>
      <c r="L156" s="3" t="str">
        <f t="shared" si="0"/>
        <v>Outstanding</v>
      </c>
      <c r="M156" s="11" t="s">
        <v>19</v>
      </c>
    </row>
    <row r="157" spans="1:13" ht="60" customHeight="1" x14ac:dyDescent="0.35">
      <c r="A157" s="9" t="s">
        <v>764</v>
      </c>
      <c r="B157" s="1" t="s">
        <v>765</v>
      </c>
      <c r="C157" s="2" t="s">
        <v>15</v>
      </c>
      <c r="D157" s="3" t="s">
        <v>16</v>
      </c>
      <c r="E157" s="3" t="s">
        <v>17</v>
      </c>
      <c r="F157" s="3" t="s">
        <v>18</v>
      </c>
      <c r="G157" s="3" t="s">
        <v>19</v>
      </c>
      <c r="H157" s="4" t="s">
        <v>19</v>
      </c>
      <c r="I157" s="1" t="s">
        <v>766</v>
      </c>
      <c r="J157" s="1" t="s">
        <v>767</v>
      </c>
      <c r="K157" s="1" t="s">
        <v>768</v>
      </c>
      <c r="L157" s="3" t="str">
        <f t="shared" si="0"/>
        <v>Outstanding</v>
      </c>
      <c r="M157" s="11" t="s">
        <v>19</v>
      </c>
    </row>
    <row r="158" spans="1:13" ht="60" customHeight="1" x14ac:dyDescent="0.35">
      <c r="A158" s="9" t="s">
        <v>769</v>
      </c>
      <c r="B158" s="1" t="s">
        <v>770</v>
      </c>
      <c r="C158" s="2" t="s">
        <v>15</v>
      </c>
      <c r="D158" s="3" t="s">
        <v>16</v>
      </c>
      <c r="E158" s="3" t="s">
        <v>17</v>
      </c>
      <c r="F158" s="3" t="s">
        <v>18</v>
      </c>
      <c r="G158" s="3" t="s">
        <v>19</v>
      </c>
      <c r="H158" s="4" t="s">
        <v>19</v>
      </c>
      <c r="I158" s="1" t="s">
        <v>771</v>
      </c>
      <c r="J158" s="1" t="s">
        <v>772</v>
      </c>
      <c r="K158" s="1" t="s">
        <v>773</v>
      </c>
      <c r="L158" s="3" t="str">
        <f t="shared" si="0"/>
        <v>Outstanding</v>
      </c>
      <c r="M158" s="11" t="s">
        <v>19</v>
      </c>
    </row>
    <row r="159" spans="1:13" ht="60" customHeight="1" x14ac:dyDescent="0.35">
      <c r="A159" s="9" t="s">
        <v>774</v>
      </c>
      <c r="B159" s="1" t="s">
        <v>775</v>
      </c>
      <c r="C159" s="2" t="s">
        <v>15</v>
      </c>
      <c r="D159" s="3" t="s">
        <v>16</v>
      </c>
      <c r="E159" s="3" t="s">
        <v>17</v>
      </c>
      <c r="F159" s="3" t="s">
        <v>18</v>
      </c>
      <c r="G159" s="3" t="s">
        <v>19</v>
      </c>
      <c r="H159" s="4" t="s">
        <v>19</v>
      </c>
      <c r="I159" s="1" t="s">
        <v>776</v>
      </c>
      <c r="J159" s="1" t="s">
        <v>777</v>
      </c>
      <c r="K159" s="1" t="s">
        <v>778</v>
      </c>
      <c r="L159" s="3" t="str">
        <f t="shared" si="0"/>
        <v>Outstanding</v>
      </c>
      <c r="M159" s="11" t="s">
        <v>19</v>
      </c>
    </row>
    <row r="160" spans="1:13" ht="60" customHeight="1" x14ac:dyDescent="0.35">
      <c r="A160" s="9" t="s">
        <v>779</v>
      </c>
      <c r="B160" s="1" t="s">
        <v>780</v>
      </c>
      <c r="C160" s="2" t="s">
        <v>15</v>
      </c>
      <c r="D160" s="3" t="s">
        <v>16</v>
      </c>
      <c r="E160" s="3" t="s">
        <v>17</v>
      </c>
      <c r="F160" s="3" t="s">
        <v>18</v>
      </c>
      <c r="G160" s="3" t="s">
        <v>19</v>
      </c>
      <c r="H160" s="4" t="s">
        <v>19</v>
      </c>
      <c r="I160" s="1" t="s">
        <v>781</v>
      </c>
      <c r="J160" s="1" t="s">
        <v>777</v>
      </c>
      <c r="K160" s="1" t="s">
        <v>782</v>
      </c>
      <c r="L160" s="3" t="str">
        <f t="shared" si="0"/>
        <v>Outstanding</v>
      </c>
      <c r="M160" s="11" t="s">
        <v>19</v>
      </c>
    </row>
    <row r="161" spans="1:13" ht="60" customHeight="1" x14ac:dyDescent="0.35">
      <c r="A161" s="9" t="s">
        <v>783</v>
      </c>
      <c r="B161" s="1" t="s">
        <v>784</v>
      </c>
      <c r="C161" s="2" t="s">
        <v>15</v>
      </c>
      <c r="D161" s="3" t="s">
        <v>16</v>
      </c>
      <c r="E161" s="3" t="s">
        <v>17</v>
      </c>
      <c r="F161" s="3" t="s">
        <v>18</v>
      </c>
      <c r="G161" s="3" t="s">
        <v>19</v>
      </c>
      <c r="H161" s="4" t="s">
        <v>19</v>
      </c>
      <c r="I161" s="1" t="s">
        <v>785</v>
      </c>
      <c r="J161" s="1" t="s">
        <v>786</v>
      </c>
      <c r="K161" s="1" t="s">
        <v>787</v>
      </c>
      <c r="L161" s="3" t="str">
        <f t="shared" si="0"/>
        <v>Outstanding</v>
      </c>
      <c r="M161" s="11" t="s">
        <v>19</v>
      </c>
    </row>
    <row r="162" spans="1:13" ht="60" customHeight="1" x14ac:dyDescent="0.35">
      <c r="A162" s="9" t="s">
        <v>788</v>
      </c>
      <c r="B162" s="1" t="s">
        <v>789</v>
      </c>
      <c r="C162" s="2" t="s">
        <v>45</v>
      </c>
      <c r="D162" s="3" t="s">
        <v>16</v>
      </c>
      <c r="E162" s="3" t="s">
        <v>17</v>
      </c>
      <c r="F162" s="3" t="s">
        <v>18</v>
      </c>
      <c r="G162" s="3" t="s">
        <v>19</v>
      </c>
      <c r="H162" s="4" t="s">
        <v>19</v>
      </c>
      <c r="I162" s="1" t="s">
        <v>790</v>
      </c>
      <c r="J162" s="1" t="s">
        <v>595</v>
      </c>
      <c r="K162" s="1" t="s">
        <v>791</v>
      </c>
      <c r="L162" s="3" t="str">
        <f t="shared" si="0"/>
        <v>Outstanding</v>
      </c>
      <c r="M162" s="11" t="s">
        <v>19</v>
      </c>
    </row>
    <row r="163" spans="1:13" ht="60" customHeight="1" x14ac:dyDescent="0.35">
      <c r="A163" s="9" t="s">
        <v>792</v>
      </c>
      <c r="B163" s="1" t="s">
        <v>793</v>
      </c>
      <c r="C163" s="2" t="s">
        <v>15</v>
      </c>
      <c r="D163" s="3" t="s">
        <v>16</v>
      </c>
      <c r="E163" s="3" t="s">
        <v>17</v>
      </c>
      <c r="F163" s="3" t="s">
        <v>18</v>
      </c>
      <c r="G163" s="3" t="s">
        <v>19</v>
      </c>
      <c r="H163" s="4" t="s">
        <v>19</v>
      </c>
      <c r="I163" s="1" t="s">
        <v>794</v>
      </c>
      <c r="J163" s="1" t="s">
        <v>795</v>
      </c>
      <c r="K163" s="1" t="s">
        <v>796</v>
      </c>
      <c r="L163" s="3" t="str">
        <f t="shared" si="0"/>
        <v>Outstanding</v>
      </c>
      <c r="M163" s="11" t="s">
        <v>19</v>
      </c>
    </row>
    <row r="164" spans="1:13" ht="60" customHeight="1" x14ac:dyDescent="0.35">
      <c r="A164" s="9" t="s">
        <v>797</v>
      </c>
      <c r="B164" s="1" t="s">
        <v>798</v>
      </c>
      <c r="C164" s="2" t="s">
        <v>15</v>
      </c>
      <c r="D164" s="3" t="s">
        <v>16</v>
      </c>
      <c r="E164" s="3" t="s">
        <v>17</v>
      </c>
      <c r="F164" s="3" t="s">
        <v>18</v>
      </c>
      <c r="G164" s="3" t="s">
        <v>19</v>
      </c>
      <c r="H164" s="4" t="s">
        <v>19</v>
      </c>
      <c r="I164" s="1" t="s">
        <v>799</v>
      </c>
      <c r="J164" s="1" t="s">
        <v>800</v>
      </c>
      <c r="K164" s="1" t="s">
        <v>801</v>
      </c>
      <c r="L164" s="3" t="str">
        <f t="shared" si="0"/>
        <v>Outstanding</v>
      </c>
      <c r="M164" s="11" t="s">
        <v>19</v>
      </c>
    </row>
    <row r="165" spans="1:13" ht="60" customHeight="1" x14ac:dyDescent="0.35">
      <c r="A165" s="9" t="s">
        <v>802</v>
      </c>
      <c r="B165" s="1" t="s">
        <v>803</v>
      </c>
      <c r="C165" s="2" t="s">
        <v>15</v>
      </c>
      <c r="D165" s="3" t="s">
        <v>16</v>
      </c>
      <c r="E165" s="3" t="s">
        <v>17</v>
      </c>
      <c r="F165" s="3" t="s">
        <v>18</v>
      </c>
      <c r="G165" s="3" t="s">
        <v>19</v>
      </c>
      <c r="H165" s="4" t="s">
        <v>19</v>
      </c>
      <c r="I165" s="1" t="s">
        <v>804</v>
      </c>
      <c r="J165" s="1" t="s">
        <v>805</v>
      </c>
      <c r="K165" s="1" t="s">
        <v>806</v>
      </c>
      <c r="L165" s="3" t="str">
        <f t="shared" si="0"/>
        <v>Outstanding</v>
      </c>
      <c r="M165" s="11" t="s">
        <v>19</v>
      </c>
    </row>
    <row r="166" spans="1:13" ht="60" customHeight="1" x14ac:dyDescent="0.35">
      <c r="A166" s="9" t="s">
        <v>807</v>
      </c>
      <c r="B166" s="1" t="s">
        <v>808</v>
      </c>
      <c r="C166" s="2" t="s">
        <v>15</v>
      </c>
      <c r="D166" s="3" t="s">
        <v>16</v>
      </c>
      <c r="E166" s="3" t="s">
        <v>17</v>
      </c>
      <c r="F166" s="3" t="s">
        <v>18</v>
      </c>
      <c r="G166" s="3" t="s">
        <v>19</v>
      </c>
      <c r="H166" s="4" t="s">
        <v>19</v>
      </c>
      <c r="I166" s="1" t="s">
        <v>809</v>
      </c>
      <c r="J166" s="1" t="s">
        <v>810</v>
      </c>
      <c r="K166" s="1" t="s">
        <v>811</v>
      </c>
      <c r="L166" s="3" t="str">
        <f t="shared" si="0"/>
        <v>Outstanding</v>
      </c>
      <c r="M166" s="11" t="s">
        <v>19</v>
      </c>
    </row>
    <row r="167" spans="1:13" ht="60" customHeight="1" x14ac:dyDescent="0.35">
      <c r="A167" s="9" t="s">
        <v>812</v>
      </c>
      <c r="B167" s="1" t="s">
        <v>813</v>
      </c>
      <c r="C167" s="2" t="s">
        <v>15</v>
      </c>
      <c r="D167" s="3" t="s">
        <v>16</v>
      </c>
      <c r="E167" s="3" t="s">
        <v>17</v>
      </c>
      <c r="F167" s="3" t="s">
        <v>18</v>
      </c>
      <c r="G167" s="3" t="s">
        <v>19</v>
      </c>
      <c r="H167" s="4" t="s">
        <v>19</v>
      </c>
      <c r="I167" s="1" t="s">
        <v>814</v>
      </c>
      <c r="J167" s="1" t="s">
        <v>815</v>
      </c>
      <c r="K167" s="1" t="s">
        <v>816</v>
      </c>
      <c r="L167" s="3" t="str">
        <f t="shared" si="0"/>
        <v>Outstanding</v>
      </c>
      <c r="M167" s="11" t="s">
        <v>19</v>
      </c>
    </row>
    <row r="168" spans="1:13" ht="60" customHeight="1" x14ac:dyDescent="0.35">
      <c r="A168" s="9" t="s">
        <v>817</v>
      </c>
      <c r="B168" s="1" t="s">
        <v>818</v>
      </c>
      <c r="C168" s="2" t="s">
        <v>15</v>
      </c>
      <c r="D168" s="3" t="s">
        <v>16</v>
      </c>
      <c r="E168" s="3" t="s">
        <v>17</v>
      </c>
      <c r="F168" s="3" t="s">
        <v>18</v>
      </c>
      <c r="G168" s="3" t="s">
        <v>19</v>
      </c>
      <c r="H168" s="4" t="s">
        <v>19</v>
      </c>
      <c r="I168" s="1" t="s">
        <v>819</v>
      </c>
      <c r="J168" s="1" t="s">
        <v>820</v>
      </c>
      <c r="K168" s="1" t="s">
        <v>821</v>
      </c>
      <c r="L168" s="3" t="str">
        <f t="shared" si="0"/>
        <v>Outstanding</v>
      </c>
      <c r="M168" s="11" t="s">
        <v>19</v>
      </c>
    </row>
    <row r="169" spans="1:13" ht="60" customHeight="1" x14ac:dyDescent="0.35">
      <c r="A169" s="9" t="s">
        <v>822</v>
      </c>
      <c r="B169" s="1" t="s">
        <v>823</v>
      </c>
      <c r="C169" s="2" t="s">
        <v>15</v>
      </c>
      <c r="D169" s="3" t="s">
        <v>16</v>
      </c>
      <c r="E169" s="3" t="s">
        <v>17</v>
      </c>
      <c r="F169" s="3" t="s">
        <v>18</v>
      </c>
      <c r="G169" s="3" t="s">
        <v>19</v>
      </c>
      <c r="H169" s="4" t="s">
        <v>19</v>
      </c>
      <c r="I169" s="1" t="s">
        <v>824</v>
      </c>
      <c r="J169" s="1" t="s">
        <v>825</v>
      </c>
      <c r="K169" s="1" t="s">
        <v>826</v>
      </c>
      <c r="L169" s="3" t="str">
        <f t="shared" si="0"/>
        <v>Outstanding</v>
      </c>
      <c r="M169" s="11" t="s">
        <v>19</v>
      </c>
    </row>
    <row r="170" spans="1:13" ht="60" customHeight="1" x14ac:dyDescent="0.35">
      <c r="A170" s="9" t="s">
        <v>827</v>
      </c>
      <c r="B170" s="1" t="s">
        <v>828</v>
      </c>
      <c r="C170" s="2" t="s">
        <v>15</v>
      </c>
      <c r="D170" s="3" t="s">
        <v>16</v>
      </c>
      <c r="E170" s="3" t="s">
        <v>17</v>
      </c>
      <c r="F170" s="3" t="s">
        <v>18</v>
      </c>
      <c r="G170" s="3" t="s">
        <v>19</v>
      </c>
      <c r="H170" s="4" t="s">
        <v>19</v>
      </c>
      <c r="I170" s="1" t="s">
        <v>829</v>
      </c>
      <c r="J170" s="1" t="s">
        <v>830</v>
      </c>
      <c r="K170" s="1" t="s">
        <v>831</v>
      </c>
      <c r="L170" s="3" t="str">
        <f t="shared" si="0"/>
        <v>Outstanding</v>
      </c>
      <c r="M170" s="11" t="s">
        <v>19</v>
      </c>
    </row>
    <row r="171" spans="1:13" ht="60" customHeight="1" x14ac:dyDescent="0.35">
      <c r="A171" s="9" t="s">
        <v>832</v>
      </c>
      <c r="B171" s="1" t="s">
        <v>833</v>
      </c>
      <c r="C171" s="2" t="s">
        <v>15</v>
      </c>
      <c r="D171" s="3" t="s">
        <v>16</v>
      </c>
      <c r="E171" s="3" t="s">
        <v>17</v>
      </c>
      <c r="F171" s="3" t="s">
        <v>18</v>
      </c>
      <c r="G171" s="3" t="s">
        <v>19</v>
      </c>
      <c r="H171" s="4" t="s">
        <v>19</v>
      </c>
      <c r="I171" s="1" t="s">
        <v>834</v>
      </c>
      <c r="J171" s="1" t="s">
        <v>835</v>
      </c>
      <c r="K171" s="1" t="s">
        <v>836</v>
      </c>
      <c r="L171" s="3" t="str">
        <f t="shared" si="0"/>
        <v>Outstanding</v>
      </c>
      <c r="M171" s="11" t="s">
        <v>19</v>
      </c>
    </row>
    <row r="172" spans="1:13" ht="60" customHeight="1" x14ac:dyDescent="0.35">
      <c r="A172" s="9" t="s">
        <v>837</v>
      </c>
      <c r="B172" s="1" t="s">
        <v>838</v>
      </c>
      <c r="C172" s="2" t="s">
        <v>15</v>
      </c>
      <c r="D172" s="3" t="s">
        <v>16</v>
      </c>
      <c r="E172" s="3" t="s">
        <v>17</v>
      </c>
      <c r="F172" s="3" t="s">
        <v>18</v>
      </c>
      <c r="G172" s="3" t="s">
        <v>19</v>
      </c>
      <c r="H172" s="4" t="s">
        <v>19</v>
      </c>
      <c r="I172" s="1" t="s">
        <v>839</v>
      </c>
      <c r="J172" s="1" t="s">
        <v>840</v>
      </c>
      <c r="K172" s="1" t="s">
        <v>841</v>
      </c>
      <c r="L172" s="3" t="str">
        <f t="shared" si="0"/>
        <v>Outstanding</v>
      </c>
      <c r="M172" s="11" t="s">
        <v>19</v>
      </c>
    </row>
    <row r="173" spans="1:13" ht="60" customHeight="1" x14ac:dyDescent="0.35">
      <c r="A173" s="9" t="s">
        <v>842</v>
      </c>
      <c r="B173" s="1" t="s">
        <v>843</v>
      </c>
      <c r="C173" s="2" t="s">
        <v>15</v>
      </c>
      <c r="D173" s="3" t="s">
        <v>16</v>
      </c>
      <c r="E173" s="3" t="s">
        <v>17</v>
      </c>
      <c r="F173" s="3" t="s">
        <v>18</v>
      </c>
      <c r="G173" s="3" t="s">
        <v>19</v>
      </c>
      <c r="H173" s="4" t="s">
        <v>19</v>
      </c>
      <c r="I173" s="1" t="s">
        <v>844</v>
      </c>
      <c r="J173" s="1" t="s">
        <v>845</v>
      </c>
      <c r="K173" s="1" t="s">
        <v>846</v>
      </c>
      <c r="L173" s="3" t="str">
        <f t="shared" si="0"/>
        <v>Outstanding</v>
      </c>
      <c r="M173" s="11" t="s">
        <v>19</v>
      </c>
    </row>
    <row r="174" spans="1:13" ht="60" customHeight="1" x14ac:dyDescent="0.35">
      <c r="A174" s="9" t="s">
        <v>847</v>
      </c>
      <c r="B174" s="1" t="s">
        <v>848</v>
      </c>
      <c r="C174" s="2" t="s">
        <v>45</v>
      </c>
      <c r="D174" s="3" t="s">
        <v>16</v>
      </c>
      <c r="E174" s="3" t="s">
        <v>17</v>
      </c>
      <c r="F174" s="3" t="s">
        <v>18</v>
      </c>
      <c r="G174" s="3" t="s">
        <v>19</v>
      </c>
      <c r="H174" s="4" t="s">
        <v>19</v>
      </c>
      <c r="I174" s="1" t="s">
        <v>849</v>
      </c>
      <c r="J174" s="1" t="s">
        <v>850</v>
      </c>
      <c r="K174" s="1" t="s">
        <v>851</v>
      </c>
      <c r="L174" s="3" t="str">
        <f t="shared" si="0"/>
        <v>Outstanding</v>
      </c>
      <c r="M174" s="11" t="s">
        <v>19</v>
      </c>
    </row>
    <row r="175" spans="1:13" ht="60" customHeight="1" x14ac:dyDescent="0.35">
      <c r="A175" s="9" t="s">
        <v>852</v>
      </c>
      <c r="B175" s="1" t="s">
        <v>853</v>
      </c>
      <c r="C175" s="2" t="s">
        <v>45</v>
      </c>
      <c r="D175" s="3" t="s">
        <v>16</v>
      </c>
      <c r="E175" s="3" t="s">
        <v>17</v>
      </c>
      <c r="F175" s="3" t="s">
        <v>18</v>
      </c>
      <c r="G175" s="3" t="s">
        <v>19</v>
      </c>
      <c r="H175" s="4" t="s">
        <v>19</v>
      </c>
      <c r="I175" s="1" t="s">
        <v>854</v>
      </c>
      <c r="J175" s="1" t="s">
        <v>855</v>
      </c>
      <c r="K175" s="1" t="s">
        <v>856</v>
      </c>
      <c r="L175" s="3" t="str">
        <f t="shared" si="0"/>
        <v>Outstanding</v>
      </c>
      <c r="M175" s="11" t="s">
        <v>19</v>
      </c>
    </row>
    <row r="176" spans="1:13" ht="60" customHeight="1" x14ac:dyDescent="0.35">
      <c r="A176" s="9" t="s">
        <v>857</v>
      </c>
      <c r="B176" s="1" t="s">
        <v>858</v>
      </c>
      <c r="C176" s="2" t="s">
        <v>15</v>
      </c>
      <c r="D176" s="3" t="s">
        <v>16</v>
      </c>
      <c r="E176" s="3" t="s">
        <v>17</v>
      </c>
      <c r="F176" s="3" t="s">
        <v>18</v>
      </c>
      <c r="G176" s="3" t="s">
        <v>19</v>
      </c>
      <c r="H176" s="4" t="s">
        <v>19</v>
      </c>
      <c r="I176" s="1" t="s">
        <v>859</v>
      </c>
      <c r="J176" s="1" t="s">
        <v>860</v>
      </c>
      <c r="K176" s="1" t="s">
        <v>861</v>
      </c>
      <c r="L176" s="3" t="str">
        <f t="shared" si="0"/>
        <v>Outstanding</v>
      </c>
      <c r="M176" s="11" t="s">
        <v>19</v>
      </c>
    </row>
    <row r="177" spans="1:13" ht="60" customHeight="1" x14ac:dyDescent="0.35">
      <c r="A177" s="9" t="s">
        <v>862</v>
      </c>
      <c r="B177" s="1" t="s">
        <v>863</v>
      </c>
      <c r="C177" s="2" t="s">
        <v>15</v>
      </c>
      <c r="D177" s="3" t="s">
        <v>16</v>
      </c>
      <c r="E177" s="3" t="s">
        <v>17</v>
      </c>
      <c r="F177" s="3" t="s">
        <v>18</v>
      </c>
      <c r="G177" s="3" t="s">
        <v>19</v>
      </c>
      <c r="H177" s="4" t="s">
        <v>19</v>
      </c>
      <c r="I177" s="1" t="s">
        <v>864</v>
      </c>
      <c r="J177" s="1" t="s">
        <v>865</v>
      </c>
      <c r="K177" s="1" t="s">
        <v>866</v>
      </c>
      <c r="L177" s="3" t="str">
        <f t="shared" si="0"/>
        <v>Outstanding</v>
      </c>
      <c r="M177" s="11" t="s">
        <v>19</v>
      </c>
    </row>
    <row r="178" spans="1:13" ht="60" customHeight="1" x14ac:dyDescent="0.35">
      <c r="A178" s="9" t="s">
        <v>867</v>
      </c>
      <c r="B178" s="1" t="s">
        <v>868</v>
      </c>
      <c r="C178" s="2" t="s">
        <v>15</v>
      </c>
      <c r="D178" s="3" t="s">
        <v>16</v>
      </c>
      <c r="E178" s="3" t="s">
        <v>17</v>
      </c>
      <c r="F178" s="3" t="s">
        <v>18</v>
      </c>
      <c r="G178" s="3" t="s">
        <v>19</v>
      </c>
      <c r="H178" s="4" t="s">
        <v>19</v>
      </c>
      <c r="I178" s="1" t="s">
        <v>869</v>
      </c>
      <c r="J178" s="1" t="s">
        <v>870</v>
      </c>
      <c r="K178" s="1" t="s">
        <v>871</v>
      </c>
      <c r="L178" s="3" t="str">
        <f t="shared" si="0"/>
        <v>Outstanding</v>
      </c>
      <c r="M178" s="11" t="s">
        <v>19</v>
      </c>
    </row>
    <row r="179" spans="1:13" ht="60" customHeight="1" x14ac:dyDescent="0.35">
      <c r="A179" s="9" t="s">
        <v>872</v>
      </c>
      <c r="B179" s="1" t="s">
        <v>873</v>
      </c>
      <c r="C179" s="2" t="s">
        <v>15</v>
      </c>
      <c r="D179" s="3" t="s">
        <v>16</v>
      </c>
      <c r="E179" s="3" t="s">
        <v>17</v>
      </c>
      <c r="F179" s="3" t="s">
        <v>18</v>
      </c>
      <c r="G179" s="3" t="s">
        <v>19</v>
      </c>
      <c r="H179" s="4" t="s">
        <v>19</v>
      </c>
      <c r="I179" s="1" t="s">
        <v>874</v>
      </c>
      <c r="J179" s="1" t="s">
        <v>875</v>
      </c>
      <c r="K179" s="1" t="s">
        <v>876</v>
      </c>
      <c r="L179" s="3" t="str">
        <f t="shared" si="0"/>
        <v>Outstanding</v>
      </c>
      <c r="M179" s="11" t="s">
        <v>19</v>
      </c>
    </row>
    <row r="180" spans="1:13" ht="60" customHeight="1" x14ac:dyDescent="0.35">
      <c r="A180" s="9" t="s">
        <v>877</v>
      </c>
      <c r="B180" s="1" t="s">
        <v>878</v>
      </c>
      <c r="C180" s="2" t="s">
        <v>15</v>
      </c>
      <c r="D180" s="3" t="s">
        <v>16</v>
      </c>
      <c r="E180" s="3" t="s">
        <v>17</v>
      </c>
      <c r="F180" s="3" t="s">
        <v>18</v>
      </c>
      <c r="G180" s="3" t="s">
        <v>19</v>
      </c>
      <c r="H180" s="4" t="s">
        <v>19</v>
      </c>
      <c r="I180" s="1" t="s">
        <v>879</v>
      </c>
      <c r="J180" s="1" t="s">
        <v>880</v>
      </c>
      <c r="K180" s="1" t="s">
        <v>881</v>
      </c>
      <c r="L180" s="3" t="str">
        <f t="shared" si="0"/>
        <v>Outstanding</v>
      </c>
      <c r="M180" s="11" t="s">
        <v>19</v>
      </c>
    </row>
    <row r="181" spans="1:13" ht="60" customHeight="1" x14ac:dyDescent="0.35">
      <c r="A181" s="9" t="s">
        <v>882</v>
      </c>
      <c r="B181" s="1" t="s">
        <v>883</v>
      </c>
      <c r="C181" s="2" t="s">
        <v>15</v>
      </c>
      <c r="D181" s="3" t="s">
        <v>16</v>
      </c>
      <c r="E181" s="3" t="s">
        <v>17</v>
      </c>
      <c r="F181" s="3" t="s">
        <v>18</v>
      </c>
      <c r="G181" s="3" t="s">
        <v>19</v>
      </c>
      <c r="H181" s="4" t="s">
        <v>19</v>
      </c>
      <c r="I181" s="1" t="s">
        <v>884</v>
      </c>
      <c r="J181" s="1" t="s">
        <v>885</v>
      </c>
      <c r="K181" s="1" t="s">
        <v>886</v>
      </c>
      <c r="L181" s="3" t="str">
        <f t="shared" si="0"/>
        <v>Outstanding</v>
      </c>
      <c r="M181" s="11" t="s">
        <v>19</v>
      </c>
    </row>
    <row r="182" spans="1:13" ht="60" customHeight="1" x14ac:dyDescent="0.35">
      <c r="A182" s="9" t="s">
        <v>887</v>
      </c>
      <c r="B182" s="1" t="s">
        <v>888</v>
      </c>
      <c r="C182" s="2" t="s">
        <v>15</v>
      </c>
      <c r="D182" s="3" t="s">
        <v>16</v>
      </c>
      <c r="E182" s="3" t="s">
        <v>17</v>
      </c>
      <c r="F182" s="3" t="s">
        <v>18</v>
      </c>
      <c r="G182" s="3" t="s">
        <v>19</v>
      </c>
      <c r="H182" s="4" t="s">
        <v>19</v>
      </c>
      <c r="I182" s="1" t="s">
        <v>889</v>
      </c>
      <c r="J182" s="1" t="s">
        <v>890</v>
      </c>
      <c r="K182" s="1" t="s">
        <v>891</v>
      </c>
      <c r="L182" s="3" t="str">
        <f t="shared" si="0"/>
        <v>Outstanding</v>
      </c>
      <c r="M182" s="11" t="s">
        <v>19</v>
      </c>
    </row>
    <row r="183" spans="1:13" ht="60" customHeight="1" x14ac:dyDescent="0.35">
      <c r="A183" s="9" t="s">
        <v>892</v>
      </c>
      <c r="B183" s="1" t="s">
        <v>893</v>
      </c>
      <c r="C183" s="2" t="s">
        <v>15</v>
      </c>
      <c r="D183" s="3" t="s">
        <v>16</v>
      </c>
      <c r="E183" s="3" t="s">
        <v>17</v>
      </c>
      <c r="F183" s="3" t="s">
        <v>18</v>
      </c>
      <c r="G183" s="3" t="s">
        <v>19</v>
      </c>
      <c r="H183" s="4" t="s">
        <v>19</v>
      </c>
      <c r="I183" s="1" t="s">
        <v>894</v>
      </c>
      <c r="J183" s="1" t="s">
        <v>895</v>
      </c>
      <c r="K183" s="1" t="s">
        <v>896</v>
      </c>
      <c r="L183" s="3" t="str">
        <f t="shared" si="0"/>
        <v>Outstanding</v>
      </c>
      <c r="M183" s="11" t="s">
        <v>19</v>
      </c>
    </row>
    <row r="184" spans="1:13" ht="60" customHeight="1" x14ac:dyDescent="0.35">
      <c r="A184" s="9" t="s">
        <v>897</v>
      </c>
      <c r="B184" s="1" t="s">
        <v>898</v>
      </c>
      <c r="C184" s="2" t="s">
        <v>15</v>
      </c>
      <c r="D184" s="3" t="s">
        <v>16</v>
      </c>
      <c r="E184" s="3" t="s">
        <v>17</v>
      </c>
      <c r="F184" s="3" t="s">
        <v>18</v>
      </c>
      <c r="G184" s="3" t="s">
        <v>19</v>
      </c>
      <c r="H184" s="4" t="s">
        <v>19</v>
      </c>
      <c r="I184" s="1" t="s">
        <v>899</v>
      </c>
      <c r="J184" s="1" t="s">
        <v>900</v>
      </c>
      <c r="K184" s="1" t="s">
        <v>901</v>
      </c>
      <c r="L184" s="3" t="str">
        <f t="shared" si="0"/>
        <v>Outstanding</v>
      </c>
      <c r="M184" s="11" t="s">
        <v>19</v>
      </c>
    </row>
    <row r="185" spans="1:13" ht="60" customHeight="1" x14ac:dyDescent="0.35">
      <c r="A185" s="9" t="s">
        <v>902</v>
      </c>
      <c r="B185" s="1" t="s">
        <v>903</v>
      </c>
      <c r="C185" s="2" t="s">
        <v>15</v>
      </c>
      <c r="D185" s="3" t="s">
        <v>16</v>
      </c>
      <c r="E185" s="3" t="s">
        <v>17</v>
      </c>
      <c r="F185" s="3" t="s">
        <v>18</v>
      </c>
      <c r="G185" s="3" t="s">
        <v>19</v>
      </c>
      <c r="H185" s="4" t="s">
        <v>19</v>
      </c>
      <c r="I185" s="1" t="s">
        <v>904</v>
      </c>
      <c r="J185" s="1" t="s">
        <v>905</v>
      </c>
      <c r="K185" s="1" t="s">
        <v>906</v>
      </c>
      <c r="L185" s="3" t="str">
        <f t="shared" si="0"/>
        <v>Outstanding</v>
      </c>
      <c r="M185" s="11" t="s">
        <v>19</v>
      </c>
    </row>
    <row r="186" spans="1:13" ht="60" customHeight="1" x14ac:dyDescent="0.35">
      <c r="A186" s="9" t="s">
        <v>907</v>
      </c>
      <c r="B186" s="1" t="s">
        <v>908</v>
      </c>
      <c r="C186" s="2" t="s">
        <v>15</v>
      </c>
      <c r="D186" s="3" t="s">
        <v>16</v>
      </c>
      <c r="E186" s="3" t="s">
        <v>17</v>
      </c>
      <c r="F186" s="3" t="s">
        <v>18</v>
      </c>
      <c r="G186" s="3" t="s">
        <v>19</v>
      </c>
      <c r="H186" s="4" t="s">
        <v>19</v>
      </c>
      <c r="I186" s="1" t="s">
        <v>909</v>
      </c>
      <c r="J186" s="1" t="s">
        <v>910</v>
      </c>
      <c r="K186" s="1" t="s">
        <v>911</v>
      </c>
      <c r="L186" s="3" t="str">
        <f t="shared" si="0"/>
        <v>Outstanding</v>
      </c>
      <c r="M186" s="11" t="s">
        <v>19</v>
      </c>
    </row>
    <row r="187" spans="1:13" ht="60" customHeight="1" x14ac:dyDescent="0.35">
      <c r="A187" s="9" t="s">
        <v>912</v>
      </c>
      <c r="B187" s="1" t="s">
        <v>913</v>
      </c>
      <c r="C187" s="2" t="s">
        <v>15</v>
      </c>
      <c r="D187" s="3" t="s">
        <v>16</v>
      </c>
      <c r="E187" s="3" t="s">
        <v>17</v>
      </c>
      <c r="F187" s="3" t="s">
        <v>18</v>
      </c>
      <c r="G187" s="3" t="s">
        <v>19</v>
      </c>
      <c r="H187" s="4" t="s">
        <v>19</v>
      </c>
      <c r="I187" s="1" t="s">
        <v>914</v>
      </c>
      <c r="J187" s="1" t="s">
        <v>915</v>
      </c>
      <c r="K187" s="1" t="s">
        <v>916</v>
      </c>
      <c r="L187" s="3" t="str">
        <f t="shared" si="0"/>
        <v>Outstanding</v>
      </c>
      <c r="M187" s="11" t="s">
        <v>19</v>
      </c>
    </row>
    <row r="188" spans="1:13" ht="60" customHeight="1" x14ac:dyDescent="0.35">
      <c r="A188" s="9" t="s">
        <v>917</v>
      </c>
      <c r="B188" s="1" t="s">
        <v>918</v>
      </c>
      <c r="C188" s="2" t="s">
        <v>15</v>
      </c>
      <c r="D188" s="3" t="s">
        <v>16</v>
      </c>
      <c r="E188" s="3" t="s">
        <v>17</v>
      </c>
      <c r="F188" s="3" t="s">
        <v>18</v>
      </c>
      <c r="G188" s="3" t="s">
        <v>19</v>
      </c>
      <c r="H188" s="4" t="s">
        <v>19</v>
      </c>
      <c r="I188" s="1" t="s">
        <v>919</v>
      </c>
      <c r="J188" s="1" t="s">
        <v>920</v>
      </c>
      <c r="K188" s="1" t="s">
        <v>921</v>
      </c>
      <c r="L188" s="3" t="str">
        <f t="shared" si="0"/>
        <v>Outstanding</v>
      </c>
      <c r="M188" s="11" t="s">
        <v>19</v>
      </c>
    </row>
    <row r="189" spans="1:13" ht="60" customHeight="1" x14ac:dyDescent="0.35">
      <c r="A189" s="9" t="s">
        <v>922</v>
      </c>
      <c r="B189" s="1" t="s">
        <v>923</v>
      </c>
      <c r="C189" s="2" t="s">
        <v>15</v>
      </c>
      <c r="D189" s="3" t="s">
        <v>16</v>
      </c>
      <c r="E189" s="3" t="s">
        <v>17</v>
      </c>
      <c r="F189" s="3" t="s">
        <v>18</v>
      </c>
      <c r="G189" s="3" t="s">
        <v>19</v>
      </c>
      <c r="H189" s="4" t="s">
        <v>19</v>
      </c>
      <c r="I189" s="1" t="s">
        <v>924</v>
      </c>
      <c r="J189" s="1" t="s">
        <v>925</v>
      </c>
      <c r="K189" s="1" t="s">
        <v>926</v>
      </c>
      <c r="L189" s="3" t="str">
        <f t="shared" si="0"/>
        <v>Outstanding</v>
      </c>
      <c r="M189" s="11" t="s">
        <v>19</v>
      </c>
    </row>
    <row r="190" spans="1:13" ht="60" customHeight="1" x14ac:dyDescent="0.35">
      <c r="A190" s="9" t="s">
        <v>927</v>
      </c>
      <c r="B190" s="1" t="s">
        <v>928</v>
      </c>
      <c r="C190" s="2" t="s">
        <v>15</v>
      </c>
      <c r="D190" s="3" t="s">
        <v>16</v>
      </c>
      <c r="E190" s="3" t="s">
        <v>17</v>
      </c>
      <c r="F190" s="3" t="s">
        <v>18</v>
      </c>
      <c r="G190" s="3" t="s">
        <v>19</v>
      </c>
      <c r="H190" s="4" t="s">
        <v>19</v>
      </c>
      <c r="I190" s="1" t="s">
        <v>929</v>
      </c>
      <c r="J190" s="1" t="s">
        <v>930</v>
      </c>
      <c r="K190" s="1" t="s">
        <v>931</v>
      </c>
      <c r="L190" s="3" t="str">
        <f t="shared" si="0"/>
        <v>Outstanding</v>
      </c>
      <c r="M190" s="11" t="s">
        <v>19</v>
      </c>
    </row>
    <row r="191" spans="1:13" ht="60" customHeight="1" x14ac:dyDescent="0.35">
      <c r="A191" s="9" t="s">
        <v>932</v>
      </c>
      <c r="B191" s="1" t="s">
        <v>933</v>
      </c>
      <c r="C191" s="2" t="s">
        <v>15</v>
      </c>
      <c r="D191" s="3" t="s">
        <v>16</v>
      </c>
      <c r="E191" s="3" t="s">
        <v>17</v>
      </c>
      <c r="F191" s="3" t="s">
        <v>18</v>
      </c>
      <c r="G191" s="3" t="s">
        <v>19</v>
      </c>
      <c r="H191" s="4" t="s">
        <v>19</v>
      </c>
      <c r="I191" s="1" t="s">
        <v>934</v>
      </c>
      <c r="J191" s="1" t="s">
        <v>935</v>
      </c>
      <c r="K191" s="1" t="s">
        <v>936</v>
      </c>
      <c r="L191" s="3" t="str">
        <f t="shared" si="0"/>
        <v>Outstanding</v>
      </c>
      <c r="M191" s="11" t="s">
        <v>19</v>
      </c>
    </row>
    <row r="192" spans="1:13" ht="60" customHeight="1" x14ac:dyDescent="0.35">
      <c r="A192" s="9" t="s">
        <v>937</v>
      </c>
      <c r="B192" s="1" t="s">
        <v>938</v>
      </c>
      <c r="C192" s="2" t="s">
        <v>15</v>
      </c>
      <c r="D192" s="3" t="s">
        <v>16</v>
      </c>
      <c r="E192" s="3" t="s">
        <v>17</v>
      </c>
      <c r="F192" s="3" t="s">
        <v>18</v>
      </c>
      <c r="G192" s="3" t="s">
        <v>19</v>
      </c>
      <c r="H192" s="4" t="s">
        <v>19</v>
      </c>
      <c r="I192" s="1" t="s">
        <v>939</v>
      </c>
      <c r="J192" s="1" t="s">
        <v>940</v>
      </c>
      <c r="K192" s="1" t="s">
        <v>941</v>
      </c>
      <c r="L192" s="3" t="str">
        <f t="shared" si="0"/>
        <v>Outstanding</v>
      </c>
      <c r="M192" s="11" t="s">
        <v>19</v>
      </c>
    </row>
    <row r="193" spans="1:13" ht="60" customHeight="1" x14ac:dyDescent="0.35">
      <c r="A193" s="9" t="s">
        <v>942</v>
      </c>
      <c r="B193" s="1" t="s">
        <v>943</v>
      </c>
      <c r="C193" s="2" t="s">
        <v>15</v>
      </c>
      <c r="D193" s="3" t="s">
        <v>16</v>
      </c>
      <c r="E193" s="3" t="s">
        <v>17</v>
      </c>
      <c r="F193" s="3" t="s">
        <v>18</v>
      </c>
      <c r="G193" s="3" t="s">
        <v>19</v>
      </c>
      <c r="H193" s="4" t="s">
        <v>19</v>
      </c>
      <c r="I193" s="1" t="s">
        <v>944</v>
      </c>
      <c r="J193" s="1" t="s">
        <v>945</v>
      </c>
      <c r="K193" s="1" t="s">
        <v>946</v>
      </c>
      <c r="L193" s="3" t="str">
        <f t="shared" si="0"/>
        <v>Outstanding</v>
      </c>
      <c r="M193" s="11" t="s">
        <v>19</v>
      </c>
    </row>
    <row r="194" spans="1:13" ht="60" customHeight="1" x14ac:dyDescent="0.35">
      <c r="A194" s="9" t="s">
        <v>947</v>
      </c>
      <c r="B194" s="1" t="s">
        <v>948</v>
      </c>
      <c r="C194" s="2" t="s">
        <v>15</v>
      </c>
      <c r="D194" s="3" t="s">
        <v>16</v>
      </c>
      <c r="E194" s="3" t="s">
        <v>17</v>
      </c>
      <c r="F194" s="3" t="s">
        <v>18</v>
      </c>
      <c r="G194" s="3" t="s">
        <v>19</v>
      </c>
      <c r="H194" s="4" t="s">
        <v>19</v>
      </c>
      <c r="I194" s="1" t="s">
        <v>949</v>
      </c>
      <c r="J194" s="1" t="s">
        <v>950</v>
      </c>
      <c r="K194" s="1" t="s">
        <v>951</v>
      </c>
      <c r="L194" s="3" t="str">
        <f t="shared" si="0"/>
        <v>Outstanding</v>
      </c>
      <c r="M194" s="11" t="s">
        <v>19</v>
      </c>
    </row>
    <row r="195" spans="1:13" ht="60" customHeight="1" x14ac:dyDescent="0.35">
      <c r="A195" s="9" t="s">
        <v>952</v>
      </c>
      <c r="B195" s="1" t="s">
        <v>953</v>
      </c>
      <c r="C195" s="2" t="s">
        <v>15</v>
      </c>
      <c r="D195" s="3" t="s">
        <v>16</v>
      </c>
      <c r="E195" s="3" t="s">
        <v>17</v>
      </c>
      <c r="F195" s="3" t="s">
        <v>18</v>
      </c>
      <c r="G195" s="3" t="s">
        <v>19</v>
      </c>
      <c r="H195" s="4" t="s">
        <v>19</v>
      </c>
      <c r="I195" s="1" t="s">
        <v>954</v>
      </c>
      <c r="J195" s="1" t="s">
        <v>955</v>
      </c>
      <c r="K195" s="1" t="s">
        <v>956</v>
      </c>
      <c r="L195" s="3" t="str">
        <f t="shared" si="0"/>
        <v>Outstanding</v>
      </c>
      <c r="M195" s="11" t="s">
        <v>19</v>
      </c>
    </row>
    <row r="196" spans="1:13" ht="60" customHeight="1" x14ac:dyDescent="0.35">
      <c r="A196" s="9" t="s">
        <v>957</v>
      </c>
      <c r="B196" s="1" t="s">
        <v>958</v>
      </c>
      <c r="C196" s="2" t="s">
        <v>15</v>
      </c>
      <c r="D196" s="3" t="s">
        <v>16</v>
      </c>
      <c r="E196" s="3" t="s">
        <v>17</v>
      </c>
      <c r="F196" s="3" t="s">
        <v>18</v>
      </c>
      <c r="G196" s="3" t="s">
        <v>19</v>
      </c>
      <c r="H196" s="4" t="s">
        <v>19</v>
      </c>
      <c r="I196" s="1" t="s">
        <v>959</v>
      </c>
      <c r="J196" s="1" t="s">
        <v>960</v>
      </c>
      <c r="K196" s="1" t="s">
        <v>961</v>
      </c>
      <c r="L196" s="3" t="str">
        <f t="shared" si="0"/>
        <v>Outstanding</v>
      </c>
      <c r="M196" s="11" t="s">
        <v>19</v>
      </c>
    </row>
    <row r="197" spans="1:13" ht="60" customHeight="1" x14ac:dyDescent="0.35">
      <c r="A197" s="9" t="s">
        <v>962</v>
      </c>
      <c r="B197" s="1" t="s">
        <v>963</v>
      </c>
      <c r="C197" s="2" t="s">
        <v>15</v>
      </c>
      <c r="D197" s="3" t="s">
        <v>16</v>
      </c>
      <c r="E197" s="3" t="s">
        <v>17</v>
      </c>
      <c r="F197" s="3" t="s">
        <v>18</v>
      </c>
      <c r="G197" s="3" t="s">
        <v>19</v>
      </c>
      <c r="H197" s="4" t="s">
        <v>19</v>
      </c>
      <c r="I197" s="1" t="s">
        <v>964</v>
      </c>
      <c r="J197" s="1" t="s">
        <v>965</v>
      </c>
      <c r="K197" s="1" t="s">
        <v>966</v>
      </c>
      <c r="L197" s="3" t="str">
        <f t="shared" si="0"/>
        <v>Outstanding</v>
      </c>
      <c r="M197" s="11" t="s">
        <v>19</v>
      </c>
    </row>
    <row r="198" spans="1:13" ht="60" customHeight="1" x14ac:dyDescent="0.35">
      <c r="A198" s="9" t="s">
        <v>967</v>
      </c>
      <c r="B198" s="1" t="s">
        <v>968</v>
      </c>
      <c r="C198" s="2" t="s">
        <v>15</v>
      </c>
      <c r="D198" s="3" t="s">
        <v>16</v>
      </c>
      <c r="E198" s="3" t="s">
        <v>17</v>
      </c>
      <c r="F198" s="3" t="s">
        <v>18</v>
      </c>
      <c r="G198" s="3" t="s">
        <v>19</v>
      </c>
      <c r="H198" s="4" t="s">
        <v>19</v>
      </c>
      <c r="I198" s="1" t="s">
        <v>969</v>
      </c>
      <c r="J198" s="1" t="s">
        <v>970</v>
      </c>
      <c r="K198" s="1" t="s">
        <v>971</v>
      </c>
      <c r="L198" s="3" t="str">
        <f t="shared" si="0"/>
        <v>Outstanding</v>
      </c>
      <c r="M198" s="11" t="s">
        <v>19</v>
      </c>
    </row>
    <row r="199" spans="1:13" ht="60" customHeight="1" x14ac:dyDescent="0.35">
      <c r="A199" s="9" t="s">
        <v>972</v>
      </c>
      <c r="B199" s="1" t="s">
        <v>973</v>
      </c>
      <c r="C199" s="2" t="s">
        <v>15</v>
      </c>
      <c r="D199" s="3" t="s">
        <v>16</v>
      </c>
      <c r="E199" s="3" t="s">
        <v>17</v>
      </c>
      <c r="F199" s="3" t="s">
        <v>18</v>
      </c>
      <c r="G199" s="3" t="s">
        <v>19</v>
      </c>
      <c r="H199" s="4" t="s">
        <v>19</v>
      </c>
      <c r="I199" s="1" t="s">
        <v>974</v>
      </c>
      <c r="J199" s="1" t="s">
        <v>975</v>
      </c>
      <c r="K199" s="1" t="s">
        <v>976</v>
      </c>
      <c r="L199" s="3" t="str">
        <f t="shared" si="0"/>
        <v>Outstanding</v>
      </c>
      <c r="M199" s="11" t="s">
        <v>19</v>
      </c>
    </row>
    <row r="200" spans="1:13" ht="60" customHeight="1" x14ac:dyDescent="0.35">
      <c r="A200" s="9" t="s">
        <v>977</v>
      </c>
      <c r="B200" s="1" t="s">
        <v>978</v>
      </c>
      <c r="C200" s="2" t="s">
        <v>15</v>
      </c>
      <c r="D200" s="3" t="s">
        <v>16</v>
      </c>
      <c r="E200" s="3" t="s">
        <v>17</v>
      </c>
      <c r="F200" s="3" t="s">
        <v>18</v>
      </c>
      <c r="G200" s="3" t="s">
        <v>19</v>
      </c>
      <c r="H200" s="4" t="s">
        <v>19</v>
      </c>
      <c r="I200" s="1" t="s">
        <v>979</v>
      </c>
      <c r="J200" s="1" t="s">
        <v>980</v>
      </c>
      <c r="K200" s="1" t="s">
        <v>981</v>
      </c>
      <c r="L200" s="3" t="str">
        <f t="shared" si="0"/>
        <v>Outstanding</v>
      </c>
      <c r="M200" s="11" t="s">
        <v>19</v>
      </c>
    </row>
    <row r="201" spans="1:13" ht="60" customHeight="1" x14ac:dyDescent="0.35">
      <c r="A201" s="9" t="s">
        <v>982</v>
      </c>
      <c r="B201" s="1" t="s">
        <v>983</v>
      </c>
      <c r="C201" s="2" t="s">
        <v>15</v>
      </c>
      <c r="D201" s="3" t="s">
        <v>16</v>
      </c>
      <c r="E201" s="3" t="s">
        <v>17</v>
      </c>
      <c r="F201" s="3" t="s">
        <v>18</v>
      </c>
      <c r="G201" s="3" t="s">
        <v>19</v>
      </c>
      <c r="H201" s="4" t="s">
        <v>19</v>
      </c>
      <c r="I201" s="1" t="s">
        <v>984</v>
      </c>
      <c r="J201" s="1" t="s">
        <v>985</v>
      </c>
      <c r="K201" s="1" t="s">
        <v>986</v>
      </c>
      <c r="L201" s="3" t="str">
        <f t="shared" si="0"/>
        <v>Outstanding</v>
      </c>
      <c r="M201" s="11" t="s">
        <v>19</v>
      </c>
    </row>
    <row r="202" spans="1:13" ht="60" customHeight="1" x14ac:dyDescent="0.35">
      <c r="A202" s="9" t="s">
        <v>987</v>
      </c>
      <c r="B202" s="1" t="s">
        <v>988</v>
      </c>
      <c r="C202" s="2" t="s">
        <v>15</v>
      </c>
      <c r="D202" s="3" t="s">
        <v>16</v>
      </c>
      <c r="E202" s="3" t="s">
        <v>17</v>
      </c>
      <c r="F202" s="3" t="s">
        <v>18</v>
      </c>
      <c r="G202" s="3" t="s">
        <v>19</v>
      </c>
      <c r="H202" s="4" t="s">
        <v>19</v>
      </c>
      <c r="I202" s="1" t="s">
        <v>989</v>
      </c>
      <c r="J202" s="1" t="s">
        <v>990</v>
      </c>
      <c r="K202" s="1" t="s">
        <v>991</v>
      </c>
      <c r="L202" s="3" t="str">
        <f t="shared" si="0"/>
        <v>Outstanding</v>
      </c>
      <c r="M202" s="11" t="s">
        <v>19</v>
      </c>
    </row>
    <row r="203" spans="1:13" ht="60" customHeight="1" x14ac:dyDescent="0.35">
      <c r="A203" s="9" t="s">
        <v>992</v>
      </c>
      <c r="B203" s="1" t="s">
        <v>993</v>
      </c>
      <c r="C203" s="2" t="s">
        <v>45</v>
      </c>
      <c r="D203" s="3" t="s">
        <v>16</v>
      </c>
      <c r="E203" s="3" t="s">
        <v>17</v>
      </c>
      <c r="F203" s="3" t="s">
        <v>18</v>
      </c>
      <c r="G203" s="3" t="s">
        <v>19</v>
      </c>
      <c r="H203" s="4" t="s">
        <v>19</v>
      </c>
      <c r="I203" s="1" t="s">
        <v>994</v>
      </c>
      <c r="J203" s="1" t="s">
        <v>995</v>
      </c>
      <c r="K203" s="1" t="s">
        <v>996</v>
      </c>
      <c r="L203" s="3" t="str">
        <f t="shared" si="0"/>
        <v>Outstanding</v>
      </c>
      <c r="M203" s="11" t="s">
        <v>19</v>
      </c>
    </row>
    <row r="204" spans="1:13" ht="60" customHeight="1" x14ac:dyDescent="0.35">
      <c r="A204" s="9" t="s">
        <v>997</v>
      </c>
      <c r="B204" s="1" t="s">
        <v>998</v>
      </c>
      <c r="C204" s="2" t="s">
        <v>15</v>
      </c>
      <c r="D204" s="3" t="s">
        <v>16</v>
      </c>
      <c r="E204" s="3" t="s">
        <v>17</v>
      </c>
      <c r="F204" s="3" t="s">
        <v>18</v>
      </c>
      <c r="G204" s="3" t="s">
        <v>19</v>
      </c>
      <c r="H204" s="4" t="s">
        <v>19</v>
      </c>
      <c r="I204" s="1" t="s">
        <v>999</v>
      </c>
      <c r="J204" s="1" t="s">
        <v>1000</v>
      </c>
      <c r="K204" s="1" t="s">
        <v>1001</v>
      </c>
      <c r="L204" s="3" t="str">
        <f t="shared" si="0"/>
        <v>Outstanding</v>
      </c>
      <c r="M204" s="11" t="s">
        <v>19</v>
      </c>
    </row>
    <row r="205" spans="1:13" ht="60" customHeight="1" x14ac:dyDescent="0.35">
      <c r="A205" s="9" t="s">
        <v>1002</v>
      </c>
      <c r="B205" s="1" t="s">
        <v>1003</v>
      </c>
      <c r="C205" s="2" t="s">
        <v>15</v>
      </c>
      <c r="D205" s="3" t="s">
        <v>16</v>
      </c>
      <c r="E205" s="3" t="s">
        <v>17</v>
      </c>
      <c r="F205" s="3" t="s">
        <v>18</v>
      </c>
      <c r="G205" s="3" t="s">
        <v>19</v>
      </c>
      <c r="H205" s="4" t="s">
        <v>19</v>
      </c>
      <c r="I205" s="1" t="s">
        <v>1004</v>
      </c>
      <c r="J205" s="1" t="s">
        <v>1005</v>
      </c>
      <c r="K205" s="1" t="s">
        <v>1006</v>
      </c>
      <c r="L205" s="3" t="str">
        <f t="shared" si="0"/>
        <v>Outstanding</v>
      </c>
      <c r="M205" s="11" t="s">
        <v>19</v>
      </c>
    </row>
    <row r="206" spans="1:13" ht="60" customHeight="1" x14ac:dyDescent="0.35">
      <c r="A206" s="9" t="s">
        <v>1007</v>
      </c>
      <c r="B206" s="1" t="s">
        <v>1008</v>
      </c>
      <c r="C206" s="2" t="s">
        <v>15</v>
      </c>
      <c r="D206" s="3" t="s">
        <v>16</v>
      </c>
      <c r="E206" s="3" t="s">
        <v>17</v>
      </c>
      <c r="F206" s="3" t="s">
        <v>18</v>
      </c>
      <c r="G206" s="3" t="s">
        <v>19</v>
      </c>
      <c r="H206" s="4" t="s">
        <v>19</v>
      </c>
      <c r="I206" s="1" t="s">
        <v>1009</v>
      </c>
      <c r="J206" s="1" t="s">
        <v>1010</v>
      </c>
      <c r="K206" s="1" t="s">
        <v>1011</v>
      </c>
      <c r="L206" s="3" t="str">
        <f t="shared" si="0"/>
        <v>Outstanding</v>
      </c>
      <c r="M206" s="11" t="s">
        <v>19</v>
      </c>
    </row>
    <row r="207" spans="1:13" ht="60" customHeight="1" x14ac:dyDescent="0.35">
      <c r="A207" s="9" t="s">
        <v>1012</v>
      </c>
      <c r="B207" s="1" t="s">
        <v>1013</v>
      </c>
      <c r="C207" s="2" t="s">
        <v>15</v>
      </c>
      <c r="D207" s="3" t="s">
        <v>16</v>
      </c>
      <c r="E207" s="3" t="s">
        <v>17</v>
      </c>
      <c r="F207" s="3" t="s">
        <v>18</v>
      </c>
      <c r="G207" s="3" t="s">
        <v>19</v>
      </c>
      <c r="H207" s="4" t="s">
        <v>19</v>
      </c>
      <c r="I207" s="1" t="s">
        <v>1014</v>
      </c>
      <c r="J207" s="1" t="s">
        <v>1015</v>
      </c>
      <c r="K207" s="1" t="s">
        <v>1016</v>
      </c>
      <c r="L207" s="3" t="str">
        <f t="shared" si="0"/>
        <v>Outstanding</v>
      </c>
      <c r="M207" s="11" t="s">
        <v>19</v>
      </c>
    </row>
    <row r="208" spans="1:13" ht="60" customHeight="1" x14ac:dyDescent="0.35">
      <c r="A208" s="9" t="s">
        <v>1017</v>
      </c>
      <c r="B208" s="1" t="s">
        <v>1018</v>
      </c>
      <c r="C208" s="2" t="s">
        <v>15</v>
      </c>
      <c r="D208" s="3" t="s">
        <v>16</v>
      </c>
      <c r="E208" s="3" t="s">
        <v>17</v>
      </c>
      <c r="F208" s="3" t="s">
        <v>18</v>
      </c>
      <c r="G208" s="3" t="s">
        <v>19</v>
      </c>
      <c r="H208" s="4" t="s">
        <v>19</v>
      </c>
      <c r="I208" s="1" t="s">
        <v>1019</v>
      </c>
      <c r="J208" s="1" t="s">
        <v>1020</v>
      </c>
      <c r="K208" s="1" t="s">
        <v>1021</v>
      </c>
      <c r="L208" s="3" t="str">
        <f t="shared" si="0"/>
        <v>Outstanding</v>
      </c>
      <c r="M208" s="11" t="s">
        <v>19</v>
      </c>
    </row>
    <row r="209" spans="1:13" ht="60" customHeight="1" x14ac:dyDescent="0.35">
      <c r="A209" s="9" t="s">
        <v>1022</v>
      </c>
      <c r="B209" s="1" t="s">
        <v>1023</v>
      </c>
      <c r="C209" s="2" t="s">
        <v>15</v>
      </c>
      <c r="D209" s="3" t="s">
        <v>16</v>
      </c>
      <c r="E209" s="3" t="s">
        <v>17</v>
      </c>
      <c r="F209" s="3" t="s">
        <v>18</v>
      </c>
      <c r="G209" s="3" t="s">
        <v>19</v>
      </c>
      <c r="H209" s="4" t="s">
        <v>19</v>
      </c>
      <c r="I209" s="1" t="s">
        <v>1024</v>
      </c>
      <c r="J209" s="1" t="s">
        <v>1025</v>
      </c>
      <c r="K209" s="1" t="s">
        <v>1026</v>
      </c>
      <c r="L209" s="3" t="str">
        <f t="shared" si="0"/>
        <v>Outstanding</v>
      </c>
      <c r="M209" s="11" t="s">
        <v>19</v>
      </c>
    </row>
    <row r="210" spans="1:13" ht="60" customHeight="1" x14ac:dyDescent="0.35">
      <c r="A210" s="9" t="s">
        <v>1027</v>
      </c>
      <c r="B210" s="1" t="s">
        <v>1028</v>
      </c>
      <c r="C210" s="2" t="s">
        <v>15</v>
      </c>
      <c r="D210" s="3" t="s">
        <v>16</v>
      </c>
      <c r="E210" s="3" t="s">
        <v>17</v>
      </c>
      <c r="F210" s="3" t="s">
        <v>18</v>
      </c>
      <c r="G210" s="3" t="s">
        <v>19</v>
      </c>
      <c r="H210" s="4" t="s">
        <v>19</v>
      </c>
      <c r="I210" s="1" t="s">
        <v>1029</v>
      </c>
      <c r="J210" s="1" t="s">
        <v>1030</v>
      </c>
      <c r="K210" s="1" t="s">
        <v>1031</v>
      </c>
      <c r="L210" s="3" t="str">
        <f t="shared" si="0"/>
        <v>Outstanding</v>
      </c>
      <c r="M210" s="11" t="s">
        <v>19</v>
      </c>
    </row>
    <row r="211" spans="1:13" ht="60" customHeight="1" x14ac:dyDescent="0.35">
      <c r="A211" s="9" t="s">
        <v>1032</v>
      </c>
      <c r="B211" s="1" t="s">
        <v>1033</v>
      </c>
      <c r="C211" s="2" t="s">
        <v>15</v>
      </c>
      <c r="D211" s="3" t="s">
        <v>16</v>
      </c>
      <c r="E211" s="3" t="s">
        <v>17</v>
      </c>
      <c r="F211" s="3" t="s">
        <v>18</v>
      </c>
      <c r="G211" s="3" t="s">
        <v>19</v>
      </c>
      <c r="H211" s="4" t="s">
        <v>19</v>
      </c>
      <c r="I211" s="1" t="s">
        <v>1034</v>
      </c>
      <c r="J211" s="1" t="s">
        <v>1035</v>
      </c>
      <c r="K211" s="1" t="s">
        <v>1036</v>
      </c>
      <c r="L211" s="3" t="str">
        <f t="shared" si="0"/>
        <v>Outstanding</v>
      </c>
      <c r="M211" s="11" t="s">
        <v>19</v>
      </c>
    </row>
    <row r="212" spans="1:13" ht="60" customHeight="1" x14ac:dyDescent="0.35">
      <c r="A212" s="9" t="s">
        <v>1037</v>
      </c>
      <c r="B212" s="1" t="s">
        <v>1038</v>
      </c>
      <c r="C212" s="2" t="s">
        <v>15</v>
      </c>
      <c r="D212" s="3" t="s">
        <v>16</v>
      </c>
      <c r="E212" s="3" t="s">
        <v>17</v>
      </c>
      <c r="F212" s="3" t="s">
        <v>18</v>
      </c>
      <c r="G212" s="3" t="s">
        <v>19</v>
      </c>
      <c r="H212" s="4" t="s">
        <v>19</v>
      </c>
      <c r="I212" s="1" t="s">
        <v>1039</v>
      </c>
      <c r="J212" s="1" t="s">
        <v>1040</v>
      </c>
      <c r="K212" s="1" t="s">
        <v>1041</v>
      </c>
      <c r="L212" s="3" t="str">
        <f t="shared" si="0"/>
        <v>Outstanding</v>
      </c>
      <c r="M212" s="11" t="s">
        <v>19</v>
      </c>
    </row>
    <row r="213" spans="1:13" ht="60" customHeight="1" x14ac:dyDescent="0.35">
      <c r="A213" s="9" t="s">
        <v>1042</v>
      </c>
      <c r="B213" s="1" t="s">
        <v>1043</v>
      </c>
      <c r="C213" s="2" t="s">
        <v>15</v>
      </c>
      <c r="D213" s="3" t="s">
        <v>16</v>
      </c>
      <c r="E213" s="3" t="s">
        <v>17</v>
      </c>
      <c r="F213" s="3" t="s">
        <v>18</v>
      </c>
      <c r="G213" s="3" t="s">
        <v>19</v>
      </c>
      <c r="H213" s="4" t="s">
        <v>19</v>
      </c>
      <c r="I213" s="1" t="s">
        <v>1044</v>
      </c>
      <c r="J213" s="1" t="s">
        <v>1045</v>
      </c>
      <c r="K213" s="1" t="s">
        <v>1046</v>
      </c>
      <c r="L213" s="3" t="str">
        <f t="shared" si="0"/>
        <v>Outstanding</v>
      </c>
      <c r="M213" s="11" t="s">
        <v>19</v>
      </c>
    </row>
    <row r="214" spans="1:13" ht="60" customHeight="1" x14ac:dyDescent="0.35">
      <c r="A214" s="9" t="s">
        <v>1047</v>
      </c>
      <c r="B214" s="1" t="s">
        <v>1048</v>
      </c>
      <c r="C214" s="2" t="s">
        <v>15</v>
      </c>
      <c r="D214" s="3" t="s">
        <v>16</v>
      </c>
      <c r="E214" s="3" t="s">
        <v>17</v>
      </c>
      <c r="F214" s="3" t="s">
        <v>18</v>
      </c>
      <c r="G214" s="3" t="s">
        <v>19</v>
      </c>
      <c r="H214" s="4" t="s">
        <v>19</v>
      </c>
      <c r="I214" s="1" t="s">
        <v>1049</v>
      </c>
      <c r="J214" s="1" t="s">
        <v>1050</v>
      </c>
      <c r="K214" s="1" t="s">
        <v>1051</v>
      </c>
      <c r="L214" s="3" t="str">
        <f t="shared" si="0"/>
        <v>Outstanding</v>
      </c>
      <c r="M214" s="11" t="s">
        <v>19</v>
      </c>
    </row>
    <row r="215" spans="1:13" ht="60" customHeight="1" x14ac:dyDescent="0.35">
      <c r="A215" s="9" t="s">
        <v>1052</v>
      </c>
      <c r="B215" s="1" t="s">
        <v>1053</v>
      </c>
      <c r="C215" s="2" t="s">
        <v>15</v>
      </c>
      <c r="D215" s="3" t="s">
        <v>16</v>
      </c>
      <c r="E215" s="3" t="s">
        <v>17</v>
      </c>
      <c r="F215" s="3" t="s">
        <v>18</v>
      </c>
      <c r="G215" s="3" t="s">
        <v>19</v>
      </c>
      <c r="H215" s="4" t="s">
        <v>19</v>
      </c>
      <c r="I215" s="1" t="s">
        <v>1054</v>
      </c>
      <c r="J215" s="1" t="s">
        <v>1055</v>
      </c>
      <c r="K215" s="1" t="s">
        <v>1056</v>
      </c>
      <c r="L215" s="3" t="str">
        <f t="shared" si="0"/>
        <v>Outstanding</v>
      </c>
      <c r="M215" s="11" t="s">
        <v>19</v>
      </c>
    </row>
    <row r="216" spans="1:13" ht="60" customHeight="1" x14ac:dyDescent="0.35">
      <c r="A216" s="9" t="s">
        <v>1057</v>
      </c>
      <c r="B216" s="1" t="s">
        <v>1058</v>
      </c>
      <c r="C216" s="2" t="s">
        <v>15</v>
      </c>
      <c r="D216" s="3" t="s">
        <v>16</v>
      </c>
      <c r="E216" s="3" t="s">
        <v>17</v>
      </c>
      <c r="F216" s="3" t="s">
        <v>18</v>
      </c>
      <c r="G216" s="3" t="s">
        <v>19</v>
      </c>
      <c r="H216" s="4" t="s">
        <v>19</v>
      </c>
      <c r="I216" s="1" t="s">
        <v>1059</v>
      </c>
      <c r="J216" s="1" t="s">
        <v>1060</v>
      </c>
      <c r="K216" s="1" t="s">
        <v>1061</v>
      </c>
      <c r="L216" s="3" t="str">
        <f t="shared" si="0"/>
        <v>Outstanding</v>
      </c>
      <c r="M216" s="11" t="s">
        <v>19</v>
      </c>
    </row>
    <row r="217" spans="1:13" ht="60" customHeight="1" x14ac:dyDescent="0.35">
      <c r="A217" s="9" t="s">
        <v>1062</v>
      </c>
      <c r="B217" s="1" t="s">
        <v>1063</v>
      </c>
      <c r="C217" s="2" t="s">
        <v>15</v>
      </c>
      <c r="D217" s="3" t="s">
        <v>16</v>
      </c>
      <c r="E217" s="3" t="s">
        <v>17</v>
      </c>
      <c r="F217" s="3" t="s">
        <v>18</v>
      </c>
      <c r="G217" s="3" t="s">
        <v>19</v>
      </c>
      <c r="H217" s="4" t="s">
        <v>19</v>
      </c>
      <c r="I217" s="1" t="s">
        <v>1064</v>
      </c>
      <c r="J217" s="1" t="s">
        <v>1065</v>
      </c>
      <c r="K217" s="1" t="s">
        <v>1066</v>
      </c>
      <c r="L217" s="3" t="str">
        <f t="shared" si="0"/>
        <v>Outstanding</v>
      </c>
      <c r="M217" s="11" t="s">
        <v>19</v>
      </c>
    </row>
    <row r="218" spans="1:13" ht="60" customHeight="1" x14ac:dyDescent="0.35">
      <c r="A218" s="9" t="s">
        <v>1067</v>
      </c>
      <c r="B218" s="1" t="s">
        <v>1068</v>
      </c>
      <c r="C218" s="2" t="s">
        <v>15</v>
      </c>
      <c r="D218" s="3" t="s">
        <v>16</v>
      </c>
      <c r="E218" s="3" t="s">
        <v>17</v>
      </c>
      <c r="F218" s="3" t="s">
        <v>18</v>
      </c>
      <c r="G218" s="3" t="s">
        <v>19</v>
      </c>
      <c r="H218" s="4" t="s">
        <v>19</v>
      </c>
      <c r="I218" s="1" t="s">
        <v>1069</v>
      </c>
      <c r="J218" s="1" t="s">
        <v>1070</v>
      </c>
      <c r="K218" s="1" t="s">
        <v>1071</v>
      </c>
      <c r="L218" s="3" t="str">
        <f t="shared" si="0"/>
        <v>Outstanding</v>
      </c>
      <c r="M218" s="11" t="s">
        <v>19</v>
      </c>
    </row>
    <row r="219" spans="1:13" ht="60" customHeight="1" x14ac:dyDescent="0.35">
      <c r="A219" s="9" t="s">
        <v>1072</v>
      </c>
      <c r="B219" s="1" t="s">
        <v>1073</v>
      </c>
      <c r="C219" s="2" t="s">
        <v>15</v>
      </c>
      <c r="D219" s="3" t="s">
        <v>16</v>
      </c>
      <c r="E219" s="3" t="s">
        <v>17</v>
      </c>
      <c r="F219" s="3" t="s">
        <v>18</v>
      </c>
      <c r="G219" s="3" t="s">
        <v>19</v>
      </c>
      <c r="H219" s="4" t="s">
        <v>19</v>
      </c>
      <c r="I219" s="1" t="s">
        <v>1074</v>
      </c>
      <c r="J219" s="1" t="s">
        <v>1075</v>
      </c>
      <c r="K219" s="1" t="s">
        <v>1076</v>
      </c>
      <c r="L219" s="3" t="str">
        <f t="shared" si="0"/>
        <v>Outstanding</v>
      </c>
      <c r="M219" s="11" t="s">
        <v>19</v>
      </c>
    </row>
    <row r="220" spans="1:13" ht="60" customHeight="1" x14ac:dyDescent="0.35">
      <c r="A220" s="9" t="s">
        <v>1077</v>
      </c>
      <c r="B220" s="1" t="s">
        <v>1078</v>
      </c>
      <c r="C220" s="2" t="s">
        <v>15</v>
      </c>
      <c r="D220" s="3" t="s">
        <v>16</v>
      </c>
      <c r="E220" s="3" t="s">
        <v>17</v>
      </c>
      <c r="F220" s="3" t="s">
        <v>18</v>
      </c>
      <c r="G220" s="3" t="s">
        <v>19</v>
      </c>
      <c r="H220" s="4" t="s">
        <v>19</v>
      </c>
      <c r="I220" s="1" t="s">
        <v>1079</v>
      </c>
      <c r="J220" s="1" t="s">
        <v>1080</v>
      </c>
      <c r="K220" s="1" t="s">
        <v>1081</v>
      </c>
      <c r="L220" s="3" t="str">
        <f t="shared" si="0"/>
        <v>Outstanding</v>
      </c>
      <c r="M220" s="11" t="s">
        <v>19</v>
      </c>
    </row>
    <row r="221" spans="1:13" ht="60" customHeight="1" x14ac:dyDescent="0.35">
      <c r="A221" s="9" t="s">
        <v>1082</v>
      </c>
      <c r="B221" s="1" t="s">
        <v>1083</v>
      </c>
      <c r="C221" s="2" t="s">
        <v>15</v>
      </c>
      <c r="D221" s="3" t="s">
        <v>16</v>
      </c>
      <c r="E221" s="3" t="s">
        <v>17</v>
      </c>
      <c r="F221" s="3" t="s">
        <v>18</v>
      </c>
      <c r="G221" s="3" t="s">
        <v>19</v>
      </c>
      <c r="H221" s="4" t="s">
        <v>19</v>
      </c>
      <c r="I221" s="1" t="s">
        <v>1084</v>
      </c>
      <c r="J221" s="1" t="s">
        <v>1085</v>
      </c>
      <c r="K221" s="1" t="s">
        <v>1086</v>
      </c>
      <c r="L221" s="3" t="str">
        <f t="shared" si="0"/>
        <v>Outstanding</v>
      </c>
      <c r="M221" s="11" t="s">
        <v>19</v>
      </c>
    </row>
    <row r="222" spans="1:13" ht="60" customHeight="1" x14ac:dyDescent="0.35">
      <c r="A222" s="9" t="s">
        <v>1087</v>
      </c>
      <c r="B222" s="1" t="s">
        <v>1088</v>
      </c>
      <c r="C222" s="2" t="s">
        <v>15</v>
      </c>
      <c r="D222" s="3" t="s">
        <v>16</v>
      </c>
      <c r="E222" s="3" t="s">
        <v>17</v>
      </c>
      <c r="F222" s="3" t="s">
        <v>18</v>
      </c>
      <c r="G222" s="3" t="s">
        <v>19</v>
      </c>
      <c r="H222" s="4" t="s">
        <v>19</v>
      </c>
      <c r="I222" s="1" t="s">
        <v>1089</v>
      </c>
      <c r="J222" s="1" t="s">
        <v>1090</v>
      </c>
      <c r="K222" s="1" t="s">
        <v>1091</v>
      </c>
      <c r="L222" s="3" t="str">
        <f t="shared" si="0"/>
        <v>Outstanding</v>
      </c>
      <c r="M222" s="11" t="s">
        <v>19</v>
      </c>
    </row>
    <row r="223" spans="1:13" ht="60" customHeight="1" x14ac:dyDescent="0.35">
      <c r="A223" s="9" t="s">
        <v>1092</v>
      </c>
      <c r="B223" s="1" t="s">
        <v>1093</v>
      </c>
      <c r="C223" s="2" t="s">
        <v>15</v>
      </c>
      <c r="D223" s="3" t="s">
        <v>16</v>
      </c>
      <c r="E223" s="3" t="s">
        <v>17</v>
      </c>
      <c r="F223" s="3" t="s">
        <v>18</v>
      </c>
      <c r="G223" s="3" t="s">
        <v>19</v>
      </c>
      <c r="H223" s="4" t="s">
        <v>19</v>
      </c>
      <c r="I223" s="1" t="s">
        <v>1094</v>
      </c>
      <c r="J223" s="1" t="s">
        <v>1095</v>
      </c>
      <c r="K223" s="1" t="s">
        <v>1096</v>
      </c>
      <c r="L223" s="3" t="str">
        <f t="shared" si="0"/>
        <v>Outstanding</v>
      </c>
      <c r="M223" s="11" t="s">
        <v>19</v>
      </c>
    </row>
    <row r="224" spans="1:13" ht="60" customHeight="1" x14ac:dyDescent="0.35">
      <c r="A224" s="9" t="s">
        <v>1097</v>
      </c>
      <c r="B224" s="1" t="s">
        <v>1098</v>
      </c>
      <c r="C224" s="2" t="s">
        <v>15</v>
      </c>
      <c r="D224" s="3" t="s">
        <v>16</v>
      </c>
      <c r="E224" s="3" t="s">
        <v>17</v>
      </c>
      <c r="F224" s="3" t="s">
        <v>18</v>
      </c>
      <c r="G224" s="3" t="s">
        <v>19</v>
      </c>
      <c r="H224" s="4" t="s">
        <v>19</v>
      </c>
      <c r="I224" s="1" t="s">
        <v>1099</v>
      </c>
      <c r="J224" s="1" t="s">
        <v>1100</v>
      </c>
      <c r="K224" s="1" t="s">
        <v>1101</v>
      </c>
      <c r="L224" s="3" t="str">
        <f t="shared" si="0"/>
        <v>Outstanding</v>
      </c>
      <c r="M224" s="11" t="s">
        <v>19</v>
      </c>
    </row>
    <row r="225" spans="1:13" ht="60" customHeight="1" x14ac:dyDescent="0.35">
      <c r="A225" s="9" t="s">
        <v>1102</v>
      </c>
      <c r="B225" s="1" t="s">
        <v>1103</v>
      </c>
      <c r="C225" s="2" t="s">
        <v>15</v>
      </c>
      <c r="D225" s="3" t="s">
        <v>16</v>
      </c>
      <c r="E225" s="3" t="s">
        <v>17</v>
      </c>
      <c r="F225" s="3" t="s">
        <v>18</v>
      </c>
      <c r="G225" s="3" t="s">
        <v>19</v>
      </c>
      <c r="H225" s="4" t="s">
        <v>19</v>
      </c>
      <c r="I225" s="1" t="s">
        <v>1104</v>
      </c>
      <c r="J225" s="1" t="s">
        <v>1105</v>
      </c>
      <c r="K225" s="1" t="s">
        <v>1106</v>
      </c>
      <c r="L225" s="3" t="str">
        <f t="shared" si="0"/>
        <v>Outstanding</v>
      </c>
      <c r="M225" s="11" t="s">
        <v>19</v>
      </c>
    </row>
    <row r="226" spans="1:13" ht="60" customHeight="1" x14ac:dyDescent="0.35">
      <c r="A226" s="9" t="s">
        <v>1107</v>
      </c>
      <c r="B226" s="1" t="s">
        <v>1108</v>
      </c>
      <c r="C226" s="2" t="s">
        <v>15</v>
      </c>
      <c r="D226" s="3" t="s">
        <v>16</v>
      </c>
      <c r="E226" s="3" t="s">
        <v>17</v>
      </c>
      <c r="F226" s="3" t="s">
        <v>18</v>
      </c>
      <c r="G226" s="3" t="s">
        <v>19</v>
      </c>
      <c r="H226" s="4" t="s">
        <v>19</v>
      </c>
      <c r="I226" s="1" t="s">
        <v>1109</v>
      </c>
      <c r="J226" s="1" t="s">
        <v>1110</v>
      </c>
      <c r="K226" s="1" t="s">
        <v>1111</v>
      </c>
      <c r="L226" s="3" t="str">
        <f t="shared" si="0"/>
        <v>Outstanding</v>
      </c>
      <c r="M226" s="11" t="s">
        <v>19</v>
      </c>
    </row>
    <row r="227" spans="1:13" ht="60" customHeight="1" x14ac:dyDescent="0.35">
      <c r="A227" s="9" t="s">
        <v>1112</v>
      </c>
      <c r="B227" s="1" t="s">
        <v>1113</v>
      </c>
      <c r="C227" s="2" t="s">
        <v>15</v>
      </c>
      <c r="D227" s="3" t="s">
        <v>16</v>
      </c>
      <c r="E227" s="3" t="s">
        <v>17</v>
      </c>
      <c r="F227" s="3" t="s">
        <v>18</v>
      </c>
      <c r="G227" s="3" t="s">
        <v>19</v>
      </c>
      <c r="H227" s="4" t="s">
        <v>19</v>
      </c>
      <c r="I227" s="1" t="s">
        <v>1114</v>
      </c>
      <c r="J227" s="1" t="s">
        <v>1115</v>
      </c>
      <c r="K227" s="1" t="s">
        <v>1116</v>
      </c>
      <c r="L227" s="3" t="str">
        <f t="shared" si="0"/>
        <v>Outstanding</v>
      </c>
      <c r="M227" s="11" t="s">
        <v>19</v>
      </c>
    </row>
    <row r="228" spans="1:13" ht="60" customHeight="1" x14ac:dyDescent="0.35">
      <c r="A228" s="9" t="s">
        <v>1117</v>
      </c>
      <c r="B228" s="1" t="s">
        <v>1118</v>
      </c>
      <c r="C228" s="2" t="s">
        <v>15</v>
      </c>
      <c r="D228" s="3" t="s">
        <v>16</v>
      </c>
      <c r="E228" s="3" t="s">
        <v>17</v>
      </c>
      <c r="F228" s="3" t="s">
        <v>18</v>
      </c>
      <c r="G228" s="3" t="s">
        <v>19</v>
      </c>
      <c r="H228" s="4" t="s">
        <v>19</v>
      </c>
      <c r="I228" s="1" t="s">
        <v>1119</v>
      </c>
      <c r="J228" s="1" t="s">
        <v>786</v>
      </c>
      <c r="K228" s="1" t="s">
        <v>1120</v>
      </c>
      <c r="L228" s="3" t="str">
        <f t="shared" si="0"/>
        <v>Outstanding</v>
      </c>
      <c r="M228" s="11" t="s">
        <v>19</v>
      </c>
    </row>
    <row r="229" spans="1:13" ht="60" customHeight="1" x14ac:dyDescent="0.35">
      <c r="A229" s="9" t="s">
        <v>1121</v>
      </c>
      <c r="B229" s="1" t="s">
        <v>1122</v>
      </c>
      <c r="C229" s="2" t="s">
        <v>15</v>
      </c>
      <c r="D229" s="3" t="s">
        <v>16</v>
      </c>
      <c r="E229" s="3" t="s">
        <v>17</v>
      </c>
      <c r="F229" s="3" t="s">
        <v>18</v>
      </c>
      <c r="G229" s="3" t="s">
        <v>19</v>
      </c>
      <c r="H229" s="4" t="s">
        <v>19</v>
      </c>
      <c r="I229" s="1" t="s">
        <v>1119</v>
      </c>
      <c r="J229" s="1" t="s">
        <v>786</v>
      </c>
      <c r="K229" s="1" t="s">
        <v>1123</v>
      </c>
      <c r="L229" s="3" t="str">
        <f t="shared" si="0"/>
        <v>Outstanding</v>
      </c>
      <c r="M229" s="11" t="s">
        <v>19</v>
      </c>
    </row>
    <row r="230" spans="1:13" ht="60" customHeight="1" x14ac:dyDescent="0.35">
      <c r="A230" s="9" t="s">
        <v>1124</v>
      </c>
      <c r="B230" s="1" t="s">
        <v>1125</v>
      </c>
      <c r="C230" s="2" t="s">
        <v>15</v>
      </c>
      <c r="D230" s="3" t="s">
        <v>16</v>
      </c>
      <c r="E230" s="3" t="s">
        <v>17</v>
      </c>
      <c r="F230" s="3" t="s">
        <v>18</v>
      </c>
      <c r="G230" s="3" t="s">
        <v>19</v>
      </c>
      <c r="H230" s="4" t="s">
        <v>19</v>
      </c>
      <c r="I230" s="1" t="s">
        <v>1126</v>
      </c>
      <c r="J230" s="1" t="s">
        <v>585</v>
      </c>
      <c r="K230" s="1" t="s">
        <v>1127</v>
      </c>
      <c r="L230" s="3" t="str">
        <f t="shared" si="0"/>
        <v>Outstanding</v>
      </c>
      <c r="M230" s="11" t="s">
        <v>19</v>
      </c>
    </row>
    <row r="231" spans="1:13" ht="60" customHeight="1" x14ac:dyDescent="0.35">
      <c r="A231" s="9" t="s">
        <v>1128</v>
      </c>
      <c r="B231" s="1" t="s">
        <v>1129</v>
      </c>
      <c r="C231" s="2" t="s">
        <v>45</v>
      </c>
      <c r="D231" s="3" t="s">
        <v>16</v>
      </c>
      <c r="E231" s="3" t="s">
        <v>17</v>
      </c>
      <c r="F231" s="3" t="s">
        <v>18</v>
      </c>
      <c r="G231" s="3" t="s">
        <v>19</v>
      </c>
      <c r="H231" s="4" t="s">
        <v>19</v>
      </c>
      <c r="I231" s="1" t="s">
        <v>1130</v>
      </c>
      <c r="J231" s="1" t="s">
        <v>1131</v>
      </c>
      <c r="K231" s="1" t="s">
        <v>1132</v>
      </c>
      <c r="L231" s="3" t="str">
        <f t="shared" si="0"/>
        <v>Outstanding</v>
      </c>
      <c r="M231" s="11" t="s">
        <v>19</v>
      </c>
    </row>
    <row r="232" spans="1:13" ht="60" customHeight="1" x14ac:dyDescent="0.35">
      <c r="A232" s="9" t="s">
        <v>1133</v>
      </c>
      <c r="B232" s="1" t="s">
        <v>1134</v>
      </c>
      <c r="C232" s="2" t="s">
        <v>15</v>
      </c>
      <c r="D232" s="3" t="s">
        <v>16</v>
      </c>
      <c r="E232" s="3" t="s">
        <v>17</v>
      </c>
      <c r="F232" s="3" t="s">
        <v>18</v>
      </c>
      <c r="G232" s="3" t="s">
        <v>19</v>
      </c>
      <c r="H232" s="4" t="s">
        <v>19</v>
      </c>
      <c r="I232" s="1" t="s">
        <v>1135</v>
      </c>
      <c r="J232" s="1" t="s">
        <v>1136</v>
      </c>
      <c r="K232" s="1" t="s">
        <v>1137</v>
      </c>
      <c r="L232" s="3" t="str">
        <f t="shared" si="0"/>
        <v>Outstanding</v>
      </c>
      <c r="M232" s="11" t="s">
        <v>19</v>
      </c>
    </row>
    <row r="233" spans="1:13" ht="60" customHeight="1" x14ac:dyDescent="0.35">
      <c r="A233" s="9" t="s">
        <v>1138</v>
      </c>
      <c r="B233" s="1" t="s">
        <v>1139</v>
      </c>
      <c r="C233" s="2" t="s">
        <v>15</v>
      </c>
      <c r="D233" s="3" t="s">
        <v>16</v>
      </c>
      <c r="E233" s="3" t="s">
        <v>17</v>
      </c>
      <c r="F233" s="3" t="s">
        <v>18</v>
      </c>
      <c r="G233" s="3" t="s">
        <v>19</v>
      </c>
      <c r="H233" s="4" t="s">
        <v>19</v>
      </c>
      <c r="I233" s="1" t="s">
        <v>1140</v>
      </c>
      <c r="J233" s="1" t="s">
        <v>1141</v>
      </c>
      <c r="K233" s="1" t="s">
        <v>1142</v>
      </c>
      <c r="L233" s="3" t="str">
        <f t="shared" si="0"/>
        <v>Outstanding</v>
      </c>
      <c r="M233" s="11" t="s">
        <v>19</v>
      </c>
    </row>
    <row r="234" spans="1:13" ht="60" customHeight="1" x14ac:dyDescent="0.35">
      <c r="A234" s="9" t="s">
        <v>1143</v>
      </c>
      <c r="B234" s="1" t="s">
        <v>1144</v>
      </c>
      <c r="C234" s="2" t="s">
        <v>15</v>
      </c>
      <c r="D234" s="3" t="s">
        <v>16</v>
      </c>
      <c r="E234" s="3" t="s">
        <v>17</v>
      </c>
      <c r="F234" s="3" t="s">
        <v>18</v>
      </c>
      <c r="G234" s="3" t="s">
        <v>19</v>
      </c>
      <c r="H234" s="4" t="s">
        <v>19</v>
      </c>
      <c r="I234" s="1" t="s">
        <v>1145</v>
      </c>
      <c r="J234" s="1" t="s">
        <v>1146</v>
      </c>
      <c r="K234" s="1" t="s">
        <v>1147</v>
      </c>
      <c r="L234" s="3" t="str">
        <f t="shared" si="0"/>
        <v>Outstanding</v>
      </c>
      <c r="M234" s="11" t="s">
        <v>19</v>
      </c>
    </row>
    <row r="235" spans="1:13" ht="60" customHeight="1" x14ac:dyDescent="0.35">
      <c r="A235" s="9" t="s">
        <v>1148</v>
      </c>
      <c r="B235" s="1" t="s">
        <v>1149</v>
      </c>
      <c r="C235" s="2" t="s">
        <v>15</v>
      </c>
      <c r="D235" s="3" t="s">
        <v>16</v>
      </c>
      <c r="E235" s="3" t="s">
        <v>17</v>
      </c>
      <c r="F235" s="3" t="s">
        <v>18</v>
      </c>
      <c r="G235" s="3" t="s">
        <v>19</v>
      </c>
      <c r="H235" s="4" t="s">
        <v>19</v>
      </c>
      <c r="I235" s="1" t="s">
        <v>1150</v>
      </c>
      <c r="J235" s="1" t="s">
        <v>1151</v>
      </c>
      <c r="K235" s="1" t="s">
        <v>1152</v>
      </c>
      <c r="L235" s="3" t="str">
        <f t="shared" si="0"/>
        <v>Outstanding</v>
      </c>
      <c r="M235" s="11" t="s">
        <v>19</v>
      </c>
    </row>
    <row r="236" spans="1:13" ht="60" customHeight="1" x14ac:dyDescent="0.35">
      <c r="A236" s="9" t="s">
        <v>1153</v>
      </c>
      <c r="B236" s="1" t="s">
        <v>1154</v>
      </c>
      <c r="C236" s="2" t="s">
        <v>15</v>
      </c>
      <c r="D236" s="3" t="s">
        <v>16</v>
      </c>
      <c r="E236" s="3" t="s">
        <v>17</v>
      </c>
      <c r="F236" s="3" t="s">
        <v>18</v>
      </c>
      <c r="G236" s="3" t="s">
        <v>19</v>
      </c>
      <c r="H236" s="4" t="s">
        <v>19</v>
      </c>
      <c r="I236" s="1" t="s">
        <v>1155</v>
      </c>
      <c r="J236" s="1" t="s">
        <v>1156</v>
      </c>
      <c r="K236" s="1" t="s">
        <v>1157</v>
      </c>
      <c r="L236" s="3" t="str">
        <f t="shared" si="0"/>
        <v>Outstanding</v>
      </c>
      <c r="M236" s="11" t="s">
        <v>19</v>
      </c>
    </row>
    <row r="237" spans="1:13" ht="60" customHeight="1" x14ac:dyDescent="0.35">
      <c r="A237" s="9" t="s">
        <v>1158</v>
      </c>
      <c r="B237" s="1" t="s">
        <v>1159</v>
      </c>
      <c r="C237" s="2" t="s">
        <v>15</v>
      </c>
      <c r="D237" s="3" t="s">
        <v>16</v>
      </c>
      <c r="E237" s="3" t="s">
        <v>17</v>
      </c>
      <c r="F237" s="3" t="s">
        <v>18</v>
      </c>
      <c r="G237" s="3" t="s">
        <v>19</v>
      </c>
      <c r="H237" s="4" t="s">
        <v>19</v>
      </c>
      <c r="I237" s="1" t="s">
        <v>1160</v>
      </c>
      <c r="J237" s="1" t="s">
        <v>1161</v>
      </c>
      <c r="K237" s="1" t="s">
        <v>1162</v>
      </c>
      <c r="L237" s="3" t="str">
        <f t="shared" si="0"/>
        <v>Outstanding</v>
      </c>
      <c r="M237" s="11" t="s">
        <v>19</v>
      </c>
    </row>
    <row r="238" spans="1:13" ht="60" customHeight="1" x14ac:dyDescent="0.35">
      <c r="A238" s="9" t="s">
        <v>1163</v>
      </c>
      <c r="B238" s="1" t="s">
        <v>1164</v>
      </c>
      <c r="C238" s="2" t="s">
        <v>15</v>
      </c>
      <c r="D238" s="3" t="s">
        <v>16</v>
      </c>
      <c r="E238" s="3" t="s">
        <v>17</v>
      </c>
      <c r="F238" s="3" t="s">
        <v>18</v>
      </c>
      <c r="G238" s="3" t="s">
        <v>19</v>
      </c>
      <c r="H238" s="4" t="s">
        <v>19</v>
      </c>
      <c r="I238" s="1" t="s">
        <v>1165</v>
      </c>
      <c r="J238" s="1" t="s">
        <v>1166</v>
      </c>
      <c r="K238" s="1" t="s">
        <v>1167</v>
      </c>
      <c r="L238" s="3" t="str">
        <f t="shared" si="0"/>
        <v>Outstanding</v>
      </c>
      <c r="M238" s="11" t="s">
        <v>19</v>
      </c>
    </row>
    <row r="239" spans="1:13" ht="60" customHeight="1" x14ac:dyDescent="0.35">
      <c r="A239" s="9" t="s">
        <v>1168</v>
      </c>
      <c r="B239" s="1" t="s">
        <v>1169</v>
      </c>
      <c r="C239" s="2" t="s">
        <v>15</v>
      </c>
      <c r="D239" s="3" t="s">
        <v>16</v>
      </c>
      <c r="E239" s="3" t="s">
        <v>17</v>
      </c>
      <c r="F239" s="3" t="s">
        <v>18</v>
      </c>
      <c r="G239" s="3" t="s">
        <v>19</v>
      </c>
      <c r="H239" s="4" t="s">
        <v>19</v>
      </c>
      <c r="I239" s="1" t="s">
        <v>1170</v>
      </c>
      <c r="J239" s="1" t="s">
        <v>1171</v>
      </c>
      <c r="K239" s="1" t="s">
        <v>1172</v>
      </c>
      <c r="L239" s="3" t="str">
        <f t="shared" si="0"/>
        <v>Outstanding</v>
      </c>
      <c r="M239" s="11" t="s">
        <v>19</v>
      </c>
    </row>
    <row r="240" spans="1:13" ht="60" customHeight="1" x14ac:dyDescent="0.35">
      <c r="A240" s="9" t="s">
        <v>1173</v>
      </c>
      <c r="B240" s="1" t="s">
        <v>1174</v>
      </c>
      <c r="C240" s="2" t="s">
        <v>679</v>
      </c>
      <c r="D240" s="3" t="s">
        <v>16</v>
      </c>
      <c r="E240" s="3" t="s">
        <v>17</v>
      </c>
      <c r="F240" s="3" t="s">
        <v>18</v>
      </c>
      <c r="G240" s="3" t="s">
        <v>19</v>
      </c>
      <c r="H240" s="4" t="s">
        <v>19</v>
      </c>
      <c r="I240" s="1" t="s">
        <v>1175</v>
      </c>
      <c r="J240" s="1" t="s">
        <v>1176</v>
      </c>
      <c r="K240" s="1" t="s">
        <v>1177</v>
      </c>
      <c r="L240" s="3" t="str">
        <f t="shared" si="0"/>
        <v>Outstanding</v>
      </c>
      <c r="M240" s="11" t="s">
        <v>19</v>
      </c>
    </row>
    <row r="241" spans="1:13" ht="60" customHeight="1" x14ac:dyDescent="0.35">
      <c r="A241" s="9" t="s">
        <v>1178</v>
      </c>
      <c r="B241" s="1" t="s">
        <v>1179</v>
      </c>
      <c r="C241" s="2" t="s">
        <v>679</v>
      </c>
      <c r="D241" s="3" t="s">
        <v>16</v>
      </c>
      <c r="E241" s="3" t="s">
        <v>17</v>
      </c>
      <c r="F241" s="3" t="s">
        <v>18</v>
      </c>
      <c r="G241" s="3" t="s">
        <v>19</v>
      </c>
      <c r="H241" s="4" t="s">
        <v>19</v>
      </c>
      <c r="I241" s="1" t="s">
        <v>1180</v>
      </c>
      <c r="J241" s="1" t="s">
        <v>1181</v>
      </c>
      <c r="K241" s="1" t="s">
        <v>1182</v>
      </c>
      <c r="L241" s="3" t="str">
        <f t="shared" si="0"/>
        <v>Outstanding</v>
      </c>
      <c r="M241" s="11" t="s">
        <v>19</v>
      </c>
    </row>
    <row r="242" spans="1:13" ht="60" customHeight="1" x14ac:dyDescent="0.35">
      <c r="A242" s="9" t="s">
        <v>1183</v>
      </c>
      <c r="B242" s="1" t="s">
        <v>1184</v>
      </c>
      <c r="C242" s="2" t="s">
        <v>15</v>
      </c>
      <c r="D242" s="3" t="s">
        <v>16</v>
      </c>
      <c r="E242" s="3" t="s">
        <v>17</v>
      </c>
      <c r="F242" s="3" t="s">
        <v>18</v>
      </c>
      <c r="G242" s="3" t="s">
        <v>19</v>
      </c>
      <c r="H242" s="4" t="s">
        <v>19</v>
      </c>
      <c r="I242" s="1" t="s">
        <v>1185</v>
      </c>
      <c r="J242" s="1" t="s">
        <v>1186</v>
      </c>
      <c r="K242" s="1" t="s">
        <v>1187</v>
      </c>
      <c r="L242" s="3" t="str">
        <f t="shared" si="0"/>
        <v>Outstanding</v>
      </c>
      <c r="M242" s="11" t="s">
        <v>19</v>
      </c>
    </row>
    <row r="243" spans="1:13" ht="60" customHeight="1" x14ac:dyDescent="0.35">
      <c r="A243" s="9" t="s">
        <v>1188</v>
      </c>
      <c r="B243" s="1" t="s">
        <v>1189</v>
      </c>
      <c r="C243" s="2" t="s">
        <v>15</v>
      </c>
      <c r="D243" s="3" t="s">
        <v>16</v>
      </c>
      <c r="E243" s="3" t="s">
        <v>17</v>
      </c>
      <c r="F243" s="3" t="s">
        <v>18</v>
      </c>
      <c r="G243" s="3" t="s">
        <v>19</v>
      </c>
      <c r="H243" s="4" t="s">
        <v>19</v>
      </c>
      <c r="I243" s="1" t="s">
        <v>1190</v>
      </c>
      <c r="J243" s="1" t="s">
        <v>1191</v>
      </c>
      <c r="K243" s="1" t="s">
        <v>1192</v>
      </c>
      <c r="L243" s="3" t="str">
        <f t="shared" si="0"/>
        <v>Outstanding</v>
      </c>
      <c r="M243" s="11" t="s">
        <v>19</v>
      </c>
    </row>
    <row r="244" spans="1:13" ht="60" customHeight="1" x14ac:dyDescent="0.35">
      <c r="A244" s="9" t="s">
        <v>1193</v>
      </c>
      <c r="B244" s="1" t="s">
        <v>1194</v>
      </c>
      <c r="C244" s="2" t="s">
        <v>15</v>
      </c>
      <c r="D244" s="3" t="s">
        <v>16</v>
      </c>
      <c r="E244" s="3" t="s">
        <v>17</v>
      </c>
      <c r="F244" s="3" t="s">
        <v>18</v>
      </c>
      <c r="G244" s="3" t="s">
        <v>19</v>
      </c>
      <c r="H244" s="4" t="s">
        <v>19</v>
      </c>
      <c r="I244" s="1" t="s">
        <v>1195</v>
      </c>
      <c r="J244" s="1" t="s">
        <v>1196</v>
      </c>
      <c r="K244" s="1" t="s">
        <v>1197</v>
      </c>
      <c r="L244" s="3" t="str">
        <f t="shared" si="0"/>
        <v>Outstanding</v>
      </c>
      <c r="M244" s="11" t="s">
        <v>19</v>
      </c>
    </row>
    <row r="245" spans="1:13" ht="60" customHeight="1" x14ac:dyDescent="0.35">
      <c r="A245" s="9" t="s">
        <v>1198</v>
      </c>
      <c r="B245" s="1" t="s">
        <v>1199</v>
      </c>
      <c r="C245" s="2" t="s">
        <v>15</v>
      </c>
      <c r="D245" s="3" t="s">
        <v>16</v>
      </c>
      <c r="E245" s="3" t="s">
        <v>17</v>
      </c>
      <c r="F245" s="3" t="s">
        <v>18</v>
      </c>
      <c r="G245" s="3" t="s">
        <v>19</v>
      </c>
      <c r="H245" s="4" t="s">
        <v>19</v>
      </c>
      <c r="I245" s="1" t="s">
        <v>1200</v>
      </c>
      <c r="J245" s="1" t="s">
        <v>1201</v>
      </c>
      <c r="K245" s="1" t="s">
        <v>1202</v>
      </c>
      <c r="L245" s="3" t="str">
        <f t="shared" si="0"/>
        <v>Outstanding</v>
      </c>
      <c r="M245" s="11" t="s">
        <v>19</v>
      </c>
    </row>
    <row r="246" spans="1:13" ht="60" customHeight="1" x14ac:dyDescent="0.35">
      <c r="A246" s="9" t="s">
        <v>1203</v>
      </c>
      <c r="B246" s="1" t="s">
        <v>1204</v>
      </c>
      <c r="C246" s="2" t="s">
        <v>15</v>
      </c>
      <c r="D246" s="3" t="s">
        <v>16</v>
      </c>
      <c r="E246" s="3" t="s">
        <v>17</v>
      </c>
      <c r="F246" s="3" t="s">
        <v>18</v>
      </c>
      <c r="G246" s="3" t="s">
        <v>19</v>
      </c>
      <c r="H246" s="4" t="s">
        <v>19</v>
      </c>
      <c r="I246" s="1" t="s">
        <v>1205</v>
      </c>
      <c r="J246" s="1" t="s">
        <v>1206</v>
      </c>
      <c r="K246" s="1" t="s">
        <v>1207</v>
      </c>
      <c r="L246" s="3" t="str">
        <f t="shared" si="0"/>
        <v>Outstanding</v>
      </c>
      <c r="M246" s="11" t="s">
        <v>19</v>
      </c>
    </row>
    <row r="247" spans="1:13" ht="60" customHeight="1" x14ac:dyDescent="0.35">
      <c r="A247" s="9" t="s">
        <v>1208</v>
      </c>
      <c r="B247" s="1" t="s">
        <v>1209</v>
      </c>
      <c r="C247" s="2" t="s">
        <v>15</v>
      </c>
      <c r="D247" s="3" t="s">
        <v>16</v>
      </c>
      <c r="E247" s="3" t="s">
        <v>17</v>
      </c>
      <c r="F247" s="3" t="s">
        <v>18</v>
      </c>
      <c r="G247" s="3" t="s">
        <v>19</v>
      </c>
      <c r="H247" s="4" t="s">
        <v>19</v>
      </c>
      <c r="I247" s="1" t="s">
        <v>1210</v>
      </c>
      <c r="J247" s="1" t="s">
        <v>1211</v>
      </c>
      <c r="K247" s="1" t="s">
        <v>1212</v>
      </c>
      <c r="L247" s="3" t="str">
        <f t="shared" si="0"/>
        <v>Outstanding</v>
      </c>
      <c r="M247" s="11" t="s">
        <v>19</v>
      </c>
    </row>
    <row r="248" spans="1:13" ht="60" customHeight="1" x14ac:dyDescent="0.35">
      <c r="A248" s="9" t="s">
        <v>1213</v>
      </c>
      <c r="B248" s="1" t="s">
        <v>1214</v>
      </c>
      <c r="C248" s="2" t="s">
        <v>15</v>
      </c>
      <c r="D248" s="3" t="s">
        <v>16</v>
      </c>
      <c r="E248" s="3" t="s">
        <v>17</v>
      </c>
      <c r="F248" s="3" t="s">
        <v>18</v>
      </c>
      <c r="G248" s="3" t="s">
        <v>19</v>
      </c>
      <c r="H248" s="4" t="s">
        <v>19</v>
      </c>
      <c r="I248" s="1" t="s">
        <v>1215</v>
      </c>
      <c r="J248" s="1" t="s">
        <v>1196</v>
      </c>
      <c r="K248" s="1" t="s">
        <v>1216</v>
      </c>
      <c r="L248" s="3" t="str">
        <f t="shared" si="0"/>
        <v>Outstanding</v>
      </c>
      <c r="M248" s="11" t="s">
        <v>19</v>
      </c>
    </row>
    <row r="249" spans="1:13" ht="60" customHeight="1" x14ac:dyDescent="0.35">
      <c r="A249" s="9" t="s">
        <v>1217</v>
      </c>
      <c r="B249" s="1" t="s">
        <v>1218</v>
      </c>
      <c r="C249" s="2" t="s">
        <v>15</v>
      </c>
      <c r="D249" s="3" t="s">
        <v>16</v>
      </c>
      <c r="E249" s="3" t="s">
        <v>17</v>
      </c>
      <c r="F249" s="3" t="s">
        <v>18</v>
      </c>
      <c r="G249" s="3" t="s">
        <v>19</v>
      </c>
      <c r="H249" s="4" t="s">
        <v>19</v>
      </c>
      <c r="I249" s="1" t="s">
        <v>1219</v>
      </c>
      <c r="J249" s="1" t="s">
        <v>1220</v>
      </c>
      <c r="K249" s="1" t="s">
        <v>1221</v>
      </c>
      <c r="L249" s="3" t="str">
        <f t="shared" si="0"/>
        <v>Outstanding</v>
      </c>
      <c r="M249" s="11" t="s">
        <v>19</v>
      </c>
    </row>
    <row r="250" spans="1:13" ht="60" customHeight="1" x14ac:dyDescent="0.35">
      <c r="A250" s="9" t="s">
        <v>1222</v>
      </c>
      <c r="B250" s="1" t="s">
        <v>1223</v>
      </c>
      <c r="C250" s="2" t="s">
        <v>15</v>
      </c>
      <c r="D250" s="3" t="s">
        <v>16</v>
      </c>
      <c r="E250" s="3" t="s">
        <v>17</v>
      </c>
      <c r="F250" s="3" t="s">
        <v>18</v>
      </c>
      <c r="G250" s="3" t="s">
        <v>19</v>
      </c>
      <c r="H250" s="4" t="s">
        <v>19</v>
      </c>
      <c r="I250" s="1" t="s">
        <v>1224</v>
      </c>
      <c r="J250" s="1" t="s">
        <v>151</v>
      </c>
      <c r="K250" s="1" t="s">
        <v>1225</v>
      </c>
      <c r="L250" s="3" t="str">
        <f t="shared" si="0"/>
        <v>Outstanding</v>
      </c>
      <c r="M250" s="11" t="s">
        <v>19</v>
      </c>
    </row>
    <row r="251" spans="1:13" ht="60" customHeight="1" x14ac:dyDescent="0.35">
      <c r="A251" s="9" t="s">
        <v>1226</v>
      </c>
      <c r="B251" s="1" t="s">
        <v>1227</v>
      </c>
      <c r="C251" s="2" t="s">
        <v>15</v>
      </c>
      <c r="D251" s="3" t="s">
        <v>16</v>
      </c>
      <c r="E251" s="3" t="s">
        <v>17</v>
      </c>
      <c r="F251" s="3" t="s">
        <v>18</v>
      </c>
      <c r="G251" s="3" t="s">
        <v>19</v>
      </c>
      <c r="H251" s="4" t="s">
        <v>19</v>
      </c>
      <c r="I251" s="1" t="s">
        <v>1228</v>
      </c>
      <c r="J251" s="1" t="s">
        <v>151</v>
      </c>
      <c r="K251" s="1" t="s">
        <v>1229</v>
      </c>
      <c r="L251" s="3" t="str">
        <f t="shared" si="0"/>
        <v>Outstanding</v>
      </c>
      <c r="M251" s="11" t="s">
        <v>19</v>
      </c>
    </row>
    <row r="252" spans="1:13" ht="60" customHeight="1" x14ac:dyDescent="0.35">
      <c r="A252" s="9" t="s">
        <v>1230</v>
      </c>
      <c r="B252" s="1" t="s">
        <v>1231</v>
      </c>
      <c r="C252" s="2" t="s">
        <v>15</v>
      </c>
      <c r="D252" s="3" t="s">
        <v>16</v>
      </c>
      <c r="E252" s="3" t="s">
        <v>17</v>
      </c>
      <c r="F252" s="3" t="s">
        <v>18</v>
      </c>
      <c r="G252" s="3" t="s">
        <v>19</v>
      </c>
      <c r="H252" s="4" t="s">
        <v>19</v>
      </c>
      <c r="I252" s="1" t="s">
        <v>1232</v>
      </c>
      <c r="J252" s="1" t="s">
        <v>1233</v>
      </c>
      <c r="K252" s="1" t="s">
        <v>1234</v>
      </c>
      <c r="L252" s="3" t="str">
        <f t="shared" si="0"/>
        <v>Outstanding</v>
      </c>
      <c r="M252" s="11" t="s">
        <v>19</v>
      </c>
    </row>
    <row r="253" spans="1:13" ht="60" customHeight="1" x14ac:dyDescent="0.35">
      <c r="A253" s="9" t="s">
        <v>1235</v>
      </c>
      <c r="B253" s="1" t="s">
        <v>1236</v>
      </c>
      <c r="C253" s="2" t="s">
        <v>15</v>
      </c>
      <c r="D253" s="3" t="s">
        <v>16</v>
      </c>
      <c r="E253" s="3" t="s">
        <v>17</v>
      </c>
      <c r="F253" s="3" t="s">
        <v>18</v>
      </c>
      <c r="G253" s="3" t="s">
        <v>19</v>
      </c>
      <c r="H253" s="4" t="s">
        <v>19</v>
      </c>
      <c r="I253" s="1" t="s">
        <v>1237</v>
      </c>
      <c r="J253" s="1" t="s">
        <v>1238</v>
      </c>
      <c r="K253" s="1" t="s">
        <v>1239</v>
      </c>
      <c r="L253" s="3" t="str">
        <f t="shared" si="0"/>
        <v>Outstanding</v>
      </c>
      <c r="M253" s="11" t="s">
        <v>19</v>
      </c>
    </row>
    <row r="254" spans="1:13" ht="60" customHeight="1" x14ac:dyDescent="0.35">
      <c r="A254" s="9" t="s">
        <v>1240</v>
      </c>
      <c r="B254" s="1" t="s">
        <v>1241</v>
      </c>
      <c r="C254" s="2" t="s">
        <v>15</v>
      </c>
      <c r="D254" s="3" t="s">
        <v>16</v>
      </c>
      <c r="E254" s="3" t="s">
        <v>17</v>
      </c>
      <c r="F254" s="3" t="s">
        <v>18</v>
      </c>
      <c r="G254" s="3" t="s">
        <v>19</v>
      </c>
      <c r="H254" s="4" t="s">
        <v>19</v>
      </c>
      <c r="I254" s="1" t="s">
        <v>1242</v>
      </c>
      <c r="J254" s="1" t="s">
        <v>1243</v>
      </c>
      <c r="K254" s="1" t="s">
        <v>1244</v>
      </c>
      <c r="L254" s="3" t="str">
        <f t="shared" si="0"/>
        <v>Outstanding</v>
      </c>
      <c r="M254" s="11" t="s">
        <v>19</v>
      </c>
    </row>
    <row r="255" spans="1:13" ht="60" customHeight="1" x14ac:dyDescent="0.35">
      <c r="A255" s="9" t="s">
        <v>1245</v>
      </c>
      <c r="B255" s="1" t="s">
        <v>1246</v>
      </c>
      <c r="C255" s="2" t="s">
        <v>15</v>
      </c>
      <c r="D255" s="3" t="s">
        <v>16</v>
      </c>
      <c r="E255" s="3" t="s">
        <v>17</v>
      </c>
      <c r="F255" s="3" t="s">
        <v>18</v>
      </c>
      <c r="G255" s="3" t="s">
        <v>19</v>
      </c>
      <c r="H255" s="4" t="s">
        <v>19</v>
      </c>
      <c r="I255" s="1" t="s">
        <v>1247</v>
      </c>
      <c r="J255" s="1" t="s">
        <v>1248</v>
      </c>
      <c r="K255" s="1" t="s">
        <v>1249</v>
      </c>
      <c r="L255" s="3" t="str">
        <f t="shared" si="0"/>
        <v>Outstanding</v>
      </c>
      <c r="M255" s="11" t="s">
        <v>19</v>
      </c>
    </row>
    <row r="256" spans="1:13" ht="60" customHeight="1" x14ac:dyDescent="0.35">
      <c r="A256" s="9" t="s">
        <v>1250</v>
      </c>
      <c r="B256" s="1" t="s">
        <v>1251</v>
      </c>
      <c r="C256" s="2" t="s">
        <v>15</v>
      </c>
      <c r="D256" s="3" t="s">
        <v>16</v>
      </c>
      <c r="E256" s="3" t="s">
        <v>17</v>
      </c>
      <c r="F256" s="3" t="s">
        <v>18</v>
      </c>
      <c r="G256" s="3" t="s">
        <v>19</v>
      </c>
      <c r="H256" s="4" t="s">
        <v>19</v>
      </c>
      <c r="I256" s="1" t="s">
        <v>1252</v>
      </c>
      <c r="J256" s="1" t="s">
        <v>1253</v>
      </c>
      <c r="K256" s="1" t="s">
        <v>1254</v>
      </c>
      <c r="L256" s="3" t="str">
        <f t="shared" si="0"/>
        <v>Outstanding</v>
      </c>
      <c r="M256" s="11" t="s">
        <v>19</v>
      </c>
    </row>
    <row r="257" spans="1:13" ht="60" customHeight="1" x14ac:dyDescent="0.35">
      <c r="A257" s="9" t="s">
        <v>1255</v>
      </c>
      <c r="B257" s="1" t="s">
        <v>1256</v>
      </c>
      <c r="C257" s="2" t="s">
        <v>15</v>
      </c>
      <c r="D257" s="3" t="s">
        <v>16</v>
      </c>
      <c r="E257" s="3" t="s">
        <v>17</v>
      </c>
      <c r="F257" s="3" t="s">
        <v>18</v>
      </c>
      <c r="G257" s="3" t="s">
        <v>19</v>
      </c>
      <c r="H257" s="4" t="s">
        <v>19</v>
      </c>
      <c r="I257" s="1" t="s">
        <v>1257</v>
      </c>
      <c r="J257" s="1" t="s">
        <v>1258</v>
      </c>
      <c r="K257" s="1" t="s">
        <v>1259</v>
      </c>
      <c r="L257" s="3" t="str">
        <f t="shared" ref="L257:L284" si="1">IF(OR(G257="Implemented",G257="Compensated"),"Resolved",IF(OR(G257="Risk Accepted",G257="N/A"),"Excluded",IF(G257="Testing","Testing","Outstanding")))</f>
        <v>Outstanding</v>
      </c>
      <c r="M257" s="11" t="s">
        <v>19</v>
      </c>
    </row>
    <row r="258" spans="1:13" ht="60" customHeight="1" x14ac:dyDescent="0.35">
      <c r="A258" s="9" t="s">
        <v>1260</v>
      </c>
      <c r="B258" s="1" t="s">
        <v>1261</v>
      </c>
      <c r="C258" s="2" t="s">
        <v>15</v>
      </c>
      <c r="D258" s="3" t="s">
        <v>16</v>
      </c>
      <c r="E258" s="3" t="s">
        <v>17</v>
      </c>
      <c r="F258" s="3" t="s">
        <v>18</v>
      </c>
      <c r="G258" s="3" t="s">
        <v>19</v>
      </c>
      <c r="H258" s="4" t="s">
        <v>19</v>
      </c>
      <c r="I258" s="1" t="s">
        <v>1262</v>
      </c>
      <c r="J258" s="1" t="s">
        <v>1263</v>
      </c>
      <c r="K258" s="1" t="s">
        <v>1264</v>
      </c>
      <c r="L258" s="3" t="str">
        <f t="shared" si="1"/>
        <v>Outstanding</v>
      </c>
      <c r="M258" s="11" t="s">
        <v>19</v>
      </c>
    </row>
    <row r="259" spans="1:13" ht="60" customHeight="1" x14ac:dyDescent="0.35">
      <c r="A259" s="9" t="s">
        <v>1265</v>
      </c>
      <c r="B259" s="1" t="s">
        <v>1266</v>
      </c>
      <c r="C259" s="2" t="s">
        <v>15</v>
      </c>
      <c r="D259" s="3" t="s">
        <v>16</v>
      </c>
      <c r="E259" s="3" t="s">
        <v>17</v>
      </c>
      <c r="F259" s="3" t="s">
        <v>18</v>
      </c>
      <c r="G259" s="3" t="s">
        <v>19</v>
      </c>
      <c r="H259" s="4" t="s">
        <v>19</v>
      </c>
      <c r="I259" s="1" t="s">
        <v>1267</v>
      </c>
      <c r="J259" s="1" t="s">
        <v>1268</v>
      </c>
      <c r="K259" s="1" t="s">
        <v>1269</v>
      </c>
      <c r="L259" s="3" t="str">
        <f t="shared" si="1"/>
        <v>Outstanding</v>
      </c>
      <c r="M259" s="11" t="s">
        <v>19</v>
      </c>
    </row>
    <row r="260" spans="1:13" ht="60" customHeight="1" x14ac:dyDescent="0.35">
      <c r="A260" s="9" t="s">
        <v>1270</v>
      </c>
      <c r="B260" s="1" t="s">
        <v>1271</v>
      </c>
      <c r="C260" s="2" t="s">
        <v>15</v>
      </c>
      <c r="D260" s="3" t="s">
        <v>16</v>
      </c>
      <c r="E260" s="3" t="s">
        <v>17</v>
      </c>
      <c r="F260" s="3" t="s">
        <v>18</v>
      </c>
      <c r="G260" s="3" t="s">
        <v>19</v>
      </c>
      <c r="H260" s="4" t="s">
        <v>19</v>
      </c>
      <c r="I260" s="1" t="s">
        <v>1272</v>
      </c>
      <c r="J260" s="1" t="s">
        <v>1273</v>
      </c>
      <c r="K260" s="1" t="s">
        <v>1274</v>
      </c>
      <c r="L260" s="3" t="str">
        <f t="shared" si="1"/>
        <v>Outstanding</v>
      </c>
      <c r="M260" s="11" t="s">
        <v>19</v>
      </c>
    </row>
    <row r="261" spans="1:13" ht="60" customHeight="1" x14ac:dyDescent="0.35">
      <c r="A261" s="9" t="s">
        <v>1275</v>
      </c>
      <c r="B261" s="1" t="s">
        <v>1276</v>
      </c>
      <c r="C261" s="2" t="s">
        <v>15</v>
      </c>
      <c r="D261" s="3" t="s">
        <v>16</v>
      </c>
      <c r="E261" s="3" t="s">
        <v>17</v>
      </c>
      <c r="F261" s="3" t="s">
        <v>18</v>
      </c>
      <c r="G261" s="3" t="s">
        <v>19</v>
      </c>
      <c r="H261" s="4" t="s">
        <v>19</v>
      </c>
      <c r="I261" s="1" t="s">
        <v>1277</v>
      </c>
      <c r="J261" s="1" t="s">
        <v>1278</v>
      </c>
      <c r="K261" s="1" t="s">
        <v>1279</v>
      </c>
      <c r="L261" s="3" t="str">
        <f t="shared" si="1"/>
        <v>Outstanding</v>
      </c>
      <c r="M261" s="11" t="s">
        <v>19</v>
      </c>
    </row>
    <row r="262" spans="1:13" ht="60" customHeight="1" x14ac:dyDescent="0.35">
      <c r="A262" s="9" t="s">
        <v>1280</v>
      </c>
      <c r="B262" s="1" t="s">
        <v>1281</v>
      </c>
      <c r="C262" s="2" t="s">
        <v>15</v>
      </c>
      <c r="D262" s="3" t="s">
        <v>16</v>
      </c>
      <c r="E262" s="3" t="s">
        <v>17</v>
      </c>
      <c r="F262" s="3" t="s">
        <v>18</v>
      </c>
      <c r="G262" s="3" t="s">
        <v>19</v>
      </c>
      <c r="H262" s="4" t="s">
        <v>19</v>
      </c>
      <c r="I262" s="1" t="s">
        <v>1282</v>
      </c>
      <c r="J262" s="1" t="s">
        <v>1283</v>
      </c>
      <c r="K262" s="1" t="s">
        <v>1284</v>
      </c>
      <c r="L262" s="3" t="str">
        <f t="shared" si="1"/>
        <v>Outstanding</v>
      </c>
      <c r="M262" s="11" t="s">
        <v>19</v>
      </c>
    </row>
    <row r="263" spans="1:13" ht="60" customHeight="1" x14ac:dyDescent="0.35">
      <c r="A263" s="9" t="s">
        <v>1285</v>
      </c>
      <c r="B263" s="1" t="s">
        <v>1286</v>
      </c>
      <c r="C263" s="2" t="s">
        <v>15</v>
      </c>
      <c r="D263" s="3" t="s">
        <v>16</v>
      </c>
      <c r="E263" s="3" t="s">
        <v>17</v>
      </c>
      <c r="F263" s="3" t="s">
        <v>18</v>
      </c>
      <c r="G263" s="3" t="s">
        <v>19</v>
      </c>
      <c r="H263" s="4" t="s">
        <v>19</v>
      </c>
      <c r="I263" s="1" t="s">
        <v>1287</v>
      </c>
      <c r="J263" s="1" t="s">
        <v>1288</v>
      </c>
      <c r="K263" s="1" t="s">
        <v>1289</v>
      </c>
      <c r="L263" s="3" t="str">
        <f t="shared" si="1"/>
        <v>Outstanding</v>
      </c>
      <c r="M263" s="11" t="s">
        <v>19</v>
      </c>
    </row>
    <row r="264" spans="1:13" ht="60" customHeight="1" x14ac:dyDescent="0.35">
      <c r="A264" s="9" t="s">
        <v>1290</v>
      </c>
      <c r="B264" s="1" t="s">
        <v>1291</v>
      </c>
      <c r="C264" s="2" t="s">
        <v>15</v>
      </c>
      <c r="D264" s="3" t="s">
        <v>16</v>
      </c>
      <c r="E264" s="3" t="s">
        <v>17</v>
      </c>
      <c r="F264" s="3" t="s">
        <v>18</v>
      </c>
      <c r="G264" s="3" t="s">
        <v>19</v>
      </c>
      <c r="H264" s="4" t="s">
        <v>19</v>
      </c>
      <c r="I264" s="1" t="s">
        <v>1292</v>
      </c>
      <c r="J264" s="1" t="s">
        <v>1293</v>
      </c>
      <c r="K264" s="1" t="s">
        <v>1294</v>
      </c>
      <c r="L264" s="3" t="str">
        <f t="shared" si="1"/>
        <v>Outstanding</v>
      </c>
      <c r="M264" s="11" t="s">
        <v>19</v>
      </c>
    </row>
    <row r="265" spans="1:13" ht="60" customHeight="1" x14ac:dyDescent="0.35">
      <c r="A265" s="9" t="s">
        <v>1295</v>
      </c>
      <c r="B265" s="1" t="s">
        <v>1296</v>
      </c>
      <c r="C265" s="2" t="s">
        <v>15</v>
      </c>
      <c r="D265" s="3" t="s">
        <v>16</v>
      </c>
      <c r="E265" s="3" t="s">
        <v>17</v>
      </c>
      <c r="F265" s="3" t="s">
        <v>18</v>
      </c>
      <c r="G265" s="3" t="s">
        <v>19</v>
      </c>
      <c r="H265" s="4" t="s">
        <v>19</v>
      </c>
      <c r="I265" s="1" t="s">
        <v>1297</v>
      </c>
      <c r="J265" s="1" t="s">
        <v>1298</v>
      </c>
      <c r="K265" s="1" t="s">
        <v>1299</v>
      </c>
      <c r="L265" s="3" t="str">
        <f t="shared" si="1"/>
        <v>Outstanding</v>
      </c>
      <c r="M265" s="11" t="s">
        <v>19</v>
      </c>
    </row>
    <row r="266" spans="1:13" ht="60" customHeight="1" x14ac:dyDescent="0.35">
      <c r="A266" s="9" t="s">
        <v>1300</v>
      </c>
      <c r="B266" s="1" t="s">
        <v>1301</v>
      </c>
      <c r="C266" s="2" t="s">
        <v>15</v>
      </c>
      <c r="D266" s="3" t="s">
        <v>16</v>
      </c>
      <c r="E266" s="3" t="s">
        <v>17</v>
      </c>
      <c r="F266" s="3" t="s">
        <v>18</v>
      </c>
      <c r="G266" s="3" t="s">
        <v>19</v>
      </c>
      <c r="H266" s="4" t="s">
        <v>19</v>
      </c>
      <c r="I266" s="1" t="s">
        <v>1302</v>
      </c>
      <c r="J266" s="1" t="s">
        <v>1298</v>
      </c>
      <c r="K266" s="1" t="s">
        <v>1303</v>
      </c>
      <c r="L266" s="3" t="str">
        <f t="shared" si="1"/>
        <v>Outstanding</v>
      </c>
      <c r="M266" s="11" t="s">
        <v>19</v>
      </c>
    </row>
    <row r="267" spans="1:13" ht="60" customHeight="1" x14ac:dyDescent="0.35">
      <c r="A267" s="9" t="s">
        <v>1304</v>
      </c>
      <c r="B267" s="1" t="s">
        <v>1305</v>
      </c>
      <c r="C267" s="2" t="s">
        <v>15</v>
      </c>
      <c r="D267" s="3" t="s">
        <v>16</v>
      </c>
      <c r="E267" s="3" t="s">
        <v>17</v>
      </c>
      <c r="F267" s="3" t="s">
        <v>18</v>
      </c>
      <c r="G267" s="3" t="s">
        <v>19</v>
      </c>
      <c r="H267" s="4" t="s">
        <v>19</v>
      </c>
      <c r="I267" s="1" t="s">
        <v>1306</v>
      </c>
      <c r="J267" s="1" t="s">
        <v>1298</v>
      </c>
      <c r="K267" s="1" t="s">
        <v>1307</v>
      </c>
      <c r="L267" s="3" t="str">
        <f t="shared" si="1"/>
        <v>Outstanding</v>
      </c>
      <c r="M267" s="11" t="s">
        <v>19</v>
      </c>
    </row>
    <row r="268" spans="1:13" ht="60" customHeight="1" x14ac:dyDescent="0.35">
      <c r="A268" s="9" t="s">
        <v>1308</v>
      </c>
      <c r="B268" s="1" t="s">
        <v>1309</v>
      </c>
      <c r="C268" s="2" t="s">
        <v>15</v>
      </c>
      <c r="D268" s="3" t="s">
        <v>16</v>
      </c>
      <c r="E268" s="3" t="s">
        <v>17</v>
      </c>
      <c r="F268" s="3" t="s">
        <v>18</v>
      </c>
      <c r="G268" s="3" t="s">
        <v>19</v>
      </c>
      <c r="H268" s="4" t="s">
        <v>19</v>
      </c>
      <c r="I268" s="1" t="s">
        <v>1310</v>
      </c>
      <c r="J268" s="1" t="s">
        <v>1298</v>
      </c>
      <c r="K268" s="1" t="s">
        <v>1311</v>
      </c>
      <c r="L268" s="3" t="str">
        <f t="shared" si="1"/>
        <v>Outstanding</v>
      </c>
      <c r="M268" s="11" t="s">
        <v>19</v>
      </c>
    </row>
    <row r="269" spans="1:13" ht="60" customHeight="1" x14ac:dyDescent="0.35">
      <c r="A269" s="9" t="s">
        <v>1312</v>
      </c>
      <c r="B269" s="1" t="s">
        <v>1313</v>
      </c>
      <c r="C269" s="2" t="s">
        <v>15</v>
      </c>
      <c r="D269" s="3" t="s">
        <v>16</v>
      </c>
      <c r="E269" s="3" t="s">
        <v>17</v>
      </c>
      <c r="F269" s="3" t="s">
        <v>18</v>
      </c>
      <c r="G269" s="3" t="s">
        <v>19</v>
      </c>
      <c r="H269" s="4" t="s">
        <v>19</v>
      </c>
      <c r="I269" s="1" t="s">
        <v>1314</v>
      </c>
      <c r="J269" s="1" t="s">
        <v>1315</v>
      </c>
      <c r="K269" s="1" t="s">
        <v>1316</v>
      </c>
      <c r="L269" s="3" t="str">
        <f t="shared" si="1"/>
        <v>Outstanding</v>
      </c>
      <c r="M269" s="11" t="s">
        <v>19</v>
      </c>
    </row>
    <row r="270" spans="1:13" ht="60" customHeight="1" x14ac:dyDescent="0.35">
      <c r="A270" s="9" t="s">
        <v>1317</v>
      </c>
      <c r="B270" s="1" t="s">
        <v>1318</v>
      </c>
      <c r="C270" s="2" t="s">
        <v>15</v>
      </c>
      <c r="D270" s="3" t="s">
        <v>16</v>
      </c>
      <c r="E270" s="3" t="s">
        <v>17</v>
      </c>
      <c r="F270" s="3" t="s">
        <v>18</v>
      </c>
      <c r="G270" s="3" t="s">
        <v>19</v>
      </c>
      <c r="H270" s="4" t="s">
        <v>19</v>
      </c>
      <c r="I270" s="1" t="s">
        <v>1319</v>
      </c>
      <c r="J270" s="1" t="s">
        <v>1320</v>
      </c>
      <c r="K270" s="1" t="s">
        <v>1321</v>
      </c>
      <c r="L270" s="3" t="str">
        <f t="shared" si="1"/>
        <v>Outstanding</v>
      </c>
      <c r="M270" s="11" t="s">
        <v>19</v>
      </c>
    </row>
    <row r="271" spans="1:13" ht="60" customHeight="1" x14ac:dyDescent="0.35">
      <c r="A271" s="9" t="s">
        <v>1322</v>
      </c>
      <c r="B271" s="1" t="s">
        <v>1323</v>
      </c>
      <c r="C271" s="2" t="s">
        <v>15</v>
      </c>
      <c r="D271" s="3" t="s">
        <v>16</v>
      </c>
      <c r="E271" s="3" t="s">
        <v>17</v>
      </c>
      <c r="F271" s="3" t="s">
        <v>18</v>
      </c>
      <c r="G271" s="3" t="s">
        <v>19</v>
      </c>
      <c r="H271" s="4" t="s">
        <v>19</v>
      </c>
      <c r="I271" s="1" t="s">
        <v>1324</v>
      </c>
      <c r="J271" s="1" t="s">
        <v>1325</v>
      </c>
      <c r="K271" s="1" t="s">
        <v>1326</v>
      </c>
      <c r="L271" s="3" t="str">
        <f t="shared" si="1"/>
        <v>Outstanding</v>
      </c>
      <c r="M271" s="11" t="s">
        <v>19</v>
      </c>
    </row>
    <row r="272" spans="1:13" ht="60" customHeight="1" x14ac:dyDescent="0.35">
      <c r="A272" s="9" t="s">
        <v>1327</v>
      </c>
      <c r="B272" s="1" t="s">
        <v>1328</v>
      </c>
      <c r="C272" s="2" t="s">
        <v>15</v>
      </c>
      <c r="D272" s="3" t="s">
        <v>16</v>
      </c>
      <c r="E272" s="3" t="s">
        <v>17</v>
      </c>
      <c r="F272" s="3" t="s">
        <v>18</v>
      </c>
      <c r="G272" s="3" t="s">
        <v>19</v>
      </c>
      <c r="H272" s="4" t="s">
        <v>19</v>
      </c>
      <c r="I272" s="1" t="s">
        <v>1329</v>
      </c>
      <c r="J272" s="1" t="s">
        <v>1330</v>
      </c>
      <c r="K272" s="1" t="s">
        <v>1331</v>
      </c>
      <c r="L272" s="3" t="str">
        <f t="shared" si="1"/>
        <v>Outstanding</v>
      </c>
      <c r="M272" s="11" t="s">
        <v>19</v>
      </c>
    </row>
    <row r="273" spans="1:13" ht="60" customHeight="1" x14ac:dyDescent="0.35">
      <c r="A273" s="9" t="s">
        <v>1332</v>
      </c>
      <c r="B273" s="1" t="s">
        <v>1333</v>
      </c>
      <c r="C273" s="2" t="s">
        <v>15</v>
      </c>
      <c r="D273" s="3" t="s">
        <v>16</v>
      </c>
      <c r="E273" s="3" t="s">
        <v>17</v>
      </c>
      <c r="F273" s="3" t="s">
        <v>18</v>
      </c>
      <c r="G273" s="3" t="s">
        <v>19</v>
      </c>
      <c r="H273" s="4" t="s">
        <v>19</v>
      </c>
      <c r="I273" s="1" t="s">
        <v>1334</v>
      </c>
      <c r="J273" s="1" t="s">
        <v>1335</v>
      </c>
      <c r="K273" s="1" t="s">
        <v>1336</v>
      </c>
      <c r="L273" s="3" t="str">
        <f t="shared" si="1"/>
        <v>Outstanding</v>
      </c>
      <c r="M273" s="11" t="s">
        <v>19</v>
      </c>
    </row>
    <row r="274" spans="1:13" ht="60" customHeight="1" x14ac:dyDescent="0.35">
      <c r="A274" s="9" t="s">
        <v>1337</v>
      </c>
      <c r="B274" s="1" t="s">
        <v>1338</v>
      </c>
      <c r="C274" s="2" t="s">
        <v>15</v>
      </c>
      <c r="D274" s="3" t="s">
        <v>16</v>
      </c>
      <c r="E274" s="3" t="s">
        <v>17</v>
      </c>
      <c r="F274" s="3" t="s">
        <v>18</v>
      </c>
      <c r="G274" s="3" t="s">
        <v>19</v>
      </c>
      <c r="H274" s="4" t="s">
        <v>19</v>
      </c>
      <c r="I274" s="1" t="s">
        <v>1339</v>
      </c>
      <c r="J274" s="1" t="s">
        <v>1340</v>
      </c>
      <c r="K274" s="1" t="s">
        <v>1341</v>
      </c>
      <c r="L274" s="3" t="str">
        <f t="shared" si="1"/>
        <v>Outstanding</v>
      </c>
      <c r="M274" s="11" t="s">
        <v>19</v>
      </c>
    </row>
    <row r="275" spans="1:13" ht="60" customHeight="1" x14ac:dyDescent="0.35">
      <c r="A275" s="9" t="s">
        <v>1342</v>
      </c>
      <c r="B275" s="1" t="s">
        <v>1343</v>
      </c>
      <c r="C275" s="2" t="s">
        <v>15</v>
      </c>
      <c r="D275" s="3" t="s">
        <v>16</v>
      </c>
      <c r="E275" s="3" t="s">
        <v>17</v>
      </c>
      <c r="F275" s="3" t="s">
        <v>18</v>
      </c>
      <c r="G275" s="3" t="s">
        <v>19</v>
      </c>
      <c r="H275" s="4" t="s">
        <v>19</v>
      </c>
      <c r="I275" s="1" t="s">
        <v>1344</v>
      </c>
      <c r="J275" s="1" t="s">
        <v>1345</v>
      </c>
      <c r="K275" s="1" t="s">
        <v>1346</v>
      </c>
      <c r="L275" s="3" t="str">
        <f t="shared" si="1"/>
        <v>Outstanding</v>
      </c>
      <c r="M275" s="11" t="s">
        <v>19</v>
      </c>
    </row>
    <row r="276" spans="1:13" ht="60" customHeight="1" x14ac:dyDescent="0.35">
      <c r="A276" s="9" t="s">
        <v>1347</v>
      </c>
      <c r="B276" s="1" t="s">
        <v>1348</v>
      </c>
      <c r="C276" s="2" t="s">
        <v>15</v>
      </c>
      <c r="D276" s="3" t="s">
        <v>16</v>
      </c>
      <c r="E276" s="3" t="s">
        <v>17</v>
      </c>
      <c r="F276" s="3" t="s">
        <v>18</v>
      </c>
      <c r="G276" s="3" t="s">
        <v>19</v>
      </c>
      <c r="H276" s="4" t="s">
        <v>19</v>
      </c>
      <c r="I276" s="1" t="s">
        <v>1349</v>
      </c>
      <c r="J276" s="1" t="s">
        <v>1350</v>
      </c>
      <c r="K276" s="1" t="s">
        <v>1351</v>
      </c>
      <c r="L276" s="3" t="str">
        <f t="shared" si="1"/>
        <v>Outstanding</v>
      </c>
      <c r="M276" s="11" t="s">
        <v>19</v>
      </c>
    </row>
    <row r="277" spans="1:13" ht="60" customHeight="1" x14ac:dyDescent="0.35">
      <c r="A277" s="9" t="s">
        <v>1352</v>
      </c>
      <c r="B277" s="1" t="s">
        <v>1353</v>
      </c>
      <c r="C277" s="2" t="s">
        <v>15</v>
      </c>
      <c r="D277" s="3" t="s">
        <v>16</v>
      </c>
      <c r="E277" s="3" t="s">
        <v>17</v>
      </c>
      <c r="F277" s="3" t="s">
        <v>18</v>
      </c>
      <c r="G277" s="3" t="s">
        <v>19</v>
      </c>
      <c r="H277" s="4" t="s">
        <v>19</v>
      </c>
      <c r="I277" s="1" t="s">
        <v>1354</v>
      </c>
      <c r="J277" s="1" t="s">
        <v>1355</v>
      </c>
      <c r="K277" s="1" t="s">
        <v>1356</v>
      </c>
      <c r="L277" s="3" t="str">
        <f t="shared" si="1"/>
        <v>Outstanding</v>
      </c>
      <c r="M277" s="11" t="s">
        <v>19</v>
      </c>
    </row>
    <row r="278" spans="1:13" ht="60" customHeight="1" x14ac:dyDescent="0.35">
      <c r="A278" s="9" t="s">
        <v>1357</v>
      </c>
      <c r="B278" s="1" t="s">
        <v>1358</v>
      </c>
      <c r="C278" s="2" t="s">
        <v>15</v>
      </c>
      <c r="D278" s="3" t="s">
        <v>16</v>
      </c>
      <c r="E278" s="3" t="s">
        <v>17</v>
      </c>
      <c r="F278" s="3" t="s">
        <v>18</v>
      </c>
      <c r="G278" s="3" t="s">
        <v>19</v>
      </c>
      <c r="H278" s="4" t="s">
        <v>19</v>
      </c>
      <c r="I278" s="1" t="s">
        <v>1359</v>
      </c>
      <c r="J278" s="1" t="s">
        <v>1360</v>
      </c>
      <c r="K278" s="1" t="s">
        <v>1361</v>
      </c>
      <c r="L278" s="3" t="str">
        <f t="shared" si="1"/>
        <v>Outstanding</v>
      </c>
      <c r="M278" s="11" t="s">
        <v>19</v>
      </c>
    </row>
    <row r="279" spans="1:13" ht="60" customHeight="1" x14ac:dyDescent="0.35">
      <c r="A279" s="9" t="s">
        <v>1362</v>
      </c>
      <c r="B279" s="1" t="s">
        <v>1363</v>
      </c>
      <c r="C279" s="2" t="s">
        <v>15</v>
      </c>
      <c r="D279" s="3" t="s">
        <v>16</v>
      </c>
      <c r="E279" s="3" t="s">
        <v>17</v>
      </c>
      <c r="F279" s="3" t="s">
        <v>18</v>
      </c>
      <c r="G279" s="3" t="s">
        <v>19</v>
      </c>
      <c r="H279" s="4" t="s">
        <v>19</v>
      </c>
      <c r="I279" s="1" t="s">
        <v>1364</v>
      </c>
      <c r="J279" s="1" t="s">
        <v>488</v>
      </c>
      <c r="K279" s="1" t="s">
        <v>1365</v>
      </c>
      <c r="L279" s="3" t="str">
        <f t="shared" si="1"/>
        <v>Outstanding</v>
      </c>
      <c r="M279" s="11" t="s">
        <v>19</v>
      </c>
    </row>
    <row r="280" spans="1:13" ht="60" customHeight="1" x14ac:dyDescent="0.35">
      <c r="A280" s="9" t="s">
        <v>1366</v>
      </c>
      <c r="B280" s="1" t="s">
        <v>1367</v>
      </c>
      <c r="C280" s="2" t="s">
        <v>15</v>
      </c>
      <c r="D280" s="3" t="s">
        <v>16</v>
      </c>
      <c r="E280" s="3" t="s">
        <v>17</v>
      </c>
      <c r="F280" s="3" t="s">
        <v>18</v>
      </c>
      <c r="G280" s="3" t="s">
        <v>19</v>
      </c>
      <c r="H280" s="4" t="s">
        <v>19</v>
      </c>
      <c r="I280" s="1" t="s">
        <v>1368</v>
      </c>
      <c r="J280" s="1" t="s">
        <v>1369</v>
      </c>
      <c r="K280" s="1" t="s">
        <v>1370</v>
      </c>
      <c r="L280" s="3" t="str">
        <f t="shared" si="1"/>
        <v>Outstanding</v>
      </c>
      <c r="M280" s="11" t="s">
        <v>19</v>
      </c>
    </row>
    <row r="281" spans="1:13" ht="60" customHeight="1" x14ac:dyDescent="0.35">
      <c r="A281" s="9" t="s">
        <v>1371</v>
      </c>
      <c r="B281" s="1" t="s">
        <v>1372</v>
      </c>
      <c r="C281" s="2" t="s">
        <v>15</v>
      </c>
      <c r="D281" s="3" t="s">
        <v>16</v>
      </c>
      <c r="E281" s="3" t="s">
        <v>17</v>
      </c>
      <c r="F281" s="3" t="s">
        <v>18</v>
      </c>
      <c r="G281" s="3" t="s">
        <v>19</v>
      </c>
      <c r="H281" s="4" t="s">
        <v>19</v>
      </c>
      <c r="I281" s="1" t="s">
        <v>1373</v>
      </c>
      <c r="J281" s="1" t="s">
        <v>1374</v>
      </c>
      <c r="K281" s="1" t="s">
        <v>1375</v>
      </c>
      <c r="L281" s="3" t="str">
        <f t="shared" si="1"/>
        <v>Outstanding</v>
      </c>
      <c r="M281" s="11" t="s">
        <v>19</v>
      </c>
    </row>
    <row r="282" spans="1:13" ht="60" customHeight="1" x14ac:dyDescent="0.35">
      <c r="A282" s="9" t="s">
        <v>1376</v>
      </c>
      <c r="B282" s="1" t="s">
        <v>1377</v>
      </c>
      <c r="C282" s="2" t="s">
        <v>15</v>
      </c>
      <c r="D282" s="3" t="s">
        <v>16</v>
      </c>
      <c r="E282" s="3" t="s">
        <v>17</v>
      </c>
      <c r="F282" s="3" t="s">
        <v>18</v>
      </c>
      <c r="G282" s="3" t="s">
        <v>19</v>
      </c>
      <c r="H282" s="4" t="s">
        <v>19</v>
      </c>
      <c r="I282" s="1" t="s">
        <v>1378</v>
      </c>
      <c r="J282" s="1" t="s">
        <v>1379</v>
      </c>
      <c r="K282" s="1" t="s">
        <v>1380</v>
      </c>
      <c r="L282" s="3" t="str">
        <f t="shared" si="1"/>
        <v>Outstanding</v>
      </c>
      <c r="M282" s="11" t="s">
        <v>19</v>
      </c>
    </row>
    <row r="283" spans="1:13" ht="60" customHeight="1" x14ac:dyDescent="0.35">
      <c r="A283" s="9" t="s">
        <v>1381</v>
      </c>
      <c r="B283" s="1" t="s">
        <v>1382</v>
      </c>
      <c r="C283" s="2" t="s">
        <v>15</v>
      </c>
      <c r="D283" s="3" t="s">
        <v>16</v>
      </c>
      <c r="E283" s="3" t="s">
        <v>17</v>
      </c>
      <c r="F283" s="3" t="s">
        <v>18</v>
      </c>
      <c r="G283" s="3" t="s">
        <v>19</v>
      </c>
      <c r="H283" s="4" t="s">
        <v>19</v>
      </c>
      <c r="I283" s="1" t="s">
        <v>1383</v>
      </c>
      <c r="J283" s="1" t="s">
        <v>1384</v>
      </c>
      <c r="K283" s="1" t="s">
        <v>1385</v>
      </c>
      <c r="L283" s="3" t="str">
        <f t="shared" si="1"/>
        <v>Outstanding</v>
      </c>
      <c r="M283" s="11" t="s">
        <v>19</v>
      </c>
    </row>
    <row r="284" spans="1:13" ht="60" customHeight="1" x14ac:dyDescent="0.35">
      <c r="A284" s="10" t="s">
        <v>1386</v>
      </c>
      <c r="B284" s="5" t="s">
        <v>1387</v>
      </c>
      <c r="C284" s="6" t="s">
        <v>15</v>
      </c>
      <c r="D284" s="7" t="s">
        <v>16</v>
      </c>
      <c r="E284" s="7" t="s">
        <v>17</v>
      </c>
      <c r="F284" s="7" t="s">
        <v>18</v>
      </c>
      <c r="G284" s="7" t="s">
        <v>19</v>
      </c>
      <c r="H284" s="8" t="s">
        <v>19</v>
      </c>
      <c r="I284" s="5" t="s">
        <v>1388</v>
      </c>
      <c r="J284" s="5" t="s">
        <v>1389</v>
      </c>
      <c r="K284" s="5" t="s">
        <v>1390</v>
      </c>
      <c r="L284" s="7" t="str">
        <f t="shared" si="1"/>
        <v>Outstanding</v>
      </c>
      <c r="M284" s="12" t="s">
        <v>19</v>
      </c>
    </row>
    <row r="288" spans="1:13" ht="32" customHeight="1" x14ac:dyDescent="0.35">
      <c r="A288" s="78" t="s">
        <v>1391</v>
      </c>
      <c r="B288" s="78"/>
      <c r="C288" s="78"/>
      <c r="D288" s="78"/>
    </row>
  </sheetData>
  <mergeCells count="1">
    <mergeCell ref="A288:D288"/>
  </mergeCells>
  <conditionalFormatting sqref="C2:C284">
    <cfRule type="expression" dxfId="25" priority="14">
      <formula>LEFT($C2,7)="CAT III"</formula>
    </cfRule>
    <cfRule type="expression" dxfId="24" priority="15">
      <formula>LEFT($C2,6)="CAT II"</formula>
    </cfRule>
    <cfRule type="expression" dxfId="23" priority="16">
      <formula>LEFT($C2,5)="CAT I"</formula>
    </cfRule>
  </conditionalFormatting>
  <conditionalFormatting sqref="D2:D284">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E2:E284">
    <cfRule type="cellIs" dxfId="18" priority="5" operator="equal">
      <formula>"Low"</formula>
    </cfRule>
    <cfRule type="cellIs" dxfId="17" priority="6" operator="equal">
      <formula>"Medium"</formula>
    </cfRule>
    <cfRule type="cellIs" dxfId="16" priority="7" operator="equal">
      <formula>"High"</formula>
    </cfRule>
  </conditionalFormatting>
  <conditionalFormatting sqref="G2:G284">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D2:D284" xr:uid="{00000000-0002-0000-0200-000000000000}">
      <formula1>"Must,Should,Could,Won't,Unassigned"</formula1>
    </dataValidation>
    <dataValidation type="list" showErrorMessage="1" errorTitle="Invalid Value" error="Please select a value from the list: Low, Medium, High, Unassessed." sqref="E2:E284" xr:uid="{00000000-0002-0000-0200-000001000000}">
      <formula1>"Low,Medium,High,Unassessed"</formula1>
    </dataValidation>
    <dataValidation type="list" showErrorMessage="1" errorTitle="Invalid Value" error="Please select a value from the list: Phase1, Phase2, Phase3, Phase4, Phase5, Pending." sqref="F2:F284"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284" xr:uid="{00000000-0002-0000-0200-000003000000}">
      <formula1>"Implemented,Testing,Failed,Compensated,Risk Accepted,N/A"</formula1>
    </dataValidation>
  </dataValidations>
  <hyperlinks>
    <hyperlink ref="A288"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95" t="s">
        <v>1515</v>
      </c>
      <c r="C2" s="95" t="s">
        <v>1515</v>
      </c>
      <c r="D2" s="95" t="s">
        <v>1515</v>
      </c>
      <c r="E2" s="95" t="s">
        <v>1515</v>
      </c>
      <c r="F2" s="95" t="s">
        <v>1515</v>
      </c>
      <c r="G2" s="95" t="s">
        <v>1515</v>
      </c>
      <c r="H2" s="99" t="s">
        <v>1516</v>
      </c>
      <c r="I2" s="99" t="s">
        <v>1516</v>
      </c>
      <c r="J2" s="99" t="s">
        <v>1516</v>
      </c>
      <c r="K2" s="99" t="s">
        <v>1516</v>
      </c>
      <c r="L2" s="99" t="s">
        <v>1516</v>
      </c>
      <c r="M2" s="98" t="s">
        <v>1517</v>
      </c>
      <c r="N2" s="98" t="s">
        <v>1517</v>
      </c>
      <c r="O2" s="100" t="s">
        <v>1518</v>
      </c>
      <c r="P2" s="100" t="s">
        <v>1518</v>
      </c>
      <c r="Q2" s="96" t="s">
        <v>11</v>
      </c>
      <c r="R2" s="96" t="s">
        <v>11</v>
      </c>
      <c r="S2" s="96" t="s">
        <v>11</v>
      </c>
      <c r="T2" s="97" t="s">
        <v>1519</v>
      </c>
    </row>
    <row r="3" spans="2:20" ht="35" customHeight="1" x14ac:dyDescent="0.35">
      <c r="B3" s="68" t="s">
        <v>1520</v>
      </c>
      <c r="C3" s="68" t="s">
        <v>1521</v>
      </c>
      <c r="D3" s="68" t="s">
        <v>1522</v>
      </c>
      <c r="E3" s="68" t="s">
        <v>1523</v>
      </c>
      <c r="F3" s="68" t="s">
        <v>1524</v>
      </c>
      <c r="G3" s="68" t="s">
        <v>9</v>
      </c>
      <c r="H3" s="69" t="s">
        <v>1525</v>
      </c>
      <c r="I3" s="69" t="s">
        <v>1526</v>
      </c>
      <c r="J3" s="69" t="s">
        <v>1527</v>
      </c>
      <c r="K3" s="69" t="s">
        <v>1528</v>
      </c>
      <c r="L3" s="69" t="s">
        <v>1460</v>
      </c>
      <c r="M3" s="70" t="s">
        <v>1529</v>
      </c>
      <c r="N3" s="70" t="s">
        <v>1530</v>
      </c>
      <c r="O3" s="71" t="s">
        <v>1531</v>
      </c>
      <c r="P3" s="71" t="s">
        <v>1532</v>
      </c>
      <c r="Q3" s="72" t="s">
        <v>11</v>
      </c>
      <c r="R3" s="72" t="s">
        <v>1533</v>
      </c>
      <c r="S3" s="72" t="s">
        <v>1534</v>
      </c>
      <c r="T3" s="73" t="s">
        <v>1535</v>
      </c>
    </row>
    <row r="4" spans="2:20" ht="60" customHeight="1" x14ac:dyDescent="0.35">
      <c r="B4" s="74" t="s">
        <v>1536</v>
      </c>
      <c r="C4" s="74" t="s">
        <v>1537</v>
      </c>
      <c r="D4" s="74" t="s">
        <v>1538</v>
      </c>
      <c r="E4" s="74" t="s">
        <v>1539</v>
      </c>
      <c r="F4" s="74" t="s">
        <v>1540</v>
      </c>
      <c r="G4" s="74" t="s">
        <v>1541</v>
      </c>
      <c r="H4" s="74" t="s">
        <v>1542</v>
      </c>
      <c r="I4" s="74" t="s">
        <v>1543</v>
      </c>
      <c r="J4" s="74" t="s">
        <v>1544</v>
      </c>
      <c r="K4" s="74" t="s">
        <v>1545</v>
      </c>
      <c r="L4" s="74" t="s">
        <v>1546</v>
      </c>
      <c r="M4" s="74" t="s">
        <v>1547</v>
      </c>
      <c r="N4" s="74" t="s">
        <v>1548</v>
      </c>
      <c r="O4" s="74" t="s">
        <v>1549</v>
      </c>
      <c r="P4" s="74" t="s">
        <v>1550</v>
      </c>
      <c r="Q4" s="74" t="s">
        <v>1551</v>
      </c>
      <c r="R4" s="74" t="s">
        <v>1552</v>
      </c>
      <c r="S4" s="74" t="s">
        <v>1553</v>
      </c>
      <c r="T4" s="74" t="s">
        <v>1554</v>
      </c>
    </row>
    <row r="5" spans="2:20" ht="60" customHeight="1" x14ac:dyDescent="0.35">
      <c r="B5" s="36" t="s">
        <v>1555</v>
      </c>
      <c r="C5" s="75"/>
      <c r="D5" s="76"/>
      <c r="E5" s="76" t="s">
        <v>19</v>
      </c>
      <c r="F5" s="76" t="str">
        <f>IF(E5&lt;&gt;"", IFERROR(VLOOKUP(E5, Dashboard!$B29:$F34, 5, FALSE), ""), "")</f>
        <v/>
      </c>
      <c r="G5" s="77"/>
      <c r="H5" s="64"/>
      <c r="I5" s="64"/>
      <c r="J5" s="77"/>
      <c r="K5" s="77"/>
      <c r="L5" s="38"/>
      <c r="M5" s="38"/>
      <c r="N5" s="77"/>
      <c r="O5" s="77"/>
      <c r="P5" s="38"/>
      <c r="Q5" s="38" t="s">
        <v>19</v>
      </c>
      <c r="R5" s="77"/>
      <c r="S5" s="64"/>
      <c r="T5" s="77"/>
    </row>
    <row r="6" spans="2:20" ht="60" customHeight="1" x14ac:dyDescent="0.35">
      <c r="B6" s="36" t="s">
        <v>1556</v>
      </c>
      <c r="C6" s="75"/>
      <c r="D6" s="76"/>
      <c r="E6" s="76" t="s">
        <v>19</v>
      </c>
      <c r="F6" s="76" t="str">
        <f>IF(E6&lt;&gt;"", IFERROR(VLOOKUP(E6, Dashboard!$B29:$F34, 5, FALSE), ""), "")</f>
        <v/>
      </c>
      <c r="G6" s="77"/>
      <c r="H6" s="64"/>
      <c r="I6" s="64"/>
      <c r="J6" s="77"/>
      <c r="K6" s="77"/>
      <c r="L6" s="38"/>
      <c r="M6" s="38"/>
      <c r="N6" s="77"/>
      <c r="O6" s="77"/>
      <c r="P6" s="38"/>
      <c r="Q6" s="38" t="s">
        <v>19</v>
      </c>
      <c r="R6" s="77"/>
      <c r="S6" s="64"/>
      <c r="T6" s="77"/>
    </row>
    <row r="7" spans="2:20" ht="60" customHeight="1" x14ac:dyDescent="0.35">
      <c r="B7" s="36" t="s">
        <v>1557</v>
      </c>
      <c r="C7" s="75"/>
      <c r="D7" s="76"/>
      <c r="E7" s="76" t="s">
        <v>19</v>
      </c>
      <c r="F7" s="76" t="str">
        <f>IF(E7&lt;&gt;"", IFERROR(VLOOKUP(E7, Dashboard!$B29:$F34, 5, FALSE), ""), "")</f>
        <v/>
      </c>
      <c r="G7" s="77"/>
      <c r="H7" s="64"/>
      <c r="I7" s="64"/>
      <c r="J7" s="77"/>
      <c r="K7" s="77"/>
      <c r="L7" s="38"/>
      <c r="M7" s="38"/>
      <c r="N7" s="77"/>
      <c r="O7" s="77"/>
      <c r="P7" s="38"/>
      <c r="Q7" s="38" t="s">
        <v>19</v>
      </c>
      <c r="R7" s="77"/>
      <c r="S7" s="64"/>
      <c r="T7" s="77"/>
    </row>
    <row r="8" spans="2:20" ht="60" customHeight="1" x14ac:dyDescent="0.35">
      <c r="B8" s="36" t="s">
        <v>1558</v>
      </c>
      <c r="C8" s="75"/>
      <c r="D8" s="76"/>
      <c r="E8" s="76" t="s">
        <v>19</v>
      </c>
      <c r="F8" s="76" t="str">
        <f>IF(E8&lt;&gt;"", IFERROR(VLOOKUP(E8, Dashboard!$B29:$F34, 5, FALSE), ""), "")</f>
        <v/>
      </c>
      <c r="G8" s="77"/>
      <c r="H8" s="64"/>
      <c r="I8" s="64"/>
      <c r="J8" s="77"/>
      <c r="K8" s="77"/>
      <c r="L8" s="38"/>
      <c r="M8" s="38"/>
      <c r="N8" s="77"/>
      <c r="O8" s="77"/>
      <c r="P8" s="38"/>
      <c r="Q8" s="38" t="s">
        <v>19</v>
      </c>
      <c r="R8" s="77"/>
      <c r="S8" s="64"/>
      <c r="T8" s="77"/>
    </row>
    <row r="9" spans="2:20" ht="60" customHeight="1" x14ac:dyDescent="0.35">
      <c r="B9" s="36" t="s">
        <v>1559</v>
      </c>
      <c r="C9" s="75"/>
      <c r="D9" s="76"/>
      <c r="E9" s="76" t="s">
        <v>19</v>
      </c>
      <c r="F9" s="76" t="str">
        <f>IF(E9&lt;&gt;"", IFERROR(VLOOKUP(E9, Dashboard!$B29:$F34, 5, FALSE), ""), "")</f>
        <v/>
      </c>
      <c r="G9" s="77"/>
      <c r="H9" s="64"/>
      <c r="I9" s="64"/>
      <c r="J9" s="77"/>
      <c r="K9" s="77"/>
      <c r="L9" s="38"/>
      <c r="M9" s="38"/>
      <c r="N9" s="77"/>
      <c r="O9" s="77"/>
      <c r="P9" s="38"/>
      <c r="Q9" s="38" t="s">
        <v>19</v>
      </c>
      <c r="R9" s="77"/>
      <c r="S9" s="64"/>
      <c r="T9" s="77"/>
    </row>
    <row r="10" spans="2:20" ht="60" customHeight="1" x14ac:dyDescent="0.35">
      <c r="B10" s="36" t="s">
        <v>1560</v>
      </c>
      <c r="C10" s="75"/>
      <c r="D10" s="76"/>
      <c r="E10" s="76" t="s">
        <v>19</v>
      </c>
      <c r="F10" s="76" t="str">
        <f>IF(E10&lt;&gt;"", IFERROR(VLOOKUP(E10, Dashboard!$B29:$F34, 5, FALSE), ""), "")</f>
        <v/>
      </c>
      <c r="G10" s="77"/>
      <c r="H10" s="64"/>
      <c r="I10" s="64"/>
      <c r="J10" s="77"/>
      <c r="K10" s="77"/>
      <c r="L10" s="38"/>
      <c r="M10" s="38"/>
      <c r="N10" s="77"/>
      <c r="O10" s="77"/>
      <c r="P10" s="38"/>
      <c r="Q10" s="38" t="s">
        <v>19</v>
      </c>
      <c r="R10" s="77"/>
      <c r="S10" s="64"/>
      <c r="T10" s="77"/>
    </row>
    <row r="11" spans="2:20" ht="60" customHeight="1" x14ac:dyDescent="0.35">
      <c r="B11" s="36" t="s">
        <v>1561</v>
      </c>
      <c r="C11" s="75"/>
      <c r="D11" s="76"/>
      <c r="E11" s="76" t="s">
        <v>19</v>
      </c>
      <c r="F11" s="76" t="str">
        <f>IF(E11&lt;&gt;"", IFERROR(VLOOKUP(E11, Dashboard!$B29:$F34, 5, FALSE), ""), "")</f>
        <v/>
      </c>
      <c r="G11" s="77"/>
      <c r="H11" s="64"/>
      <c r="I11" s="64"/>
      <c r="J11" s="77"/>
      <c r="K11" s="77"/>
      <c r="L11" s="38"/>
      <c r="M11" s="38"/>
      <c r="N11" s="77"/>
      <c r="O11" s="77"/>
      <c r="P11" s="38"/>
      <c r="Q11" s="38" t="s">
        <v>19</v>
      </c>
      <c r="R11" s="77"/>
      <c r="S11" s="64"/>
      <c r="T11" s="77"/>
    </row>
    <row r="12" spans="2:20" ht="60" customHeight="1" x14ac:dyDescent="0.35">
      <c r="B12" s="36" t="s">
        <v>1562</v>
      </c>
      <c r="C12" s="75"/>
      <c r="D12" s="76"/>
      <c r="E12" s="76" t="s">
        <v>19</v>
      </c>
      <c r="F12" s="76" t="str">
        <f>IF(E12&lt;&gt;"", IFERROR(VLOOKUP(E12, Dashboard!$B29:$F34, 5, FALSE), ""), "")</f>
        <v/>
      </c>
      <c r="G12" s="77"/>
      <c r="H12" s="64"/>
      <c r="I12" s="64"/>
      <c r="J12" s="77"/>
      <c r="K12" s="77"/>
      <c r="L12" s="38"/>
      <c r="M12" s="38"/>
      <c r="N12" s="77"/>
      <c r="O12" s="77"/>
      <c r="P12" s="38"/>
      <c r="Q12" s="38" t="s">
        <v>19</v>
      </c>
      <c r="R12" s="77"/>
      <c r="S12" s="64"/>
      <c r="T12" s="77"/>
    </row>
    <row r="13" spans="2:20" ht="60" customHeight="1" x14ac:dyDescent="0.35">
      <c r="B13" s="36" t="s">
        <v>1563</v>
      </c>
      <c r="C13" s="75"/>
      <c r="D13" s="76"/>
      <c r="E13" s="76" t="s">
        <v>19</v>
      </c>
      <c r="F13" s="76" t="str">
        <f>IF(E13&lt;&gt;"", IFERROR(VLOOKUP(E13, Dashboard!$B29:$F34, 5, FALSE), ""), "")</f>
        <v/>
      </c>
      <c r="G13" s="77"/>
      <c r="H13" s="64"/>
      <c r="I13" s="64"/>
      <c r="J13" s="77"/>
      <c r="K13" s="77"/>
      <c r="L13" s="38"/>
      <c r="M13" s="38"/>
      <c r="N13" s="77"/>
      <c r="O13" s="77"/>
      <c r="P13" s="38"/>
      <c r="Q13" s="38" t="s">
        <v>19</v>
      </c>
      <c r="R13" s="77"/>
      <c r="S13" s="64"/>
      <c r="T13" s="77"/>
    </row>
    <row r="14" spans="2:20" ht="60" customHeight="1" x14ac:dyDescent="0.35">
      <c r="B14" s="36" t="s">
        <v>1564</v>
      </c>
      <c r="C14" s="75"/>
      <c r="D14" s="76"/>
      <c r="E14" s="76" t="s">
        <v>19</v>
      </c>
      <c r="F14" s="76" t="str">
        <f>IF(E14&lt;&gt;"", IFERROR(VLOOKUP(E14, Dashboard!$B29:$F34, 5, FALSE), ""), "")</f>
        <v/>
      </c>
      <c r="G14" s="77"/>
      <c r="H14" s="64"/>
      <c r="I14" s="64"/>
      <c r="J14" s="77"/>
      <c r="K14" s="77"/>
      <c r="L14" s="38"/>
      <c r="M14" s="38"/>
      <c r="N14" s="77"/>
      <c r="O14" s="77"/>
      <c r="P14" s="38"/>
      <c r="Q14" s="38" t="s">
        <v>19</v>
      </c>
      <c r="R14" s="77"/>
      <c r="S14" s="64"/>
      <c r="T14" s="77"/>
    </row>
    <row r="15" spans="2:20" ht="60" customHeight="1" x14ac:dyDescent="0.35">
      <c r="B15" s="36" t="s">
        <v>1565</v>
      </c>
      <c r="C15" s="75"/>
      <c r="D15" s="76"/>
      <c r="E15" s="76" t="s">
        <v>19</v>
      </c>
      <c r="F15" s="76" t="str">
        <f>IF(E15&lt;&gt;"", IFERROR(VLOOKUP(E15, Dashboard!$B29:$F34, 5, FALSE), ""), "")</f>
        <v/>
      </c>
      <c r="G15" s="77"/>
      <c r="H15" s="64"/>
      <c r="I15" s="64"/>
      <c r="J15" s="77"/>
      <c r="K15" s="77"/>
      <c r="L15" s="38"/>
      <c r="M15" s="38"/>
      <c r="N15" s="77"/>
      <c r="O15" s="77"/>
      <c r="P15" s="38"/>
      <c r="Q15" s="38" t="s">
        <v>19</v>
      </c>
      <c r="R15" s="77"/>
      <c r="S15" s="64"/>
      <c r="T15" s="77"/>
    </row>
    <row r="16" spans="2:20" ht="60" customHeight="1" x14ac:dyDescent="0.35">
      <c r="B16" s="36" t="s">
        <v>1566</v>
      </c>
      <c r="C16" s="75"/>
      <c r="D16" s="76"/>
      <c r="E16" s="76" t="s">
        <v>19</v>
      </c>
      <c r="F16" s="76" t="str">
        <f>IF(E16&lt;&gt;"", IFERROR(VLOOKUP(E16, Dashboard!$B29:$F34, 5, FALSE), ""), "")</f>
        <v/>
      </c>
      <c r="G16" s="77"/>
      <c r="H16" s="64"/>
      <c r="I16" s="64"/>
      <c r="J16" s="77"/>
      <c r="K16" s="77"/>
      <c r="L16" s="38"/>
      <c r="M16" s="38"/>
      <c r="N16" s="77"/>
      <c r="O16" s="77"/>
      <c r="P16" s="38"/>
      <c r="Q16" s="38" t="s">
        <v>19</v>
      </c>
      <c r="R16" s="77"/>
      <c r="S16" s="64"/>
      <c r="T16" s="77"/>
    </row>
    <row r="17" spans="2:20" ht="60" customHeight="1" x14ac:dyDescent="0.35">
      <c r="B17" s="36" t="s">
        <v>1567</v>
      </c>
      <c r="C17" s="75"/>
      <c r="D17" s="76"/>
      <c r="E17" s="76" t="s">
        <v>19</v>
      </c>
      <c r="F17" s="76" t="str">
        <f>IF(E17&lt;&gt;"", IFERROR(VLOOKUP(E17, Dashboard!$B29:$F34, 5, FALSE), ""), "")</f>
        <v/>
      </c>
      <c r="G17" s="77"/>
      <c r="H17" s="64"/>
      <c r="I17" s="64"/>
      <c r="J17" s="77"/>
      <c r="K17" s="77"/>
      <c r="L17" s="38"/>
      <c r="M17" s="38"/>
      <c r="N17" s="77"/>
      <c r="O17" s="77"/>
      <c r="P17" s="38"/>
      <c r="Q17" s="38" t="s">
        <v>19</v>
      </c>
      <c r="R17" s="77"/>
      <c r="S17" s="64"/>
      <c r="T17" s="77"/>
    </row>
    <row r="18" spans="2:20" ht="60" customHeight="1" x14ac:dyDescent="0.35">
      <c r="B18" s="36" t="s">
        <v>1568</v>
      </c>
      <c r="C18" s="75"/>
      <c r="D18" s="76"/>
      <c r="E18" s="76" t="s">
        <v>19</v>
      </c>
      <c r="F18" s="76" t="str">
        <f>IF(E18&lt;&gt;"", IFERROR(VLOOKUP(E18, Dashboard!$B29:$F34, 5, FALSE), ""), "")</f>
        <v/>
      </c>
      <c r="G18" s="77"/>
      <c r="H18" s="64"/>
      <c r="I18" s="64"/>
      <c r="J18" s="77"/>
      <c r="K18" s="77"/>
      <c r="L18" s="38"/>
      <c r="M18" s="38"/>
      <c r="N18" s="77"/>
      <c r="O18" s="77"/>
      <c r="P18" s="38"/>
      <c r="Q18" s="38" t="s">
        <v>19</v>
      </c>
      <c r="R18" s="77"/>
      <c r="S18" s="64"/>
      <c r="T18" s="77"/>
    </row>
    <row r="19" spans="2:20" ht="60" customHeight="1" x14ac:dyDescent="0.35">
      <c r="B19" s="36" t="s">
        <v>1569</v>
      </c>
      <c r="C19" s="75"/>
      <c r="D19" s="76"/>
      <c r="E19" s="76" t="s">
        <v>19</v>
      </c>
      <c r="F19" s="76" t="str">
        <f>IF(E19&lt;&gt;"", IFERROR(VLOOKUP(E19, Dashboard!$B29:$F34, 5, FALSE), ""), "")</f>
        <v/>
      </c>
      <c r="G19" s="77"/>
      <c r="H19" s="64"/>
      <c r="I19" s="64"/>
      <c r="J19" s="77"/>
      <c r="K19" s="77"/>
      <c r="L19" s="38"/>
      <c r="M19" s="38"/>
      <c r="N19" s="77"/>
      <c r="O19" s="77"/>
      <c r="P19" s="38"/>
      <c r="Q19" s="38" t="s">
        <v>19</v>
      </c>
      <c r="R19" s="77"/>
      <c r="S19" s="64"/>
      <c r="T19" s="77"/>
    </row>
    <row r="20" spans="2:20" ht="60" customHeight="1" x14ac:dyDescent="0.35">
      <c r="B20" s="36" t="s">
        <v>1570</v>
      </c>
      <c r="C20" s="75"/>
      <c r="D20" s="76"/>
      <c r="E20" s="76" t="s">
        <v>19</v>
      </c>
      <c r="F20" s="76" t="str">
        <f>IF(E20&lt;&gt;"", IFERROR(VLOOKUP(E20, Dashboard!$B29:$F34, 5, FALSE), ""), "")</f>
        <v/>
      </c>
      <c r="G20" s="77"/>
      <c r="H20" s="64"/>
      <c r="I20" s="64"/>
      <c r="J20" s="77"/>
      <c r="K20" s="77"/>
      <c r="L20" s="38"/>
      <c r="M20" s="38"/>
      <c r="N20" s="77"/>
      <c r="O20" s="77"/>
      <c r="P20" s="38"/>
      <c r="Q20" s="38" t="s">
        <v>19</v>
      </c>
      <c r="R20" s="77"/>
      <c r="S20" s="64"/>
      <c r="T20" s="77"/>
    </row>
    <row r="21" spans="2:20" ht="60" customHeight="1" x14ac:dyDescent="0.35">
      <c r="B21" s="36" t="s">
        <v>1571</v>
      </c>
      <c r="C21" s="75"/>
      <c r="D21" s="76"/>
      <c r="E21" s="76" t="s">
        <v>19</v>
      </c>
      <c r="F21" s="76" t="str">
        <f>IF(E21&lt;&gt;"", IFERROR(VLOOKUP(E21, Dashboard!$B29:$F34, 5, FALSE), ""), "")</f>
        <v/>
      </c>
      <c r="G21" s="77"/>
      <c r="H21" s="64"/>
      <c r="I21" s="64"/>
      <c r="J21" s="77"/>
      <c r="K21" s="77"/>
      <c r="L21" s="38"/>
      <c r="M21" s="38"/>
      <c r="N21" s="77"/>
      <c r="O21" s="77"/>
      <c r="P21" s="38"/>
      <c r="Q21" s="38" t="s">
        <v>19</v>
      </c>
      <c r="R21" s="77"/>
      <c r="S21" s="64"/>
      <c r="T21" s="77"/>
    </row>
    <row r="22" spans="2:20" ht="60" customHeight="1" x14ac:dyDescent="0.35">
      <c r="B22" s="36" t="s">
        <v>1572</v>
      </c>
      <c r="C22" s="75"/>
      <c r="D22" s="76"/>
      <c r="E22" s="76" t="s">
        <v>19</v>
      </c>
      <c r="F22" s="76" t="str">
        <f>IF(E22&lt;&gt;"", IFERROR(VLOOKUP(E22, Dashboard!$B29:$F34, 5, FALSE), ""), "")</f>
        <v/>
      </c>
      <c r="G22" s="77"/>
      <c r="H22" s="64"/>
      <c r="I22" s="64"/>
      <c r="J22" s="77"/>
      <c r="K22" s="77"/>
      <c r="L22" s="38"/>
      <c r="M22" s="38"/>
      <c r="N22" s="77"/>
      <c r="O22" s="77"/>
      <c r="P22" s="38"/>
      <c r="Q22" s="38" t="s">
        <v>19</v>
      </c>
      <c r="R22" s="77"/>
      <c r="S22" s="64"/>
      <c r="T22" s="77"/>
    </row>
    <row r="23" spans="2:20" ht="60" customHeight="1" x14ac:dyDescent="0.35">
      <c r="B23" s="36" t="s">
        <v>1573</v>
      </c>
      <c r="C23" s="75"/>
      <c r="D23" s="76"/>
      <c r="E23" s="76" t="s">
        <v>19</v>
      </c>
      <c r="F23" s="76" t="str">
        <f>IF(E23&lt;&gt;"", IFERROR(VLOOKUP(E23, Dashboard!$B29:$F34, 5, FALSE), ""), "")</f>
        <v/>
      </c>
      <c r="G23" s="77"/>
      <c r="H23" s="64"/>
      <c r="I23" s="64"/>
      <c r="J23" s="77"/>
      <c r="K23" s="77"/>
      <c r="L23" s="38"/>
      <c r="M23" s="38"/>
      <c r="N23" s="77"/>
      <c r="O23" s="77"/>
      <c r="P23" s="38"/>
      <c r="Q23" s="38" t="s">
        <v>19</v>
      </c>
      <c r="R23" s="77"/>
      <c r="S23" s="64"/>
      <c r="T23" s="77"/>
    </row>
    <row r="24" spans="2:20" ht="60" customHeight="1" x14ac:dyDescent="0.35">
      <c r="B24" s="36" t="s">
        <v>1574</v>
      </c>
      <c r="C24" s="75"/>
      <c r="D24" s="76"/>
      <c r="E24" s="76" t="s">
        <v>19</v>
      </c>
      <c r="F24" s="76" t="str">
        <f>IF(E24&lt;&gt;"", IFERROR(VLOOKUP(E24, Dashboard!$B29:$F34, 5, FALSE), ""), "")</f>
        <v/>
      </c>
      <c r="G24" s="77"/>
      <c r="H24" s="64"/>
      <c r="I24" s="64"/>
      <c r="J24" s="77"/>
      <c r="K24" s="77"/>
      <c r="L24" s="38"/>
      <c r="M24" s="38"/>
      <c r="N24" s="77"/>
      <c r="O24" s="77"/>
      <c r="P24" s="38"/>
      <c r="Q24" s="38" t="s">
        <v>19</v>
      </c>
      <c r="R24" s="77"/>
      <c r="S24" s="64"/>
      <c r="T24" s="77"/>
    </row>
    <row r="25" spans="2:20" ht="60" customHeight="1" x14ac:dyDescent="0.35">
      <c r="B25" s="36" t="s">
        <v>1575</v>
      </c>
      <c r="C25" s="75"/>
      <c r="D25" s="76"/>
      <c r="E25" s="76" t="s">
        <v>19</v>
      </c>
      <c r="F25" s="76" t="str">
        <f>IF(E25&lt;&gt;"", IFERROR(VLOOKUP(E25, Dashboard!$B29:$F34, 5, FALSE), ""), "")</f>
        <v/>
      </c>
      <c r="G25" s="77"/>
      <c r="H25" s="64"/>
      <c r="I25" s="64"/>
      <c r="J25" s="77"/>
      <c r="K25" s="77"/>
      <c r="L25" s="38"/>
      <c r="M25" s="38"/>
      <c r="N25" s="77"/>
      <c r="O25" s="77"/>
      <c r="P25" s="38"/>
      <c r="Q25" s="38" t="s">
        <v>19</v>
      </c>
      <c r="R25" s="77"/>
      <c r="S25" s="64"/>
      <c r="T25" s="77"/>
    </row>
    <row r="26" spans="2:20" ht="60" customHeight="1" x14ac:dyDescent="0.35">
      <c r="B26" s="36" t="s">
        <v>1576</v>
      </c>
      <c r="C26" s="75"/>
      <c r="D26" s="76"/>
      <c r="E26" s="76" t="s">
        <v>19</v>
      </c>
      <c r="F26" s="76" t="str">
        <f>IF(E26&lt;&gt;"", IFERROR(VLOOKUP(E26, Dashboard!$B29:$F34, 5, FALSE), ""), "")</f>
        <v/>
      </c>
      <c r="G26" s="77"/>
      <c r="H26" s="64"/>
      <c r="I26" s="64"/>
      <c r="J26" s="77"/>
      <c r="K26" s="77"/>
      <c r="L26" s="38"/>
      <c r="M26" s="38"/>
      <c r="N26" s="77"/>
      <c r="O26" s="77"/>
      <c r="P26" s="38"/>
      <c r="Q26" s="38" t="s">
        <v>19</v>
      </c>
      <c r="R26" s="77"/>
      <c r="S26" s="64"/>
      <c r="T26" s="77"/>
    </row>
    <row r="27" spans="2:20" ht="60" customHeight="1" x14ac:dyDescent="0.35">
      <c r="B27" s="36" t="s">
        <v>1577</v>
      </c>
      <c r="C27" s="75"/>
      <c r="D27" s="76"/>
      <c r="E27" s="76" t="s">
        <v>19</v>
      </c>
      <c r="F27" s="76" t="str">
        <f>IF(E27&lt;&gt;"", IFERROR(VLOOKUP(E27, Dashboard!$B29:$F34, 5, FALSE), ""), "")</f>
        <v/>
      </c>
      <c r="G27" s="77"/>
      <c r="H27" s="64"/>
      <c r="I27" s="64"/>
      <c r="J27" s="77"/>
      <c r="K27" s="77"/>
      <c r="L27" s="38"/>
      <c r="M27" s="38"/>
      <c r="N27" s="77"/>
      <c r="O27" s="77"/>
      <c r="P27" s="38"/>
      <c r="Q27" s="38" t="s">
        <v>19</v>
      </c>
      <c r="R27" s="77"/>
      <c r="S27" s="64"/>
      <c r="T27" s="77"/>
    </row>
    <row r="28" spans="2:20" ht="60" customHeight="1" x14ac:dyDescent="0.35">
      <c r="B28" s="36" t="s">
        <v>1578</v>
      </c>
      <c r="C28" s="75"/>
      <c r="D28" s="76"/>
      <c r="E28" s="76" t="s">
        <v>19</v>
      </c>
      <c r="F28" s="76" t="str">
        <f>IF(E28&lt;&gt;"", IFERROR(VLOOKUP(E28, Dashboard!$B29:$F34, 5, FALSE), ""), "")</f>
        <v/>
      </c>
      <c r="G28" s="77"/>
      <c r="H28" s="64"/>
      <c r="I28" s="64"/>
      <c r="J28" s="77"/>
      <c r="K28" s="77"/>
      <c r="L28" s="38"/>
      <c r="M28" s="38"/>
      <c r="N28" s="77"/>
      <c r="O28" s="77"/>
      <c r="P28" s="38"/>
      <c r="Q28" s="38" t="s">
        <v>19</v>
      </c>
      <c r="R28" s="77"/>
      <c r="S28" s="64"/>
      <c r="T28" s="77"/>
    </row>
    <row r="29" spans="2:20" ht="60" customHeight="1" x14ac:dyDescent="0.35">
      <c r="B29" s="36" t="s">
        <v>1579</v>
      </c>
      <c r="C29" s="75"/>
      <c r="D29" s="76"/>
      <c r="E29" s="76" t="s">
        <v>19</v>
      </c>
      <c r="F29" s="76" t="str">
        <f>IF(E29&lt;&gt;"", IFERROR(VLOOKUP(E29, Dashboard!$B29:$F34, 5, FALSE), ""), "")</f>
        <v/>
      </c>
      <c r="G29" s="77"/>
      <c r="H29" s="64"/>
      <c r="I29" s="64"/>
      <c r="J29" s="77"/>
      <c r="K29" s="77"/>
      <c r="L29" s="38"/>
      <c r="M29" s="38"/>
      <c r="N29" s="77"/>
      <c r="O29" s="77"/>
      <c r="P29" s="38"/>
      <c r="Q29" s="38" t="s">
        <v>19</v>
      </c>
      <c r="R29" s="77"/>
      <c r="S29" s="64"/>
      <c r="T29" s="77"/>
    </row>
    <row r="30" spans="2:20" ht="60" customHeight="1" x14ac:dyDescent="0.35">
      <c r="B30" s="36" t="s">
        <v>1580</v>
      </c>
      <c r="C30" s="75"/>
      <c r="D30" s="76"/>
      <c r="E30" s="76" t="s">
        <v>19</v>
      </c>
      <c r="F30" s="76" t="str">
        <f>IF(E30&lt;&gt;"", IFERROR(VLOOKUP(E30, Dashboard!$B29:$F34, 5, FALSE), ""), "")</f>
        <v/>
      </c>
      <c r="G30" s="77"/>
      <c r="H30" s="64"/>
      <c r="I30" s="64"/>
      <c r="J30" s="77"/>
      <c r="K30" s="77"/>
      <c r="L30" s="38"/>
      <c r="M30" s="38"/>
      <c r="N30" s="77"/>
      <c r="O30" s="77"/>
      <c r="P30" s="38"/>
      <c r="Q30" s="38" t="s">
        <v>19</v>
      </c>
      <c r="R30" s="77"/>
      <c r="S30" s="64"/>
      <c r="T30" s="77"/>
    </row>
    <row r="31" spans="2:20" ht="60" customHeight="1" x14ac:dyDescent="0.35">
      <c r="B31" s="36" t="s">
        <v>1581</v>
      </c>
      <c r="C31" s="75"/>
      <c r="D31" s="76"/>
      <c r="E31" s="76" t="s">
        <v>19</v>
      </c>
      <c r="F31" s="76" t="str">
        <f>IF(E31&lt;&gt;"", IFERROR(VLOOKUP(E31, Dashboard!$B29:$F34, 5, FALSE), ""), "")</f>
        <v/>
      </c>
      <c r="G31" s="77"/>
      <c r="H31" s="64"/>
      <c r="I31" s="64"/>
      <c r="J31" s="77"/>
      <c r="K31" s="77"/>
      <c r="L31" s="38"/>
      <c r="M31" s="38"/>
      <c r="N31" s="77"/>
      <c r="O31" s="77"/>
      <c r="P31" s="38"/>
      <c r="Q31" s="38" t="s">
        <v>19</v>
      </c>
      <c r="R31" s="77"/>
      <c r="S31" s="64"/>
      <c r="T31" s="77"/>
    </row>
    <row r="32" spans="2:20" ht="60" customHeight="1" x14ac:dyDescent="0.35">
      <c r="B32" s="36" t="s">
        <v>1582</v>
      </c>
      <c r="C32" s="75"/>
      <c r="D32" s="76"/>
      <c r="E32" s="76" t="s">
        <v>19</v>
      </c>
      <c r="F32" s="76" t="str">
        <f>IF(E32&lt;&gt;"", IFERROR(VLOOKUP(E32, Dashboard!$B29:$F34, 5, FALSE), ""), "")</f>
        <v/>
      </c>
      <c r="G32" s="77"/>
      <c r="H32" s="64"/>
      <c r="I32" s="64"/>
      <c r="J32" s="77"/>
      <c r="K32" s="77"/>
      <c r="L32" s="38"/>
      <c r="M32" s="38"/>
      <c r="N32" s="77"/>
      <c r="O32" s="77"/>
      <c r="P32" s="38"/>
      <c r="Q32" s="38" t="s">
        <v>19</v>
      </c>
      <c r="R32" s="77"/>
      <c r="S32" s="64"/>
      <c r="T32" s="77"/>
    </row>
    <row r="33" spans="2:20" ht="60" customHeight="1" x14ac:dyDescent="0.35">
      <c r="B33" s="36" t="s">
        <v>1583</v>
      </c>
      <c r="C33" s="75"/>
      <c r="D33" s="76"/>
      <c r="E33" s="76" t="s">
        <v>19</v>
      </c>
      <c r="F33" s="76" t="str">
        <f>IF(E33&lt;&gt;"", IFERROR(VLOOKUP(E33, Dashboard!$B29:$F34, 5, FALSE), ""), "")</f>
        <v/>
      </c>
      <c r="G33" s="77"/>
      <c r="H33" s="64"/>
      <c r="I33" s="64"/>
      <c r="J33" s="77"/>
      <c r="K33" s="77"/>
      <c r="L33" s="38"/>
      <c r="M33" s="38"/>
      <c r="N33" s="77"/>
      <c r="O33" s="77"/>
      <c r="P33" s="38"/>
      <c r="Q33" s="38" t="s">
        <v>19</v>
      </c>
      <c r="R33" s="77"/>
      <c r="S33" s="64"/>
      <c r="T33" s="77"/>
    </row>
    <row r="34" spans="2:20" ht="60" customHeight="1" x14ac:dyDescent="0.35">
      <c r="B34" s="36" t="s">
        <v>1584</v>
      </c>
      <c r="C34" s="75"/>
      <c r="D34" s="76"/>
      <c r="E34" s="76" t="s">
        <v>19</v>
      </c>
      <c r="F34" s="76" t="str">
        <f>IF(E34&lt;&gt;"", IFERROR(VLOOKUP(E34, Dashboard!$B29:$F34, 5, FALSE), ""), "")</f>
        <v/>
      </c>
      <c r="G34" s="77"/>
      <c r="H34" s="64"/>
      <c r="I34" s="64"/>
      <c r="J34" s="77"/>
      <c r="K34" s="77"/>
      <c r="L34" s="38"/>
      <c r="M34" s="38"/>
      <c r="N34" s="77"/>
      <c r="O34" s="77"/>
      <c r="P34" s="38"/>
      <c r="Q34" s="38" t="s">
        <v>19</v>
      </c>
      <c r="R34" s="77"/>
      <c r="S34" s="64"/>
      <c r="T34" s="77"/>
    </row>
    <row r="35" spans="2:20" ht="60" customHeight="1" x14ac:dyDescent="0.35">
      <c r="B35" s="36" t="s">
        <v>1585</v>
      </c>
      <c r="C35" s="75"/>
      <c r="D35" s="76"/>
      <c r="E35" s="76" t="s">
        <v>19</v>
      </c>
      <c r="F35" s="76" t="str">
        <f>IF(E35&lt;&gt;"", IFERROR(VLOOKUP(E35, Dashboard!$B29:$F34, 5, FALSE), ""), "")</f>
        <v/>
      </c>
      <c r="G35" s="77"/>
      <c r="H35" s="64"/>
      <c r="I35" s="64"/>
      <c r="J35" s="77"/>
      <c r="K35" s="77"/>
      <c r="L35" s="38"/>
      <c r="M35" s="38"/>
      <c r="N35" s="77"/>
      <c r="O35" s="77"/>
      <c r="P35" s="38"/>
      <c r="Q35" s="38" t="s">
        <v>19</v>
      </c>
      <c r="R35" s="77"/>
      <c r="S35" s="64"/>
      <c r="T35" s="77"/>
    </row>
    <row r="36" spans="2:20" ht="60" customHeight="1" x14ac:dyDescent="0.35">
      <c r="B36" s="36" t="s">
        <v>1586</v>
      </c>
      <c r="C36" s="75"/>
      <c r="D36" s="76"/>
      <c r="E36" s="76" t="s">
        <v>19</v>
      </c>
      <c r="F36" s="76" t="str">
        <f>IF(E36&lt;&gt;"", IFERROR(VLOOKUP(E36, Dashboard!$B29:$F34, 5, FALSE), ""), "")</f>
        <v/>
      </c>
      <c r="G36" s="77"/>
      <c r="H36" s="64"/>
      <c r="I36" s="64"/>
      <c r="J36" s="77"/>
      <c r="K36" s="77"/>
      <c r="L36" s="38"/>
      <c r="M36" s="38"/>
      <c r="N36" s="77"/>
      <c r="O36" s="77"/>
      <c r="P36" s="38"/>
      <c r="Q36" s="38" t="s">
        <v>19</v>
      </c>
      <c r="R36" s="77"/>
      <c r="S36" s="64"/>
      <c r="T36" s="77"/>
    </row>
    <row r="37" spans="2:20" ht="60" customHeight="1" x14ac:dyDescent="0.35">
      <c r="B37" s="36" t="s">
        <v>1587</v>
      </c>
      <c r="C37" s="75"/>
      <c r="D37" s="76"/>
      <c r="E37" s="76" t="s">
        <v>19</v>
      </c>
      <c r="F37" s="76" t="str">
        <f>IF(E37&lt;&gt;"", IFERROR(VLOOKUP(E37, Dashboard!$B29:$F34, 5, FALSE), ""), "")</f>
        <v/>
      </c>
      <c r="G37" s="77"/>
      <c r="H37" s="64"/>
      <c r="I37" s="64"/>
      <c r="J37" s="77"/>
      <c r="K37" s="77"/>
      <c r="L37" s="38"/>
      <c r="M37" s="38"/>
      <c r="N37" s="77"/>
      <c r="O37" s="77"/>
      <c r="P37" s="38"/>
      <c r="Q37" s="38" t="s">
        <v>19</v>
      </c>
      <c r="R37" s="77"/>
      <c r="S37" s="64"/>
      <c r="T37" s="77"/>
    </row>
    <row r="38" spans="2:20" ht="60" customHeight="1" x14ac:dyDescent="0.35">
      <c r="B38" s="36" t="s">
        <v>1588</v>
      </c>
      <c r="C38" s="75"/>
      <c r="D38" s="76"/>
      <c r="E38" s="76" t="s">
        <v>19</v>
      </c>
      <c r="F38" s="76" t="str">
        <f>IF(E38&lt;&gt;"", IFERROR(VLOOKUP(E38, Dashboard!$B29:$F34, 5, FALSE), ""), "")</f>
        <v/>
      </c>
      <c r="G38" s="77"/>
      <c r="H38" s="64"/>
      <c r="I38" s="64"/>
      <c r="J38" s="77"/>
      <c r="K38" s="77"/>
      <c r="L38" s="38"/>
      <c r="M38" s="38"/>
      <c r="N38" s="77"/>
      <c r="O38" s="77"/>
      <c r="P38" s="38"/>
      <c r="Q38" s="38" t="s">
        <v>19</v>
      </c>
      <c r="R38" s="77"/>
      <c r="S38" s="64"/>
      <c r="T38" s="77"/>
    </row>
    <row r="39" spans="2:20" ht="60" customHeight="1" x14ac:dyDescent="0.35">
      <c r="B39" s="36" t="s">
        <v>1589</v>
      </c>
      <c r="C39" s="75"/>
      <c r="D39" s="76"/>
      <c r="E39" s="76" t="s">
        <v>19</v>
      </c>
      <c r="F39" s="76" t="str">
        <f>IF(E39&lt;&gt;"", IFERROR(VLOOKUP(E39, Dashboard!$B29:$F34, 5, FALSE), ""), "")</f>
        <v/>
      </c>
      <c r="G39" s="77"/>
      <c r="H39" s="64"/>
      <c r="I39" s="64"/>
      <c r="J39" s="77"/>
      <c r="K39" s="77"/>
      <c r="L39" s="38"/>
      <c r="M39" s="38"/>
      <c r="N39" s="77"/>
      <c r="O39" s="77"/>
      <c r="P39" s="38"/>
      <c r="Q39" s="38" t="s">
        <v>19</v>
      </c>
      <c r="R39" s="77"/>
      <c r="S39" s="64"/>
      <c r="T39" s="77"/>
    </row>
    <row r="40" spans="2:20" ht="60" customHeight="1" x14ac:dyDescent="0.35">
      <c r="B40" s="36" t="s">
        <v>1590</v>
      </c>
      <c r="C40" s="75"/>
      <c r="D40" s="76"/>
      <c r="E40" s="76" t="s">
        <v>19</v>
      </c>
      <c r="F40" s="76" t="str">
        <f>IF(E40&lt;&gt;"", IFERROR(VLOOKUP(E40, Dashboard!$B29:$F34, 5, FALSE), ""), "")</f>
        <v/>
      </c>
      <c r="G40" s="77"/>
      <c r="H40" s="64"/>
      <c r="I40" s="64"/>
      <c r="J40" s="77"/>
      <c r="K40" s="77"/>
      <c r="L40" s="38"/>
      <c r="M40" s="38"/>
      <c r="N40" s="77"/>
      <c r="O40" s="77"/>
      <c r="P40" s="38"/>
      <c r="Q40" s="38" t="s">
        <v>19</v>
      </c>
      <c r="R40" s="77"/>
      <c r="S40" s="64"/>
      <c r="T40" s="77"/>
    </row>
    <row r="41" spans="2:20" ht="60" customHeight="1" x14ac:dyDescent="0.35">
      <c r="B41" s="36" t="s">
        <v>1591</v>
      </c>
      <c r="C41" s="75"/>
      <c r="D41" s="76"/>
      <c r="E41" s="76" t="s">
        <v>19</v>
      </c>
      <c r="F41" s="76" t="str">
        <f>IF(E41&lt;&gt;"", IFERROR(VLOOKUP(E41, Dashboard!$B29:$F34, 5, FALSE), ""), "")</f>
        <v/>
      </c>
      <c r="G41" s="77"/>
      <c r="H41" s="64"/>
      <c r="I41" s="64"/>
      <c r="J41" s="77"/>
      <c r="K41" s="77"/>
      <c r="L41" s="38"/>
      <c r="M41" s="38"/>
      <c r="N41" s="77"/>
      <c r="O41" s="77"/>
      <c r="P41" s="38"/>
      <c r="Q41" s="38" t="s">
        <v>19</v>
      </c>
      <c r="R41" s="77"/>
      <c r="S41" s="64"/>
      <c r="T41" s="77"/>
    </row>
    <row r="42" spans="2:20" ht="60" customHeight="1" x14ac:dyDescent="0.35">
      <c r="B42" s="36" t="s">
        <v>1592</v>
      </c>
      <c r="C42" s="75"/>
      <c r="D42" s="76"/>
      <c r="E42" s="76" t="s">
        <v>19</v>
      </c>
      <c r="F42" s="76" t="str">
        <f>IF(E42&lt;&gt;"", IFERROR(VLOOKUP(E42, Dashboard!$B29:$F34, 5, FALSE), ""), "")</f>
        <v/>
      </c>
      <c r="G42" s="77"/>
      <c r="H42" s="64"/>
      <c r="I42" s="64"/>
      <c r="J42" s="77"/>
      <c r="K42" s="77"/>
      <c r="L42" s="38"/>
      <c r="M42" s="38"/>
      <c r="N42" s="77"/>
      <c r="O42" s="77"/>
      <c r="P42" s="38"/>
      <c r="Q42" s="38" t="s">
        <v>19</v>
      </c>
      <c r="R42" s="77"/>
      <c r="S42" s="64"/>
      <c r="T42" s="77"/>
    </row>
    <row r="43" spans="2:20" ht="60" customHeight="1" x14ac:dyDescent="0.35">
      <c r="B43" s="36" t="s">
        <v>1593</v>
      </c>
      <c r="C43" s="75"/>
      <c r="D43" s="76"/>
      <c r="E43" s="76" t="s">
        <v>19</v>
      </c>
      <c r="F43" s="76" t="str">
        <f>IF(E43&lt;&gt;"", IFERROR(VLOOKUP(E43, Dashboard!$B29:$F34, 5, FALSE), ""), "")</f>
        <v/>
      </c>
      <c r="G43" s="77"/>
      <c r="H43" s="64"/>
      <c r="I43" s="64"/>
      <c r="J43" s="77"/>
      <c r="K43" s="77"/>
      <c r="L43" s="38"/>
      <c r="M43" s="38"/>
      <c r="N43" s="77"/>
      <c r="O43" s="77"/>
      <c r="P43" s="38"/>
      <c r="Q43" s="38" t="s">
        <v>19</v>
      </c>
      <c r="R43" s="77"/>
      <c r="S43" s="64"/>
      <c r="T43" s="77"/>
    </row>
    <row r="44" spans="2:20" ht="60" customHeight="1" x14ac:dyDescent="0.35">
      <c r="B44" s="36" t="s">
        <v>1594</v>
      </c>
      <c r="C44" s="75"/>
      <c r="D44" s="76"/>
      <c r="E44" s="76" t="s">
        <v>19</v>
      </c>
      <c r="F44" s="76" t="str">
        <f>IF(E44&lt;&gt;"", IFERROR(VLOOKUP(E44, Dashboard!$B29:$F34, 5, FALSE), ""), "")</f>
        <v/>
      </c>
      <c r="G44" s="77"/>
      <c r="H44" s="64"/>
      <c r="I44" s="64"/>
      <c r="J44" s="77"/>
      <c r="K44" s="77"/>
      <c r="L44" s="38"/>
      <c r="M44" s="38"/>
      <c r="N44" s="77"/>
      <c r="O44" s="77"/>
      <c r="P44" s="38"/>
      <c r="Q44" s="38" t="s">
        <v>19</v>
      </c>
      <c r="R44" s="77"/>
      <c r="S44" s="64"/>
      <c r="T44" s="77"/>
    </row>
    <row r="45" spans="2:20" ht="60" customHeight="1" x14ac:dyDescent="0.35">
      <c r="B45" s="36" t="s">
        <v>1595</v>
      </c>
      <c r="C45" s="75"/>
      <c r="D45" s="76"/>
      <c r="E45" s="76" t="s">
        <v>19</v>
      </c>
      <c r="F45" s="76" t="str">
        <f>IF(E45&lt;&gt;"", IFERROR(VLOOKUP(E45, Dashboard!$B29:$F34, 5, FALSE), ""), "")</f>
        <v/>
      </c>
      <c r="G45" s="77"/>
      <c r="H45" s="64"/>
      <c r="I45" s="64"/>
      <c r="J45" s="77"/>
      <c r="K45" s="77"/>
      <c r="L45" s="38"/>
      <c r="M45" s="38"/>
      <c r="N45" s="77"/>
      <c r="O45" s="77"/>
      <c r="P45" s="38"/>
      <c r="Q45" s="38" t="s">
        <v>19</v>
      </c>
      <c r="R45" s="77"/>
      <c r="S45" s="64"/>
      <c r="T45" s="77"/>
    </row>
    <row r="46" spans="2:20" ht="60" customHeight="1" x14ac:dyDescent="0.35">
      <c r="B46" s="36" t="s">
        <v>1596</v>
      </c>
      <c r="C46" s="75"/>
      <c r="D46" s="76"/>
      <c r="E46" s="76" t="s">
        <v>19</v>
      </c>
      <c r="F46" s="76" t="str">
        <f>IF(E46&lt;&gt;"", IFERROR(VLOOKUP(E46, Dashboard!$B29:$F34, 5, FALSE), ""), "")</f>
        <v/>
      </c>
      <c r="G46" s="77"/>
      <c r="H46" s="64"/>
      <c r="I46" s="64"/>
      <c r="J46" s="77"/>
      <c r="K46" s="77"/>
      <c r="L46" s="38"/>
      <c r="M46" s="38"/>
      <c r="N46" s="77"/>
      <c r="O46" s="77"/>
      <c r="P46" s="38"/>
      <c r="Q46" s="38" t="s">
        <v>19</v>
      </c>
      <c r="R46" s="77"/>
      <c r="S46" s="64"/>
      <c r="T46" s="77"/>
    </row>
    <row r="47" spans="2:20" ht="60" customHeight="1" x14ac:dyDescent="0.35">
      <c r="B47" s="36" t="s">
        <v>1597</v>
      </c>
      <c r="C47" s="75"/>
      <c r="D47" s="76"/>
      <c r="E47" s="76" t="s">
        <v>19</v>
      </c>
      <c r="F47" s="76" t="str">
        <f>IF(E47&lt;&gt;"", IFERROR(VLOOKUP(E47, Dashboard!$B29:$F34, 5, FALSE), ""), "")</f>
        <v/>
      </c>
      <c r="G47" s="77"/>
      <c r="H47" s="64"/>
      <c r="I47" s="64"/>
      <c r="J47" s="77"/>
      <c r="K47" s="77"/>
      <c r="L47" s="38"/>
      <c r="M47" s="38"/>
      <c r="N47" s="77"/>
      <c r="O47" s="77"/>
      <c r="P47" s="38"/>
      <c r="Q47" s="38" t="s">
        <v>19</v>
      </c>
      <c r="R47" s="77"/>
      <c r="S47" s="64"/>
      <c r="T47" s="77"/>
    </row>
    <row r="48" spans="2:20" ht="60" customHeight="1" x14ac:dyDescent="0.35">
      <c r="B48" s="36" t="s">
        <v>1598</v>
      </c>
      <c r="C48" s="75"/>
      <c r="D48" s="76"/>
      <c r="E48" s="76" t="s">
        <v>19</v>
      </c>
      <c r="F48" s="76" t="str">
        <f>IF(E48&lt;&gt;"", IFERROR(VLOOKUP(E48, Dashboard!$B29:$F34, 5, FALSE), ""), "")</f>
        <v/>
      </c>
      <c r="G48" s="77"/>
      <c r="H48" s="64"/>
      <c r="I48" s="64"/>
      <c r="J48" s="77"/>
      <c r="K48" s="77"/>
      <c r="L48" s="38"/>
      <c r="M48" s="38"/>
      <c r="N48" s="77"/>
      <c r="O48" s="77"/>
      <c r="P48" s="38"/>
      <c r="Q48" s="38" t="s">
        <v>19</v>
      </c>
      <c r="R48" s="77"/>
      <c r="S48" s="64"/>
      <c r="T48" s="77"/>
    </row>
    <row r="49" spans="2:20" ht="60" customHeight="1" x14ac:dyDescent="0.35">
      <c r="B49" s="36" t="s">
        <v>1599</v>
      </c>
      <c r="C49" s="75"/>
      <c r="D49" s="76"/>
      <c r="E49" s="76" t="s">
        <v>19</v>
      </c>
      <c r="F49" s="76" t="str">
        <f>IF(E49&lt;&gt;"", IFERROR(VLOOKUP(E49, Dashboard!$B29:$F34, 5, FALSE), ""), "")</f>
        <v/>
      </c>
      <c r="G49" s="77"/>
      <c r="H49" s="64"/>
      <c r="I49" s="64"/>
      <c r="J49" s="77"/>
      <c r="K49" s="77"/>
      <c r="L49" s="38"/>
      <c r="M49" s="38"/>
      <c r="N49" s="77"/>
      <c r="O49" s="77"/>
      <c r="P49" s="38"/>
      <c r="Q49" s="38" t="s">
        <v>19</v>
      </c>
      <c r="R49" s="77"/>
      <c r="S49" s="64"/>
      <c r="T49" s="77"/>
    </row>
    <row r="50" spans="2:20" ht="60" customHeight="1" x14ac:dyDescent="0.35">
      <c r="B50" s="36" t="s">
        <v>1600</v>
      </c>
      <c r="C50" s="75"/>
      <c r="D50" s="76"/>
      <c r="E50" s="76" t="s">
        <v>19</v>
      </c>
      <c r="F50" s="76" t="str">
        <f>IF(E50&lt;&gt;"", IFERROR(VLOOKUP(E50, Dashboard!$B29:$F34, 5, FALSE), ""), "")</f>
        <v/>
      </c>
      <c r="G50" s="77"/>
      <c r="H50" s="64"/>
      <c r="I50" s="64"/>
      <c r="J50" s="77"/>
      <c r="K50" s="77"/>
      <c r="L50" s="38"/>
      <c r="M50" s="38"/>
      <c r="N50" s="77"/>
      <c r="O50" s="77"/>
      <c r="P50" s="38"/>
      <c r="Q50" s="38" t="s">
        <v>19</v>
      </c>
      <c r="R50" s="77"/>
      <c r="S50" s="64"/>
      <c r="T50" s="77"/>
    </row>
    <row r="51" spans="2:20" ht="60" customHeight="1" x14ac:dyDescent="0.35">
      <c r="B51" s="36" t="s">
        <v>1601</v>
      </c>
      <c r="C51" s="75"/>
      <c r="D51" s="76"/>
      <c r="E51" s="76" t="s">
        <v>19</v>
      </c>
      <c r="F51" s="76" t="str">
        <f>IF(E51&lt;&gt;"", IFERROR(VLOOKUP(E51, Dashboard!$B29:$F34, 5, FALSE), ""), "")</f>
        <v/>
      </c>
      <c r="G51" s="77"/>
      <c r="H51" s="64"/>
      <c r="I51" s="64"/>
      <c r="J51" s="77"/>
      <c r="K51" s="77"/>
      <c r="L51" s="38"/>
      <c r="M51" s="38"/>
      <c r="N51" s="77"/>
      <c r="O51" s="77"/>
      <c r="P51" s="38"/>
      <c r="Q51" s="38" t="s">
        <v>19</v>
      </c>
      <c r="R51" s="77"/>
      <c r="S51" s="64"/>
      <c r="T51" s="77"/>
    </row>
    <row r="52" spans="2:20" ht="60" customHeight="1" x14ac:dyDescent="0.35">
      <c r="B52" s="36" t="s">
        <v>1602</v>
      </c>
      <c r="C52" s="75"/>
      <c r="D52" s="76"/>
      <c r="E52" s="76" t="s">
        <v>19</v>
      </c>
      <c r="F52" s="76" t="str">
        <f>IF(E52&lt;&gt;"", IFERROR(VLOOKUP(E52, Dashboard!$B29:$F34, 5, FALSE), ""), "")</f>
        <v/>
      </c>
      <c r="G52" s="77"/>
      <c r="H52" s="64"/>
      <c r="I52" s="64"/>
      <c r="J52" s="77"/>
      <c r="K52" s="77"/>
      <c r="L52" s="38"/>
      <c r="M52" s="38"/>
      <c r="N52" s="77"/>
      <c r="O52" s="77"/>
      <c r="P52" s="38"/>
      <c r="Q52" s="38" t="s">
        <v>19</v>
      </c>
      <c r="R52" s="77"/>
      <c r="S52" s="64"/>
      <c r="T52" s="77"/>
    </row>
    <row r="53" spans="2:20" ht="60" customHeight="1" x14ac:dyDescent="0.35">
      <c r="B53" s="36" t="s">
        <v>1603</v>
      </c>
      <c r="C53" s="75"/>
      <c r="D53" s="76"/>
      <c r="E53" s="76" t="s">
        <v>19</v>
      </c>
      <c r="F53" s="76" t="str">
        <f>IF(E53&lt;&gt;"", IFERROR(VLOOKUP(E53, Dashboard!$B29:$F34, 5, FALSE), ""), "")</f>
        <v/>
      </c>
      <c r="G53" s="77"/>
      <c r="H53" s="64"/>
      <c r="I53" s="64"/>
      <c r="J53" s="77"/>
      <c r="K53" s="77"/>
      <c r="L53" s="38"/>
      <c r="M53" s="38"/>
      <c r="N53" s="77"/>
      <c r="O53" s="77"/>
      <c r="P53" s="38"/>
      <c r="Q53" s="38" t="s">
        <v>19</v>
      </c>
      <c r="R53" s="77"/>
      <c r="S53" s="64"/>
      <c r="T53" s="77"/>
    </row>
    <row r="54" spans="2:20" ht="60" customHeight="1" x14ac:dyDescent="0.35">
      <c r="B54" s="36" t="s">
        <v>1604</v>
      </c>
      <c r="C54" s="75"/>
      <c r="D54" s="76"/>
      <c r="E54" s="76" t="s">
        <v>19</v>
      </c>
      <c r="F54" s="76" t="str">
        <f>IF(E54&lt;&gt;"", IFERROR(VLOOKUP(E54, Dashboard!$B29:$F34, 5, FALSE), ""), "")</f>
        <v/>
      </c>
      <c r="G54" s="77"/>
      <c r="H54" s="64"/>
      <c r="I54" s="64"/>
      <c r="J54" s="77"/>
      <c r="K54" s="77"/>
      <c r="L54" s="38"/>
      <c r="M54" s="38"/>
      <c r="N54" s="77"/>
      <c r="O54" s="77"/>
      <c r="P54" s="38"/>
      <c r="Q54" s="38" t="s">
        <v>19</v>
      </c>
      <c r="R54" s="77"/>
      <c r="S54" s="64"/>
      <c r="T54" s="77"/>
    </row>
    <row r="55" spans="2:20" x14ac:dyDescent="0.35">
      <c r="B55" s="36"/>
      <c r="C55" s="75"/>
      <c r="D55" s="76"/>
      <c r="E55" s="76"/>
      <c r="F55" s="76"/>
      <c r="G55" s="77"/>
      <c r="H55" s="64"/>
      <c r="I55" s="64"/>
      <c r="J55" s="77"/>
      <c r="K55" s="77"/>
      <c r="L55" s="38"/>
      <c r="M55" s="38"/>
      <c r="N55" s="77"/>
      <c r="O55" s="77"/>
      <c r="P55" s="38"/>
      <c r="Q55" s="38"/>
      <c r="R55" s="77"/>
      <c r="S55" s="64"/>
      <c r="T55" s="77"/>
    </row>
    <row r="56" spans="2:20" x14ac:dyDescent="0.35">
      <c r="B56" s="36"/>
      <c r="C56" s="75"/>
      <c r="D56" s="76"/>
      <c r="E56" s="76"/>
      <c r="F56" s="76"/>
      <c r="G56" s="77"/>
      <c r="H56" s="64"/>
      <c r="I56" s="64"/>
      <c r="J56" s="77"/>
      <c r="K56" s="77"/>
      <c r="L56" s="38"/>
      <c r="M56" s="38"/>
      <c r="N56" s="77"/>
      <c r="O56" s="77"/>
      <c r="P56" s="38"/>
      <c r="Q56" s="38"/>
      <c r="R56" s="77"/>
      <c r="S56" s="64"/>
      <c r="T56" s="77"/>
    </row>
    <row r="57" spans="2:20" x14ac:dyDescent="0.35">
      <c r="B57" s="36"/>
      <c r="C57" s="75"/>
      <c r="D57" s="76"/>
      <c r="E57" s="76"/>
      <c r="F57" s="76"/>
      <c r="G57" s="77"/>
      <c r="H57" s="64"/>
      <c r="I57" s="64"/>
      <c r="J57" s="77"/>
      <c r="K57" s="77"/>
      <c r="L57" s="38"/>
      <c r="M57" s="38"/>
      <c r="N57" s="77"/>
      <c r="O57" s="77"/>
      <c r="P57" s="38"/>
      <c r="Q57" s="38"/>
      <c r="R57" s="77"/>
      <c r="S57" s="64"/>
      <c r="T57" s="77"/>
    </row>
    <row r="58" spans="2:20" ht="32" customHeight="1" x14ac:dyDescent="0.35">
      <c r="B58" s="78" t="s">
        <v>1391</v>
      </c>
      <c r="C58" s="78"/>
      <c r="D58" s="78"/>
      <c r="E58" s="78"/>
      <c r="F58" s="78"/>
      <c r="G58" s="78"/>
      <c r="H58" s="64"/>
      <c r="I58" s="64"/>
      <c r="J58" s="77"/>
      <c r="K58" s="77"/>
      <c r="L58" s="38"/>
      <c r="M58" s="38"/>
      <c r="N58" s="77"/>
      <c r="O58" s="77"/>
      <c r="P58" s="38"/>
      <c r="Q58" s="38"/>
      <c r="R58" s="77"/>
      <c r="S58" s="64"/>
      <c r="T58" s="77"/>
    </row>
    <row r="59" spans="2:20" x14ac:dyDescent="0.35">
      <c r="B59" s="36"/>
      <c r="C59" s="75"/>
      <c r="D59" s="76"/>
      <c r="E59" s="76"/>
      <c r="F59" s="76"/>
      <c r="G59" s="77"/>
      <c r="H59" s="64"/>
      <c r="I59" s="64"/>
      <c r="J59" s="77"/>
      <c r="K59" s="77"/>
      <c r="L59" s="38"/>
      <c r="M59" s="38"/>
      <c r="N59" s="77"/>
      <c r="O59" s="77"/>
      <c r="P59" s="38"/>
      <c r="Q59" s="38"/>
      <c r="R59" s="77"/>
      <c r="S59" s="64"/>
      <c r="T59" s="77"/>
    </row>
    <row r="60" spans="2:20" x14ac:dyDescent="0.35">
      <c r="B60" s="36"/>
      <c r="C60" s="75"/>
      <c r="D60" s="76"/>
      <c r="E60" s="76"/>
      <c r="F60" s="76"/>
      <c r="G60" s="77"/>
      <c r="H60" s="64"/>
      <c r="I60" s="64"/>
      <c r="J60" s="77"/>
      <c r="K60" s="77"/>
      <c r="L60" s="38"/>
      <c r="M60" s="38"/>
      <c r="N60" s="77"/>
      <c r="O60" s="77"/>
      <c r="P60" s="38"/>
      <c r="Q60" s="38"/>
      <c r="R60" s="77"/>
      <c r="S60" s="64"/>
      <c r="T60" s="77"/>
    </row>
    <row r="61" spans="2:20" x14ac:dyDescent="0.35">
      <c r="B61" s="36"/>
      <c r="C61" s="75"/>
      <c r="D61" s="76"/>
      <c r="E61" s="76"/>
      <c r="F61" s="76"/>
      <c r="G61" s="77"/>
      <c r="H61" s="64"/>
      <c r="I61" s="64"/>
      <c r="J61" s="77"/>
      <c r="K61" s="77"/>
      <c r="L61" s="38"/>
      <c r="M61" s="38"/>
      <c r="N61" s="77"/>
      <c r="O61" s="77"/>
      <c r="P61" s="38"/>
      <c r="Q61" s="38"/>
      <c r="R61" s="77"/>
      <c r="S61" s="64"/>
      <c r="T61" s="77"/>
    </row>
    <row r="62" spans="2:20" x14ac:dyDescent="0.35">
      <c r="B62" s="36"/>
      <c r="C62" s="75"/>
      <c r="D62" s="76"/>
      <c r="E62" s="76"/>
      <c r="F62" s="76"/>
      <c r="G62" s="77"/>
      <c r="H62" s="64"/>
      <c r="I62" s="64"/>
      <c r="J62" s="77"/>
      <c r="K62" s="77"/>
      <c r="L62" s="38"/>
      <c r="M62" s="38"/>
      <c r="N62" s="77"/>
      <c r="O62" s="77"/>
      <c r="P62" s="38"/>
      <c r="Q62" s="38"/>
      <c r="R62" s="77"/>
      <c r="S62" s="64"/>
      <c r="T62" s="77"/>
    </row>
    <row r="63" spans="2:20" x14ac:dyDescent="0.35">
      <c r="B63" s="36"/>
      <c r="C63" s="75"/>
      <c r="D63" s="76"/>
      <c r="E63" s="76"/>
      <c r="F63" s="76"/>
      <c r="G63" s="77"/>
      <c r="H63" s="64"/>
      <c r="I63" s="64"/>
      <c r="J63" s="77"/>
      <c r="K63" s="77"/>
      <c r="L63" s="38"/>
      <c r="M63" s="38"/>
      <c r="N63" s="77"/>
      <c r="O63" s="77"/>
      <c r="P63" s="38"/>
      <c r="Q63" s="38"/>
      <c r="R63" s="77"/>
      <c r="S63" s="64"/>
      <c r="T63" s="77"/>
    </row>
    <row r="64" spans="2:20" x14ac:dyDescent="0.35">
      <c r="B64" s="36"/>
      <c r="C64" s="75"/>
      <c r="D64" s="76"/>
      <c r="E64" s="76"/>
      <c r="F64" s="76"/>
      <c r="G64" s="77"/>
      <c r="H64" s="64"/>
      <c r="I64" s="64"/>
      <c r="J64" s="77"/>
      <c r="K64" s="77"/>
      <c r="L64" s="38"/>
      <c r="M64" s="38"/>
      <c r="N64" s="77"/>
      <c r="O64" s="77"/>
      <c r="P64" s="38"/>
      <c r="Q64" s="38"/>
      <c r="R64" s="77"/>
      <c r="S64" s="64"/>
      <c r="T64" s="77"/>
    </row>
    <row r="65" spans="2:20" x14ac:dyDescent="0.35">
      <c r="B65" s="36"/>
      <c r="C65" s="75"/>
      <c r="D65" s="76"/>
      <c r="E65" s="76"/>
      <c r="F65" s="76"/>
      <c r="G65" s="77"/>
      <c r="H65" s="64"/>
      <c r="I65" s="64"/>
      <c r="J65" s="77"/>
      <c r="K65" s="77"/>
      <c r="L65" s="38"/>
      <c r="M65" s="38"/>
      <c r="N65" s="77"/>
      <c r="O65" s="77"/>
      <c r="P65" s="38"/>
      <c r="Q65" s="38"/>
      <c r="R65" s="77"/>
      <c r="S65" s="64"/>
      <c r="T65" s="77"/>
    </row>
    <row r="66" spans="2:20" x14ac:dyDescent="0.35">
      <c r="B66" s="36"/>
      <c r="C66" s="75"/>
      <c r="D66" s="76"/>
      <c r="E66" s="76"/>
      <c r="F66" s="76"/>
      <c r="G66" s="77"/>
      <c r="H66" s="64"/>
      <c r="I66" s="64"/>
      <c r="J66" s="77"/>
      <c r="K66" s="77"/>
      <c r="L66" s="38"/>
      <c r="M66" s="38"/>
      <c r="N66" s="77"/>
      <c r="O66" s="77"/>
      <c r="P66" s="38"/>
      <c r="Q66" s="38"/>
      <c r="R66" s="77"/>
      <c r="S66" s="64"/>
      <c r="T66" s="77"/>
    </row>
    <row r="67" spans="2:20" x14ac:dyDescent="0.35">
      <c r="B67" s="36"/>
      <c r="C67" s="75"/>
      <c r="D67" s="76"/>
      <c r="E67" s="76"/>
      <c r="F67" s="76"/>
      <c r="G67" s="77"/>
      <c r="H67" s="64"/>
      <c r="I67" s="64"/>
      <c r="J67" s="77"/>
      <c r="K67" s="77"/>
      <c r="L67" s="38"/>
      <c r="M67" s="38"/>
      <c r="N67" s="77"/>
      <c r="O67" s="77"/>
      <c r="P67" s="38"/>
      <c r="Q67" s="38"/>
      <c r="R67" s="77"/>
      <c r="S67" s="64"/>
      <c r="T67" s="77"/>
    </row>
    <row r="68" spans="2:20" x14ac:dyDescent="0.35">
      <c r="B68" s="36"/>
      <c r="C68" s="75"/>
      <c r="D68" s="76"/>
      <c r="E68" s="76"/>
      <c r="F68" s="76"/>
      <c r="G68" s="77"/>
      <c r="H68" s="64"/>
      <c r="I68" s="64"/>
      <c r="J68" s="77"/>
      <c r="K68" s="77"/>
      <c r="L68" s="38"/>
      <c r="M68" s="38"/>
      <c r="N68" s="77"/>
      <c r="O68" s="77"/>
      <c r="P68" s="38"/>
      <c r="Q68" s="38"/>
      <c r="R68" s="77"/>
      <c r="S68" s="64"/>
      <c r="T68" s="77"/>
    </row>
    <row r="69" spans="2:20" x14ac:dyDescent="0.35">
      <c r="B69" s="36"/>
      <c r="C69" s="75"/>
      <c r="D69" s="76"/>
      <c r="E69" s="76"/>
      <c r="F69" s="76"/>
      <c r="G69" s="77"/>
      <c r="H69" s="64"/>
      <c r="I69" s="64"/>
      <c r="J69" s="77"/>
      <c r="K69" s="77"/>
      <c r="L69" s="38"/>
      <c r="M69" s="38"/>
      <c r="N69" s="77"/>
      <c r="O69" s="77"/>
      <c r="P69" s="38"/>
      <c r="Q69" s="38"/>
      <c r="R69" s="77"/>
      <c r="S69" s="64"/>
      <c r="T69" s="77"/>
    </row>
    <row r="70" spans="2:20" x14ac:dyDescent="0.35">
      <c r="B70" s="36"/>
      <c r="C70" s="75"/>
      <c r="D70" s="76"/>
      <c r="E70" s="76"/>
      <c r="F70" s="76"/>
      <c r="G70" s="77"/>
      <c r="H70" s="64"/>
      <c r="I70" s="64"/>
      <c r="J70" s="77"/>
      <c r="K70" s="77"/>
      <c r="L70" s="38"/>
      <c r="M70" s="38"/>
      <c r="N70" s="77"/>
      <c r="O70" s="77"/>
      <c r="P70" s="38"/>
      <c r="Q70" s="38"/>
      <c r="R70" s="77"/>
      <c r="S70" s="64"/>
      <c r="T70" s="77"/>
    </row>
    <row r="71" spans="2:20" x14ac:dyDescent="0.35">
      <c r="B71" s="36"/>
      <c r="C71" s="75"/>
      <c r="D71" s="76"/>
      <c r="E71" s="76"/>
      <c r="F71" s="76"/>
      <c r="G71" s="77"/>
      <c r="H71" s="64"/>
      <c r="I71" s="64"/>
      <c r="J71" s="77"/>
      <c r="K71" s="77"/>
      <c r="L71" s="38"/>
      <c r="M71" s="38"/>
      <c r="N71" s="77"/>
      <c r="O71" s="77"/>
      <c r="P71" s="38"/>
      <c r="Q71" s="38"/>
      <c r="R71" s="77"/>
      <c r="S71" s="64"/>
      <c r="T71" s="77"/>
    </row>
    <row r="72" spans="2:20" x14ac:dyDescent="0.35">
      <c r="B72" s="36"/>
      <c r="C72" s="75"/>
      <c r="D72" s="76"/>
      <c r="E72" s="76"/>
      <c r="F72" s="76"/>
      <c r="G72" s="77"/>
      <c r="H72" s="64"/>
      <c r="I72" s="64"/>
      <c r="J72" s="77"/>
      <c r="K72" s="77"/>
      <c r="L72" s="38"/>
      <c r="M72" s="38"/>
      <c r="N72" s="77"/>
      <c r="O72" s="77"/>
      <c r="P72" s="38"/>
      <c r="Q72" s="38"/>
      <c r="R72" s="77"/>
      <c r="S72" s="64"/>
      <c r="T72" s="77"/>
    </row>
    <row r="73" spans="2:20" x14ac:dyDescent="0.35">
      <c r="B73" s="36"/>
      <c r="C73" s="75"/>
      <c r="D73" s="76"/>
      <c r="E73" s="76"/>
      <c r="F73" s="76"/>
      <c r="G73" s="77"/>
      <c r="H73" s="64"/>
      <c r="I73" s="64"/>
      <c r="J73" s="77"/>
      <c r="K73" s="77"/>
      <c r="L73" s="38"/>
      <c r="M73" s="38"/>
      <c r="N73" s="77"/>
      <c r="O73" s="77"/>
      <c r="P73" s="38"/>
      <c r="Q73" s="38"/>
      <c r="R73" s="77"/>
      <c r="S73" s="64"/>
      <c r="T73" s="77"/>
    </row>
    <row r="74" spans="2:20" x14ac:dyDescent="0.35">
      <c r="B74" s="36"/>
      <c r="C74" s="75"/>
      <c r="D74" s="76"/>
      <c r="E74" s="76"/>
      <c r="F74" s="76"/>
      <c r="G74" s="77"/>
      <c r="H74" s="64"/>
      <c r="I74" s="64"/>
      <c r="J74" s="77"/>
      <c r="K74" s="77"/>
      <c r="L74" s="38"/>
      <c r="M74" s="38"/>
      <c r="N74" s="77"/>
      <c r="O74" s="77"/>
      <c r="P74" s="38"/>
      <c r="Q74" s="38"/>
      <c r="R74" s="77"/>
      <c r="S74" s="64"/>
      <c r="T74" s="77"/>
    </row>
    <row r="75" spans="2:20" x14ac:dyDescent="0.35">
      <c r="B75" s="36"/>
      <c r="C75" s="75"/>
      <c r="D75" s="76"/>
      <c r="E75" s="76"/>
      <c r="F75" s="76"/>
      <c r="G75" s="77"/>
      <c r="H75" s="64"/>
      <c r="I75" s="64"/>
      <c r="J75" s="77"/>
      <c r="K75" s="77"/>
      <c r="L75" s="38"/>
      <c r="M75" s="38"/>
      <c r="N75" s="77"/>
      <c r="O75" s="77"/>
      <c r="P75" s="38"/>
      <c r="Q75" s="38"/>
      <c r="R75" s="77"/>
      <c r="S75" s="64"/>
      <c r="T75" s="77"/>
    </row>
    <row r="76" spans="2:20" x14ac:dyDescent="0.35">
      <c r="B76" s="36"/>
      <c r="C76" s="75"/>
      <c r="D76" s="76"/>
      <c r="E76" s="76"/>
      <c r="F76" s="76"/>
      <c r="G76" s="77"/>
      <c r="H76" s="64"/>
      <c r="I76" s="64"/>
      <c r="J76" s="77"/>
      <c r="K76" s="77"/>
      <c r="L76" s="38"/>
      <c r="M76" s="38"/>
      <c r="N76" s="77"/>
      <c r="O76" s="77"/>
      <c r="P76" s="38"/>
      <c r="Q76" s="38"/>
      <c r="R76" s="77"/>
      <c r="S76" s="64"/>
      <c r="T76" s="77"/>
    </row>
    <row r="77" spans="2:20" x14ac:dyDescent="0.35">
      <c r="B77" s="36"/>
      <c r="C77" s="75"/>
      <c r="D77" s="76"/>
      <c r="E77" s="76"/>
      <c r="F77" s="76"/>
      <c r="G77" s="77"/>
      <c r="H77" s="64"/>
      <c r="I77" s="64"/>
      <c r="J77" s="77"/>
      <c r="K77" s="77"/>
      <c r="L77" s="38"/>
      <c r="M77" s="38"/>
      <c r="N77" s="77"/>
      <c r="O77" s="77"/>
      <c r="P77" s="38"/>
      <c r="Q77" s="38"/>
      <c r="R77" s="77"/>
      <c r="S77" s="64"/>
      <c r="T77" s="77"/>
    </row>
    <row r="78" spans="2:20" x14ac:dyDescent="0.35">
      <c r="B78" s="36"/>
      <c r="C78" s="75"/>
      <c r="D78" s="76"/>
      <c r="E78" s="76"/>
      <c r="F78" s="76"/>
      <c r="G78" s="77"/>
      <c r="H78" s="64"/>
      <c r="I78" s="64"/>
      <c r="J78" s="77"/>
      <c r="K78" s="77"/>
      <c r="L78" s="38"/>
      <c r="M78" s="38"/>
      <c r="N78" s="77"/>
      <c r="O78" s="77"/>
      <c r="P78" s="38"/>
      <c r="Q78" s="38"/>
      <c r="R78" s="77"/>
      <c r="S78" s="64"/>
      <c r="T78" s="77"/>
    </row>
    <row r="79" spans="2:20" x14ac:dyDescent="0.35">
      <c r="B79" s="36"/>
      <c r="C79" s="75"/>
      <c r="D79" s="76"/>
      <c r="E79" s="76"/>
      <c r="F79" s="76"/>
      <c r="G79" s="77"/>
      <c r="H79" s="64"/>
      <c r="I79" s="64"/>
      <c r="J79" s="77"/>
      <c r="K79" s="77"/>
      <c r="L79" s="38"/>
      <c r="M79" s="38"/>
      <c r="N79" s="77"/>
      <c r="O79" s="77"/>
      <c r="P79" s="38"/>
      <c r="Q79" s="38"/>
      <c r="R79" s="77"/>
      <c r="S79" s="64"/>
      <c r="T79" s="77"/>
    </row>
    <row r="80" spans="2:20" x14ac:dyDescent="0.35">
      <c r="B80" s="36"/>
      <c r="C80" s="75"/>
      <c r="D80" s="76"/>
      <c r="E80" s="76"/>
      <c r="F80" s="76"/>
      <c r="G80" s="77"/>
      <c r="H80" s="64"/>
      <c r="I80" s="64"/>
      <c r="J80" s="77"/>
      <c r="K80" s="77"/>
      <c r="L80" s="38"/>
      <c r="M80" s="38"/>
      <c r="N80" s="77"/>
      <c r="O80" s="77"/>
      <c r="P80" s="38"/>
      <c r="Q80" s="38"/>
      <c r="R80" s="77"/>
      <c r="S80" s="64"/>
      <c r="T80" s="77"/>
    </row>
    <row r="81" spans="2:20" x14ac:dyDescent="0.35">
      <c r="B81" s="36"/>
      <c r="C81" s="75"/>
      <c r="D81" s="76"/>
      <c r="E81" s="76"/>
      <c r="F81" s="76"/>
      <c r="G81" s="77"/>
      <c r="H81" s="64"/>
      <c r="I81" s="64"/>
      <c r="J81" s="77"/>
      <c r="K81" s="77"/>
      <c r="L81" s="38"/>
      <c r="M81" s="38"/>
      <c r="N81" s="77"/>
      <c r="O81" s="77"/>
      <c r="P81" s="38"/>
      <c r="Q81" s="38"/>
      <c r="R81" s="77"/>
      <c r="S81" s="64"/>
      <c r="T81" s="77"/>
    </row>
    <row r="82" spans="2:20" x14ac:dyDescent="0.35">
      <c r="B82" s="36"/>
      <c r="C82" s="75"/>
      <c r="D82" s="76"/>
      <c r="E82" s="76"/>
      <c r="F82" s="76"/>
      <c r="G82" s="77"/>
      <c r="H82" s="64"/>
      <c r="I82" s="64"/>
      <c r="J82" s="77"/>
      <c r="K82" s="77"/>
      <c r="L82" s="38"/>
      <c r="M82" s="38"/>
      <c r="N82" s="77"/>
      <c r="O82" s="77"/>
      <c r="P82" s="38"/>
      <c r="Q82" s="38"/>
      <c r="R82" s="77"/>
      <c r="S82" s="64"/>
      <c r="T82" s="77"/>
    </row>
    <row r="83" spans="2:20" x14ac:dyDescent="0.35">
      <c r="B83" s="36"/>
      <c r="C83" s="75"/>
      <c r="D83" s="76"/>
      <c r="E83" s="76"/>
      <c r="F83" s="76"/>
      <c r="G83" s="77"/>
      <c r="H83" s="64"/>
      <c r="I83" s="64"/>
      <c r="J83" s="77"/>
      <c r="K83" s="77"/>
      <c r="L83" s="38"/>
      <c r="M83" s="38"/>
      <c r="N83" s="77"/>
      <c r="O83" s="77"/>
      <c r="P83" s="38"/>
      <c r="Q83" s="38"/>
      <c r="R83" s="77"/>
      <c r="S83" s="64"/>
      <c r="T83" s="77"/>
    </row>
    <row r="84" spans="2:20" x14ac:dyDescent="0.35">
      <c r="B84" s="36"/>
      <c r="C84" s="75"/>
      <c r="D84" s="76"/>
      <c r="E84" s="76"/>
      <c r="F84" s="76"/>
      <c r="G84" s="77"/>
      <c r="H84" s="64"/>
      <c r="I84" s="64"/>
      <c r="J84" s="77"/>
      <c r="K84" s="77"/>
      <c r="L84" s="38"/>
      <c r="M84" s="38"/>
      <c r="N84" s="77"/>
      <c r="O84" s="77"/>
      <c r="P84" s="38"/>
      <c r="Q84" s="38"/>
      <c r="R84" s="77"/>
      <c r="S84" s="64"/>
      <c r="T84" s="77"/>
    </row>
    <row r="85" spans="2:20" x14ac:dyDescent="0.35">
      <c r="B85" s="36"/>
      <c r="C85" s="75"/>
      <c r="D85" s="76"/>
      <c r="E85" s="76"/>
      <c r="F85" s="76"/>
      <c r="G85" s="77"/>
      <c r="H85" s="64"/>
      <c r="I85" s="64"/>
      <c r="J85" s="77"/>
      <c r="K85" s="77"/>
      <c r="L85" s="38"/>
      <c r="M85" s="38"/>
      <c r="N85" s="77"/>
      <c r="O85" s="77"/>
      <c r="P85" s="38"/>
      <c r="Q85" s="38"/>
      <c r="R85" s="77"/>
      <c r="S85" s="64"/>
      <c r="T85" s="77"/>
    </row>
    <row r="86" spans="2:20" x14ac:dyDescent="0.35">
      <c r="B86" s="36"/>
      <c r="C86" s="75"/>
      <c r="D86" s="76"/>
      <c r="E86" s="76"/>
      <c r="F86" s="76"/>
      <c r="G86" s="77"/>
      <c r="H86" s="64"/>
      <c r="I86" s="64"/>
      <c r="J86" s="77"/>
      <c r="K86" s="77"/>
      <c r="L86" s="38"/>
      <c r="M86" s="38"/>
      <c r="N86" s="77"/>
      <c r="O86" s="77"/>
      <c r="P86" s="38"/>
      <c r="Q86" s="38"/>
      <c r="R86" s="77"/>
      <c r="S86" s="64"/>
      <c r="T86" s="77"/>
    </row>
    <row r="87" spans="2:20" x14ac:dyDescent="0.35">
      <c r="B87" s="36"/>
      <c r="C87" s="75"/>
      <c r="D87" s="76"/>
      <c r="E87" s="76"/>
      <c r="F87" s="76"/>
      <c r="G87" s="77"/>
      <c r="H87" s="64"/>
      <c r="I87" s="64"/>
      <c r="J87" s="77"/>
      <c r="K87" s="77"/>
      <c r="L87" s="38"/>
      <c r="M87" s="38"/>
      <c r="N87" s="77"/>
      <c r="O87" s="77"/>
      <c r="P87" s="38"/>
      <c r="Q87" s="38"/>
      <c r="R87" s="77"/>
      <c r="S87" s="64"/>
      <c r="T87" s="77"/>
    </row>
    <row r="88" spans="2:20" x14ac:dyDescent="0.35">
      <c r="B88" s="36"/>
      <c r="C88" s="75"/>
      <c r="D88" s="76"/>
      <c r="E88" s="76"/>
      <c r="F88" s="76"/>
      <c r="G88" s="77"/>
      <c r="H88" s="64"/>
      <c r="I88" s="64"/>
      <c r="J88" s="77"/>
      <c r="K88" s="77"/>
      <c r="L88" s="38"/>
      <c r="M88" s="38"/>
      <c r="N88" s="77"/>
      <c r="O88" s="77"/>
      <c r="P88" s="38"/>
      <c r="Q88" s="38"/>
      <c r="R88" s="77"/>
      <c r="S88" s="64"/>
      <c r="T88" s="77"/>
    </row>
    <row r="89" spans="2:20" x14ac:dyDescent="0.35">
      <c r="B89" s="36"/>
      <c r="C89" s="75"/>
      <c r="D89" s="76"/>
      <c r="E89" s="76"/>
      <c r="F89" s="76"/>
      <c r="G89" s="77"/>
      <c r="H89" s="64"/>
      <c r="I89" s="64"/>
      <c r="J89" s="77"/>
      <c r="K89" s="77"/>
      <c r="L89" s="38"/>
      <c r="M89" s="38"/>
      <c r="N89" s="77"/>
      <c r="O89" s="77"/>
      <c r="P89" s="38"/>
      <c r="Q89" s="38"/>
      <c r="R89" s="77"/>
      <c r="S89" s="64"/>
      <c r="T89" s="77"/>
    </row>
    <row r="90" spans="2:20" x14ac:dyDescent="0.35">
      <c r="B90" s="36"/>
      <c r="C90" s="75"/>
      <c r="D90" s="76"/>
      <c r="E90" s="76"/>
      <c r="F90" s="76"/>
      <c r="G90" s="77"/>
      <c r="H90" s="64"/>
      <c r="I90" s="64"/>
      <c r="J90" s="77"/>
      <c r="K90" s="77"/>
      <c r="L90" s="38"/>
      <c r="M90" s="38"/>
      <c r="N90" s="77"/>
      <c r="O90" s="77"/>
      <c r="P90" s="38"/>
      <c r="Q90" s="38"/>
      <c r="R90" s="77"/>
      <c r="S90" s="64"/>
      <c r="T90" s="77"/>
    </row>
    <row r="91" spans="2:20" x14ac:dyDescent="0.35">
      <c r="B91" s="36"/>
      <c r="C91" s="75"/>
      <c r="D91" s="76"/>
      <c r="E91" s="76"/>
      <c r="F91" s="76"/>
      <c r="G91" s="77"/>
      <c r="H91" s="64"/>
      <c r="I91" s="64"/>
      <c r="J91" s="77"/>
      <c r="K91" s="77"/>
      <c r="L91" s="38"/>
      <c r="M91" s="38"/>
      <c r="N91" s="77"/>
      <c r="O91" s="77"/>
      <c r="P91" s="38"/>
      <c r="Q91" s="38"/>
      <c r="R91" s="77"/>
      <c r="S91" s="64"/>
      <c r="T91" s="77"/>
    </row>
    <row r="92" spans="2:20" x14ac:dyDescent="0.35">
      <c r="B92" s="36"/>
      <c r="C92" s="75"/>
      <c r="D92" s="76"/>
      <c r="E92" s="76"/>
      <c r="F92" s="76"/>
      <c r="G92" s="77"/>
      <c r="H92" s="64"/>
      <c r="I92" s="64"/>
      <c r="J92" s="77"/>
      <c r="K92" s="77"/>
      <c r="L92" s="38"/>
      <c r="M92" s="38"/>
      <c r="N92" s="77"/>
      <c r="O92" s="77"/>
      <c r="P92" s="38"/>
      <c r="Q92" s="38"/>
      <c r="R92" s="77"/>
      <c r="S92" s="64"/>
      <c r="T92" s="77"/>
    </row>
    <row r="93" spans="2:20" x14ac:dyDescent="0.35">
      <c r="B93" s="36"/>
      <c r="C93" s="75"/>
      <c r="D93" s="76"/>
      <c r="E93" s="76"/>
      <c r="F93" s="76"/>
      <c r="G93" s="77"/>
      <c r="H93" s="64"/>
      <c r="I93" s="64"/>
      <c r="J93" s="77"/>
      <c r="K93" s="77"/>
      <c r="L93" s="38"/>
      <c r="M93" s="38"/>
      <c r="N93" s="77"/>
      <c r="O93" s="77"/>
      <c r="P93" s="38"/>
      <c r="Q93" s="38"/>
      <c r="R93" s="77"/>
      <c r="S93" s="64"/>
      <c r="T93" s="77"/>
    </row>
    <row r="94" spans="2:20" x14ac:dyDescent="0.35">
      <c r="B94" s="36"/>
      <c r="C94" s="75"/>
      <c r="D94" s="76"/>
      <c r="E94" s="76"/>
      <c r="F94" s="76"/>
      <c r="G94" s="77"/>
      <c r="H94" s="64"/>
      <c r="I94" s="64"/>
      <c r="J94" s="77"/>
      <c r="K94" s="77"/>
      <c r="L94" s="38"/>
      <c r="M94" s="38"/>
      <c r="N94" s="77"/>
      <c r="O94" s="77"/>
      <c r="P94" s="38"/>
      <c r="Q94" s="38"/>
      <c r="R94" s="77"/>
      <c r="S94" s="64"/>
      <c r="T94" s="77"/>
    </row>
    <row r="95" spans="2:20" x14ac:dyDescent="0.35">
      <c r="B95" s="36"/>
      <c r="C95" s="75"/>
      <c r="D95" s="76"/>
      <c r="E95" s="76"/>
      <c r="F95" s="76"/>
      <c r="G95" s="77"/>
      <c r="H95" s="64"/>
      <c r="I95" s="64"/>
      <c r="J95" s="77"/>
      <c r="K95" s="77"/>
      <c r="L95" s="38"/>
      <c r="M95" s="38"/>
      <c r="N95" s="77"/>
      <c r="O95" s="77"/>
      <c r="P95" s="38"/>
      <c r="Q95" s="38"/>
      <c r="R95" s="77"/>
      <c r="S95" s="64"/>
      <c r="T95" s="77"/>
    </row>
    <row r="96" spans="2:20" x14ac:dyDescent="0.35">
      <c r="B96" s="36"/>
      <c r="C96" s="75"/>
      <c r="D96" s="76"/>
      <c r="E96" s="76"/>
      <c r="F96" s="76"/>
      <c r="G96" s="77"/>
      <c r="H96" s="64"/>
      <c r="I96" s="64"/>
      <c r="J96" s="77"/>
      <c r="K96" s="77"/>
      <c r="L96" s="38"/>
      <c r="M96" s="38"/>
      <c r="N96" s="77"/>
      <c r="O96" s="77"/>
      <c r="P96" s="38"/>
      <c r="Q96" s="38"/>
      <c r="R96" s="77"/>
      <c r="S96" s="64"/>
      <c r="T96" s="77"/>
    </row>
    <row r="97" spans="2:20" x14ac:dyDescent="0.35">
      <c r="B97" s="36"/>
      <c r="C97" s="75"/>
      <c r="D97" s="76"/>
      <c r="E97" s="76"/>
      <c r="F97" s="76"/>
      <c r="G97" s="77"/>
      <c r="H97" s="64"/>
      <c r="I97" s="64"/>
      <c r="J97" s="77"/>
      <c r="K97" s="77"/>
      <c r="L97" s="38"/>
      <c r="M97" s="38"/>
      <c r="N97" s="77"/>
      <c r="O97" s="77"/>
      <c r="P97" s="38"/>
      <c r="Q97" s="38"/>
      <c r="R97" s="77"/>
      <c r="S97" s="64"/>
      <c r="T97" s="77"/>
    </row>
    <row r="98" spans="2:20" x14ac:dyDescent="0.35">
      <c r="B98" s="36"/>
      <c r="C98" s="75"/>
      <c r="D98" s="76"/>
      <c r="E98" s="76"/>
      <c r="F98" s="76"/>
      <c r="G98" s="77"/>
      <c r="H98" s="64"/>
      <c r="I98" s="64"/>
      <c r="J98" s="77"/>
      <c r="K98" s="77"/>
      <c r="L98" s="38"/>
      <c r="M98" s="38"/>
      <c r="N98" s="77"/>
      <c r="O98" s="77"/>
      <c r="P98" s="38"/>
      <c r="Q98" s="38"/>
      <c r="R98" s="77"/>
      <c r="S98" s="64"/>
      <c r="T98" s="77"/>
    </row>
    <row r="99" spans="2:20" x14ac:dyDescent="0.35">
      <c r="B99" s="36"/>
      <c r="C99" s="75"/>
      <c r="D99" s="76"/>
      <c r="E99" s="76"/>
      <c r="F99" s="76"/>
      <c r="G99" s="77"/>
      <c r="H99" s="64"/>
      <c r="I99" s="64"/>
      <c r="J99" s="77"/>
      <c r="K99" s="77"/>
      <c r="L99" s="38"/>
      <c r="M99" s="38"/>
      <c r="N99" s="77"/>
      <c r="O99" s="77"/>
      <c r="P99" s="38"/>
      <c r="Q99" s="38"/>
      <c r="R99" s="77"/>
      <c r="S99" s="64"/>
      <c r="T99" s="77"/>
    </row>
    <row r="100" spans="2:20" x14ac:dyDescent="0.35">
      <c r="B100" s="36"/>
      <c r="C100" s="75"/>
      <c r="D100" s="76"/>
      <c r="E100" s="76"/>
      <c r="F100" s="76"/>
      <c r="G100" s="77"/>
      <c r="H100" s="64"/>
      <c r="I100" s="64"/>
      <c r="J100" s="77"/>
      <c r="K100" s="77"/>
      <c r="L100" s="38"/>
      <c r="M100" s="38"/>
      <c r="N100" s="77"/>
      <c r="O100" s="77"/>
      <c r="P100" s="38"/>
      <c r="Q100" s="38"/>
      <c r="R100" s="77"/>
      <c r="S100" s="64"/>
      <c r="T100" s="77"/>
    </row>
    <row r="101" spans="2:20" x14ac:dyDescent="0.35">
      <c r="B101" s="36"/>
      <c r="C101" s="75"/>
      <c r="D101" s="76"/>
      <c r="E101" s="76"/>
      <c r="F101" s="76"/>
      <c r="G101" s="77"/>
      <c r="H101" s="64"/>
      <c r="I101" s="64"/>
      <c r="J101" s="77"/>
      <c r="K101" s="77"/>
      <c r="L101" s="38"/>
      <c r="M101" s="38"/>
      <c r="N101" s="77"/>
      <c r="O101" s="77"/>
      <c r="P101" s="38"/>
      <c r="Q101" s="38"/>
      <c r="R101" s="77"/>
      <c r="S101" s="64"/>
      <c r="T101" s="77"/>
    </row>
    <row r="102" spans="2:20" x14ac:dyDescent="0.35">
      <c r="B102" s="36"/>
      <c r="C102" s="75"/>
      <c r="D102" s="76"/>
      <c r="E102" s="76"/>
      <c r="F102" s="76"/>
      <c r="G102" s="77"/>
      <c r="H102" s="64"/>
      <c r="I102" s="64"/>
      <c r="J102" s="77"/>
      <c r="K102" s="77"/>
      <c r="L102" s="38"/>
      <c r="M102" s="38"/>
      <c r="N102" s="77"/>
      <c r="O102" s="77"/>
      <c r="P102" s="38"/>
      <c r="Q102" s="38"/>
      <c r="R102" s="77"/>
      <c r="S102" s="64"/>
      <c r="T102" s="77"/>
    </row>
    <row r="103" spans="2:20" x14ac:dyDescent="0.35">
      <c r="B103" s="36"/>
      <c r="C103" s="75"/>
      <c r="D103" s="76"/>
      <c r="E103" s="76"/>
      <c r="F103" s="76"/>
      <c r="G103" s="77"/>
      <c r="H103" s="64"/>
      <c r="I103" s="64"/>
      <c r="J103" s="77"/>
      <c r="K103" s="77"/>
      <c r="L103" s="38"/>
      <c r="M103" s="38"/>
      <c r="N103" s="77"/>
      <c r="O103" s="77"/>
      <c r="P103" s="38"/>
      <c r="Q103" s="38"/>
      <c r="R103" s="77"/>
      <c r="S103" s="64"/>
      <c r="T103" s="77"/>
    </row>
    <row r="104" spans="2:20" x14ac:dyDescent="0.35">
      <c r="B104" s="36"/>
      <c r="C104" s="75"/>
      <c r="D104" s="76"/>
      <c r="E104" s="76"/>
      <c r="F104" s="76"/>
      <c r="G104" s="77"/>
      <c r="H104" s="64"/>
      <c r="I104" s="64"/>
      <c r="J104" s="77"/>
      <c r="K104" s="77"/>
      <c r="L104" s="38"/>
      <c r="M104" s="38"/>
      <c r="N104" s="77"/>
      <c r="O104" s="77"/>
      <c r="P104" s="38"/>
      <c r="Q104" s="38"/>
      <c r="R104" s="77"/>
      <c r="S104" s="64"/>
      <c r="T104" s="77"/>
    </row>
    <row r="105" spans="2:20" x14ac:dyDescent="0.35">
      <c r="B105" s="36"/>
      <c r="C105" s="75"/>
      <c r="D105" s="76"/>
      <c r="E105" s="76"/>
      <c r="F105" s="76"/>
      <c r="G105" s="77"/>
      <c r="H105" s="64"/>
      <c r="I105" s="64"/>
      <c r="J105" s="77"/>
      <c r="K105" s="77"/>
      <c r="L105" s="38"/>
      <c r="M105" s="38"/>
      <c r="N105" s="77"/>
      <c r="O105" s="77"/>
      <c r="P105" s="38"/>
      <c r="Q105" s="38"/>
      <c r="R105" s="77"/>
      <c r="S105" s="64"/>
      <c r="T105" s="77"/>
    </row>
    <row r="106" spans="2:20" x14ac:dyDescent="0.35">
      <c r="B106" s="36"/>
      <c r="C106" s="75"/>
      <c r="D106" s="76"/>
      <c r="E106" s="76"/>
      <c r="F106" s="76"/>
      <c r="G106" s="77"/>
      <c r="H106" s="64"/>
      <c r="I106" s="64"/>
      <c r="J106" s="77"/>
      <c r="K106" s="77"/>
      <c r="L106" s="38"/>
      <c r="M106" s="38"/>
      <c r="N106" s="77"/>
      <c r="O106" s="77"/>
      <c r="P106" s="38"/>
      <c r="Q106" s="38"/>
      <c r="R106" s="77"/>
      <c r="S106" s="64"/>
      <c r="T106" s="77"/>
    </row>
    <row r="107" spans="2:20" x14ac:dyDescent="0.35">
      <c r="B107" s="36"/>
      <c r="C107" s="75"/>
      <c r="D107" s="76"/>
      <c r="E107" s="76"/>
      <c r="F107" s="76"/>
      <c r="G107" s="77"/>
      <c r="H107" s="64"/>
      <c r="I107" s="64"/>
      <c r="J107" s="77"/>
      <c r="K107" s="77"/>
      <c r="L107" s="38"/>
      <c r="M107" s="38"/>
      <c r="N107" s="77"/>
      <c r="O107" s="77"/>
      <c r="P107" s="38"/>
      <c r="Q107" s="38"/>
      <c r="R107" s="77"/>
      <c r="S107" s="64"/>
      <c r="T107" s="77"/>
    </row>
    <row r="108" spans="2:20" x14ac:dyDescent="0.35">
      <c r="B108" s="36"/>
      <c r="C108" s="75"/>
      <c r="D108" s="76"/>
      <c r="E108" s="76"/>
      <c r="F108" s="76"/>
      <c r="G108" s="77"/>
      <c r="H108" s="64"/>
      <c r="I108" s="64"/>
      <c r="J108" s="77"/>
      <c r="K108" s="77"/>
      <c r="L108" s="38"/>
      <c r="M108" s="38"/>
      <c r="N108" s="77"/>
      <c r="O108" s="77"/>
      <c r="P108" s="38"/>
      <c r="Q108" s="38"/>
      <c r="R108" s="77"/>
      <c r="S108" s="64"/>
      <c r="T108" s="77"/>
    </row>
    <row r="109" spans="2:20" x14ac:dyDescent="0.35">
      <c r="B109" s="36"/>
      <c r="C109" s="75"/>
      <c r="D109" s="76"/>
      <c r="E109" s="76"/>
      <c r="F109" s="76"/>
      <c r="G109" s="77"/>
      <c r="H109" s="64"/>
      <c r="I109" s="64"/>
      <c r="J109" s="77"/>
      <c r="K109" s="77"/>
      <c r="L109" s="38"/>
      <c r="M109" s="38"/>
      <c r="N109" s="77"/>
      <c r="O109" s="77"/>
      <c r="P109" s="38"/>
      <c r="Q109" s="38"/>
      <c r="R109" s="77"/>
      <c r="S109" s="64"/>
      <c r="T109" s="77"/>
    </row>
    <row r="110" spans="2:20" x14ac:dyDescent="0.35">
      <c r="B110" s="36"/>
      <c r="C110" s="75"/>
      <c r="D110" s="76"/>
      <c r="E110" s="76"/>
      <c r="F110" s="76"/>
      <c r="G110" s="77"/>
      <c r="H110" s="64"/>
      <c r="I110" s="64"/>
      <c r="J110" s="77"/>
      <c r="K110" s="77"/>
      <c r="L110" s="38"/>
      <c r="M110" s="38"/>
      <c r="N110" s="77"/>
      <c r="O110" s="77"/>
      <c r="P110" s="38"/>
      <c r="Q110" s="38"/>
      <c r="R110" s="77"/>
      <c r="S110" s="64"/>
      <c r="T110" s="77"/>
    </row>
    <row r="111" spans="2:20" x14ac:dyDescent="0.35">
      <c r="B111" s="36"/>
      <c r="C111" s="75"/>
      <c r="D111" s="76"/>
      <c r="E111" s="76"/>
      <c r="F111" s="76"/>
      <c r="G111" s="77"/>
      <c r="H111" s="64"/>
      <c r="I111" s="64"/>
      <c r="J111" s="77"/>
      <c r="K111" s="77"/>
      <c r="L111" s="38"/>
      <c r="M111" s="38"/>
      <c r="N111" s="77"/>
      <c r="O111" s="77"/>
      <c r="P111" s="38"/>
      <c r="Q111" s="38"/>
      <c r="R111" s="77"/>
      <c r="S111" s="64"/>
      <c r="T111" s="77"/>
    </row>
    <row r="112" spans="2:20" x14ac:dyDescent="0.35">
      <c r="B112" s="36"/>
      <c r="C112" s="75"/>
      <c r="D112" s="76"/>
      <c r="E112" s="76"/>
      <c r="F112" s="76"/>
      <c r="G112" s="77"/>
      <c r="H112" s="64"/>
      <c r="I112" s="64"/>
      <c r="J112" s="77"/>
      <c r="K112" s="77"/>
      <c r="L112" s="38"/>
      <c r="M112" s="38"/>
      <c r="N112" s="77"/>
      <c r="O112" s="77"/>
      <c r="P112" s="38"/>
      <c r="Q112" s="38"/>
      <c r="R112" s="77"/>
      <c r="S112" s="64"/>
      <c r="T112" s="77"/>
    </row>
    <row r="113" spans="2:20" x14ac:dyDescent="0.35">
      <c r="B113" s="36"/>
      <c r="C113" s="75"/>
      <c r="D113" s="76"/>
      <c r="E113" s="76"/>
      <c r="F113" s="76"/>
      <c r="G113" s="77"/>
      <c r="H113" s="64"/>
      <c r="I113" s="64"/>
      <c r="J113" s="77"/>
      <c r="K113" s="77"/>
      <c r="L113" s="38"/>
      <c r="M113" s="38"/>
      <c r="N113" s="77"/>
      <c r="O113" s="77"/>
      <c r="P113" s="38"/>
      <c r="Q113" s="38"/>
      <c r="R113" s="77"/>
      <c r="S113" s="64"/>
      <c r="T113" s="77"/>
    </row>
    <row r="114" spans="2:20" x14ac:dyDescent="0.35">
      <c r="B114" s="36"/>
      <c r="C114" s="75"/>
      <c r="D114" s="76"/>
      <c r="E114" s="76"/>
      <c r="F114" s="76"/>
      <c r="G114" s="77"/>
      <c r="H114" s="64"/>
      <c r="I114" s="64"/>
      <c r="J114" s="77"/>
      <c r="K114" s="77"/>
      <c r="L114" s="38"/>
      <c r="M114" s="38"/>
      <c r="N114" s="77"/>
      <c r="O114" s="77"/>
      <c r="P114" s="38"/>
      <c r="Q114" s="38"/>
      <c r="R114" s="77"/>
      <c r="S114" s="64"/>
      <c r="T114" s="77"/>
    </row>
    <row r="115" spans="2:20" x14ac:dyDescent="0.35">
      <c r="B115" s="36"/>
      <c r="C115" s="75"/>
      <c r="D115" s="76"/>
      <c r="E115" s="76"/>
      <c r="F115" s="76"/>
      <c r="G115" s="77"/>
      <c r="H115" s="64"/>
      <c r="I115" s="64"/>
      <c r="J115" s="77"/>
      <c r="K115" s="77"/>
      <c r="L115" s="38"/>
      <c r="M115" s="38"/>
      <c r="N115" s="77"/>
      <c r="O115" s="77"/>
      <c r="P115" s="38"/>
      <c r="Q115" s="38"/>
      <c r="R115" s="77"/>
      <c r="S115" s="64"/>
      <c r="T115" s="77"/>
    </row>
    <row r="116" spans="2:20" x14ac:dyDescent="0.35">
      <c r="B116" s="36"/>
      <c r="C116" s="75"/>
      <c r="D116" s="76"/>
      <c r="E116" s="76"/>
      <c r="F116" s="76"/>
      <c r="G116" s="77"/>
      <c r="H116" s="64"/>
      <c r="I116" s="64"/>
      <c r="J116" s="77"/>
      <c r="K116" s="77"/>
      <c r="L116" s="38"/>
      <c r="M116" s="38"/>
      <c r="N116" s="77"/>
      <c r="O116" s="77"/>
      <c r="P116" s="38"/>
      <c r="Q116" s="38"/>
      <c r="R116" s="77"/>
      <c r="S116" s="64"/>
      <c r="T116" s="77"/>
    </row>
    <row r="117" spans="2:20" x14ac:dyDescent="0.35">
      <c r="B117" s="36"/>
      <c r="C117" s="75"/>
      <c r="D117" s="76"/>
      <c r="E117" s="76"/>
      <c r="F117" s="76"/>
      <c r="G117" s="77"/>
      <c r="H117" s="64"/>
      <c r="I117" s="64"/>
      <c r="J117" s="77"/>
      <c r="K117" s="77"/>
      <c r="L117" s="38"/>
      <c r="M117" s="38"/>
      <c r="N117" s="77"/>
      <c r="O117" s="77"/>
      <c r="P117" s="38"/>
      <c r="Q117" s="38"/>
      <c r="R117" s="77"/>
      <c r="S117" s="64"/>
      <c r="T117" s="77"/>
    </row>
    <row r="118" spans="2:20" x14ac:dyDescent="0.35">
      <c r="B118" s="36"/>
      <c r="C118" s="75"/>
      <c r="D118" s="76"/>
      <c r="E118" s="76"/>
      <c r="F118" s="76"/>
      <c r="G118" s="77"/>
      <c r="H118" s="64"/>
      <c r="I118" s="64"/>
      <c r="J118" s="77"/>
      <c r="K118" s="77"/>
      <c r="L118" s="38"/>
      <c r="M118" s="38"/>
      <c r="N118" s="77"/>
      <c r="O118" s="77"/>
      <c r="P118" s="38"/>
      <c r="Q118" s="38"/>
      <c r="R118" s="77"/>
      <c r="S118" s="64"/>
      <c r="T118" s="77"/>
    </row>
    <row r="119" spans="2:20" x14ac:dyDescent="0.35">
      <c r="B119" s="36"/>
      <c r="C119" s="75"/>
      <c r="D119" s="76"/>
      <c r="E119" s="76"/>
      <c r="F119" s="76"/>
      <c r="G119" s="77"/>
      <c r="H119" s="64"/>
      <c r="I119" s="64"/>
      <c r="J119" s="77"/>
      <c r="K119" s="77"/>
      <c r="L119" s="38"/>
      <c r="M119" s="38"/>
      <c r="N119" s="77"/>
      <c r="O119" s="77"/>
      <c r="P119" s="38"/>
      <c r="Q119" s="38"/>
      <c r="R119" s="77"/>
      <c r="S119" s="64"/>
      <c r="T119" s="77"/>
    </row>
    <row r="120" spans="2:20" x14ac:dyDescent="0.35">
      <c r="B120" s="36"/>
      <c r="C120" s="75"/>
      <c r="D120" s="76"/>
      <c r="E120" s="76"/>
      <c r="F120" s="76"/>
      <c r="G120" s="77"/>
      <c r="H120" s="64"/>
      <c r="I120" s="64"/>
      <c r="J120" s="77"/>
      <c r="K120" s="77"/>
      <c r="L120" s="38"/>
      <c r="M120" s="38"/>
      <c r="N120" s="77"/>
      <c r="O120" s="77"/>
      <c r="P120" s="38"/>
      <c r="Q120" s="38"/>
      <c r="R120" s="77"/>
      <c r="S120" s="64"/>
      <c r="T120" s="77"/>
    </row>
    <row r="121" spans="2:20" x14ac:dyDescent="0.35">
      <c r="B121" s="36"/>
      <c r="C121" s="75"/>
      <c r="D121" s="76"/>
      <c r="E121" s="76"/>
      <c r="F121" s="76"/>
      <c r="G121" s="77"/>
      <c r="H121" s="64"/>
      <c r="I121" s="64"/>
      <c r="J121" s="77"/>
      <c r="K121" s="77"/>
      <c r="L121" s="38"/>
      <c r="M121" s="38"/>
      <c r="N121" s="77"/>
      <c r="O121" s="77"/>
      <c r="P121" s="38"/>
      <c r="Q121" s="38"/>
      <c r="R121" s="77"/>
      <c r="S121" s="64"/>
      <c r="T121" s="77"/>
    </row>
    <row r="122" spans="2:20" x14ac:dyDescent="0.35">
      <c r="B122" s="36"/>
      <c r="C122" s="75"/>
      <c r="D122" s="76"/>
      <c r="E122" s="76"/>
      <c r="F122" s="76"/>
      <c r="G122" s="77"/>
      <c r="H122" s="64"/>
      <c r="I122" s="64"/>
      <c r="J122" s="77"/>
      <c r="K122" s="77"/>
      <c r="L122" s="38"/>
      <c r="M122" s="38"/>
      <c r="N122" s="77"/>
      <c r="O122" s="77"/>
      <c r="P122" s="38"/>
      <c r="Q122" s="38"/>
      <c r="R122" s="77"/>
      <c r="S122" s="64"/>
      <c r="T122" s="77"/>
    </row>
    <row r="123" spans="2:20" x14ac:dyDescent="0.35">
      <c r="B123" s="36"/>
      <c r="C123" s="75"/>
      <c r="D123" s="76"/>
      <c r="E123" s="76"/>
      <c r="F123" s="76"/>
      <c r="G123" s="77"/>
      <c r="H123" s="64"/>
      <c r="I123" s="64"/>
      <c r="J123" s="77"/>
      <c r="K123" s="77"/>
      <c r="L123" s="38"/>
      <c r="M123" s="38"/>
      <c r="N123" s="77"/>
      <c r="O123" s="77"/>
      <c r="P123" s="38"/>
      <c r="Q123" s="38"/>
      <c r="R123" s="77"/>
      <c r="S123" s="64"/>
      <c r="T123" s="77"/>
    </row>
    <row r="124" spans="2:20" x14ac:dyDescent="0.35">
      <c r="B124" s="36"/>
      <c r="C124" s="75"/>
      <c r="D124" s="76"/>
      <c r="E124" s="76"/>
      <c r="F124" s="76"/>
      <c r="G124" s="77"/>
      <c r="H124" s="64"/>
      <c r="I124" s="64"/>
      <c r="J124" s="77"/>
      <c r="K124" s="77"/>
      <c r="L124" s="38"/>
      <c r="M124" s="38"/>
      <c r="N124" s="77"/>
      <c r="O124" s="77"/>
      <c r="P124" s="38"/>
      <c r="Q124" s="38"/>
      <c r="R124" s="77"/>
      <c r="S124" s="64"/>
      <c r="T124" s="77"/>
    </row>
    <row r="125" spans="2:20" x14ac:dyDescent="0.35">
      <c r="B125" s="36"/>
      <c r="C125" s="75"/>
      <c r="D125" s="76"/>
      <c r="E125" s="76"/>
      <c r="F125" s="76"/>
      <c r="G125" s="77"/>
      <c r="H125" s="64"/>
      <c r="I125" s="64"/>
      <c r="J125" s="77"/>
      <c r="K125" s="77"/>
      <c r="L125" s="38"/>
      <c r="M125" s="38"/>
      <c r="N125" s="77"/>
      <c r="O125" s="77"/>
      <c r="P125" s="38"/>
      <c r="Q125" s="38"/>
      <c r="R125" s="77"/>
      <c r="S125" s="64"/>
      <c r="T125" s="77"/>
    </row>
    <row r="126" spans="2:20" x14ac:dyDescent="0.35">
      <c r="B126" s="36"/>
      <c r="C126" s="75"/>
      <c r="D126" s="76"/>
      <c r="E126" s="76"/>
      <c r="F126" s="76"/>
      <c r="G126" s="77"/>
      <c r="H126" s="64"/>
      <c r="I126" s="64"/>
      <c r="J126" s="77"/>
      <c r="K126" s="77"/>
      <c r="L126" s="38"/>
      <c r="M126" s="38"/>
      <c r="N126" s="77"/>
      <c r="O126" s="77"/>
      <c r="P126" s="38"/>
      <c r="Q126" s="38"/>
      <c r="R126" s="77"/>
      <c r="S126" s="64"/>
      <c r="T126" s="77"/>
    </row>
    <row r="127" spans="2:20" x14ac:dyDescent="0.35">
      <c r="B127" s="36"/>
      <c r="C127" s="75"/>
      <c r="D127" s="76"/>
      <c r="E127" s="76"/>
      <c r="F127" s="76"/>
      <c r="G127" s="77"/>
      <c r="H127" s="64"/>
      <c r="I127" s="64"/>
      <c r="J127" s="77"/>
      <c r="K127" s="77"/>
      <c r="L127" s="38"/>
      <c r="M127" s="38"/>
      <c r="N127" s="77"/>
      <c r="O127" s="77"/>
      <c r="P127" s="38"/>
      <c r="Q127" s="38"/>
      <c r="R127" s="77"/>
      <c r="S127" s="64"/>
      <c r="T127" s="77"/>
    </row>
    <row r="128" spans="2:20" x14ac:dyDescent="0.35">
      <c r="B128" s="36"/>
      <c r="C128" s="75"/>
      <c r="D128" s="76"/>
      <c r="E128" s="76"/>
      <c r="F128" s="76"/>
      <c r="G128" s="77"/>
      <c r="H128" s="64"/>
      <c r="I128" s="64"/>
      <c r="J128" s="77"/>
      <c r="K128" s="77"/>
      <c r="L128" s="38"/>
      <c r="M128" s="38"/>
      <c r="N128" s="77"/>
      <c r="O128" s="77"/>
      <c r="P128" s="38"/>
      <c r="Q128" s="38"/>
      <c r="R128" s="77"/>
      <c r="S128" s="64"/>
      <c r="T128" s="77"/>
    </row>
    <row r="129" spans="2:20" x14ac:dyDescent="0.35">
      <c r="B129" s="36"/>
      <c r="C129" s="75"/>
      <c r="D129" s="76"/>
      <c r="E129" s="76"/>
      <c r="F129" s="76"/>
      <c r="G129" s="77"/>
      <c r="H129" s="64"/>
      <c r="I129" s="64"/>
      <c r="J129" s="77"/>
      <c r="K129" s="77"/>
      <c r="L129" s="38"/>
      <c r="M129" s="38"/>
      <c r="N129" s="77"/>
      <c r="O129" s="77"/>
      <c r="P129" s="38"/>
      <c r="Q129" s="38"/>
      <c r="R129" s="77"/>
      <c r="S129" s="64"/>
      <c r="T129" s="77"/>
    </row>
    <row r="130" spans="2:20" x14ac:dyDescent="0.35">
      <c r="B130" s="36"/>
      <c r="C130" s="75"/>
      <c r="D130" s="76"/>
      <c r="E130" s="76"/>
      <c r="F130" s="76"/>
      <c r="G130" s="77"/>
      <c r="H130" s="64"/>
      <c r="I130" s="64"/>
      <c r="J130" s="77"/>
      <c r="K130" s="77"/>
      <c r="L130" s="38"/>
      <c r="M130" s="38"/>
      <c r="N130" s="77"/>
      <c r="O130" s="77"/>
      <c r="P130" s="38"/>
      <c r="Q130" s="38"/>
      <c r="R130" s="77"/>
      <c r="S130" s="64"/>
      <c r="T130" s="77"/>
    </row>
    <row r="131" spans="2:20" x14ac:dyDescent="0.35">
      <c r="B131" s="36"/>
      <c r="C131" s="75"/>
      <c r="D131" s="76"/>
      <c r="E131" s="76"/>
      <c r="F131" s="76"/>
      <c r="G131" s="77"/>
      <c r="H131" s="64"/>
      <c r="I131" s="64"/>
      <c r="J131" s="77"/>
      <c r="K131" s="77"/>
      <c r="L131" s="38"/>
      <c r="M131" s="38"/>
      <c r="N131" s="77"/>
      <c r="O131" s="77"/>
      <c r="P131" s="38"/>
      <c r="Q131" s="38"/>
      <c r="R131" s="77"/>
      <c r="S131" s="64"/>
      <c r="T131" s="77"/>
    </row>
    <row r="132" spans="2:20" x14ac:dyDescent="0.35">
      <c r="B132" s="36"/>
      <c r="C132" s="75"/>
      <c r="D132" s="76"/>
      <c r="E132" s="76"/>
      <c r="F132" s="76"/>
      <c r="G132" s="77"/>
      <c r="H132" s="64"/>
      <c r="I132" s="64"/>
      <c r="J132" s="77"/>
      <c r="K132" s="77"/>
      <c r="L132" s="38"/>
      <c r="M132" s="38"/>
      <c r="N132" s="77"/>
      <c r="O132" s="77"/>
      <c r="P132" s="38"/>
      <c r="Q132" s="38"/>
      <c r="R132" s="77"/>
      <c r="S132" s="64"/>
      <c r="T132" s="77"/>
    </row>
    <row r="133" spans="2:20" x14ac:dyDescent="0.35">
      <c r="B133" s="36"/>
      <c r="C133" s="75"/>
      <c r="D133" s="76"/>
      <c r="E133" s="76"/>
      <c r="F133" s="76"/>
      <c r="G133" s="77"/>
      <c r="H133" s="64"/>
      <c r="I133" s="64"/>
      <c r="J133" s="77"/>
      <c r="K133" s="77"/>
      <c r="L133" s="38"/>
      <c r="M133" s="38"/>
      <c r="N133" s="77"/>
      <c r="O133" s="77"/>
      <c r="P133" s="38"/>
      <c r="Q133" s="38"/>
      <c r="R133" s="77"/>
      <c r="S133" s="64"/>
      <c r="T133" s="77"/>
    </row>
    <row r="134" spans="2:20" x14ac:dyDescent="0.35">
      <c r="B134" s="36"/>
      <c r="C134" s="75"/>
      <c r="D134" s="76"/>
      <c r="E134" s="76"/>
      <c r="F134" s="76"/>
      <c r="G134" s="77"/>
      <c r="H134" s="64"/>
      <c r="I134" s="64"/>
      <c r="J134" s="77"/>
      <c r="K134" s="77"/>
      <c r="L134" s="38"/>
      <c r="M134" s="38"/>
      <c r="N134" s="77"/>
      <c r="O134" s="77"/>
      <c r="P134" s="38"/>
      <c r="Q134" s="38"/>
      <c r="R134" s="77"/>
      <c r="S134" s="64"/>
      <c r="T134" s="77"/>
    </row>
    <row r="135" spans="2:20" x14ac:dyDescent="0.35">
      <c r="B135" s="36"/>
      <c r="C135" s="75"/>
      <c r="D135" s="76"/>
      <c r="E135" s="76"/>
      <c r="F135" s="76"/>
      <c r="G135" s="77"/>
      <c r="H135" s="64"/>
      <c r="I135" s="64"/>
      <c r="J135" s="77"/>
      <c r="K135" s="77"/>
      <c r="L135" s="38"/>
      <c r="M135" s="38"/>
      <c r="N135" s="77"/>
      <c r="O135" s="77"/>
      <c r="P135" s="38"/>
      <c r="Q135" s="38"/>
      <c r="R135" s="77"/>
      <c r="S135" s="64"/>
      <c r="T135" s="77"/>
    </row>
    <row r="136" spans="2:20" x14ac:dyDescent="0.35">
      <c r="B136" s="36"/>
      <c r="C136" s="75"/>
      <c r="D136" s="76"/>
      <c r="E136" s="76"/>
      <c r="F136" s="76"/>
      <c r="G136" s="77"/>
      <c r="H136" s="64"/>
      <c r="I136" s="64"/>
      <c r="J136" s="77"/>
      <c r="K136" s="77"/>
      <c r="L136" s="38"/>
      <c r="M136" s="38"/>
      <c r="N136" s="77"/>
      <c r="O136" s="77"/>
      <c r="P136" s="38"/>
      <c r="Q136" s="38"/>
      <c r="R136" s="77"/>
      <c r="S136" s="64"/>
      <c r="T136" s="77"/>
    </row>
    <row r="137" spans="2:20" x14ac:dyDescent="0.35">
      <c r="B137" s="36"/>
      <c r="C137" s="75"/>
      <c r="D137" s="76"/>
      <c r="E137" s="76"/>
      <c r="F137" s="76"/>
      <c r="G137" s="77"/>
      <c r="H137" s="64"/>
      <c r="I137" s="64"/>
      <c r="J137" s="77"/>
      <c r="K137" s="77"/>
      <c r="L137" s="38"/>
      <c r="M137" s="38"/>
      <c r="N137" s="77"/>
      <c r="O137" s="77"/>
      <c r="P137" s="38"/>
      <c r="Q137" s="38"/>
      <c r="R137" s="77"/>
      <c r="S137" s="64"/>
      <c r="T137" s="77"/>
    </row>
    <row r="138" spans="2:20" x14ac:dyDescent="0.35">
      <c r="B138" s="36"/>
      <c r="C138" s="75"/>
      <c r="D138" s="76"/>
      <c r="E138" s="76"/>
      <c r="F138" s="76"/>
      <c r="G138" s="77"/>
      <c r="H138" s="64"/>
      <c r="I138" s="64"/>
      <c r="J138" s="77"/>
      <c r="K138" s="77"/>
      <c r="L138" s="38"/>
      <c r="M138" s="38"/>
      <c r="N138" s="77"/>
      <c r="O138" s="77"/>
      <c r="P138" s="38"/>
      <c r="Q138" s="38"/>
      <c r="R138" s="77"/>
      <c r="S138" s="64"/>
      <c r="T138" s="77"/>
    </row>
    <row r="139" spans="2:20" x14ac:dyDescent="0.35">
      <c r="B139" s="36"/>
      <c r="C139" s="75"/>
      <c r="D139" s="76"/>
      <c r="E139" s="76"/>
      <c r="F139" s="76"/>
      <c r="G139" s="77"/>
      <c r="H139" s="64"/>
      <c r="I139" s="64"/>
      <c r="J139" s="77"/>
      <c r="K139" s="77"/>
      <c r="L139" s="38"/>
      <c r="M139" s="38"/>
      <c r="N139" s="77"/>
      <c r="O139" s="77"/>
      <c r="P139" s="38"/>
      <c r="Q139" s="38"/>
      <c r="R139" s="77"/>
      <c r="S139" s="64"/>
      <c r="T139" s="77"/>
    </row>
    <row r="140" spans="2:20" x14ac:dyDescent="0.35">
      <c r="B140" s="36"/>
      <c r="C140" s="75"/>
      <c r="D140" s="76"/>
      <c r="E140" s="76"/>
      <c r="F140" s="76"/>
      <c r="G140" s="77"/>
      <c r="H140" s="64"/>
      <c r="I140" s="64"/>
      <c r="J140" s="77"/>
      <c r="K140" s="77"/>
      <c r="L140" s="38"/>
      <c r="M140" s="38"/>
      <c r="N140" s="77"/>
      <c r="O140" s="77"/>
      <c r="P140" s="38"/>
      <c r="Q140" s="38"/>
      <c r="R140" s="77"/>
      <c r="S140" s="64"/>
      <c r="T140" s="77"/>
    </row>
    <row r="141" spans="2:20" x14ac:dyDescent="0.35">
      <c r="B141" s="36"/>
      <c r="C141" s="75"/>
      <c r="D141" s="76"/>
      <c r="E141" s="76"/>
      <c r="F141" s="76"/>
      <c r="G141" s="77"/>
      <c r="H141" s="64"/>
      <c r="I141" s="64"/>
      <c r="J141" s="77"/>
      <c r="K141" s="77"/>
      <c r="L141" s="38"/>
      <c r="M141" s="38"/>
      <c r="N141" s="77"/>
      <c r="O141" s="77"/>
      <c r="P141" s="38"/>
      <c r="Q141" s="38"/>
      <c r="R141" s="77"/>
      <c r="S141" s="64"/>
      <c r="T141" s="77"/>
    </row>
    <row r="142" spans="2:20" x14ac:dyDescent="0.35">
      <c r="B142" s="36"/>
      <c r="C142" s="75"/>
      <c r="D142" s="76"/>
      <c r="E142" s="76"/>
      <c r="F142" s="76"/>
      <c r="G142" s="77"/>
      <c r="H142" s="64"/>
      <c r="I142" s="64"/>
      <c r="J142" s="77"/>
      <c r="K142" s="77"/>
      <c r="L142" s="38"/>
      <c r="M142" s="38"/>
      <c r="N142" s="77"/>
      <c r="O142" s="77"/>
      <c r="P142" s="38"/>
      <c r="Q142" s="38"/>
      <c r="R142" s="77"/>
      <c r="S142" s="64"/>
      <c r="T142" s="77"/>
    </row>
    <row r="143" spans="2:20" x14ac:dyDescent="0.35">
      <c r="B143" s="36"/>
      <c r="C143" s="75"/>
      <c r="D143" s="76"/>
      <c r="E143" s="76"/>
      <c r="F143" s="76"/>
      <c r="G143" s="77"/>
      <c r="H143" s="64"/>
      <c r="I143" s="64"/>
      <c r="J143" s="77"/>
      <c r="K143" s="77"/>
      <c r="L143" s="38"/>
      <c r="M143" s="38"/>
      <c r="N143" s="77"/>
      <c r="O143" s="77"/>
      <c r="P143" s="38"/>
      <c r="Q143" s="38"/>
      <c r="R143" s="77"/>
      <c r="S143" s="64"/>
      <c r="T143" s="77"/>
    </row>
    <row r="144" spans="2:20" x14ac:dyDescent="0.35">
      <c r="B144" s="36"/>
      <c r="C144" s="75"/>
      <c r="D144" s="76"/>
      <c r="E144" s="76"/>
      <c r="F144" s="76"/>
      <c r="G144" s="77"/>
      <c r="H144" s="64"/>
      <c r="I144" s="64"/>
      <c r="J144" s="77"/>
      <c r="K144" s="77"/>
      <c r="L144" s="38"/>
      <c r="M144" s="38"/>
      <c r="N144" s="77"/>
      <c r="O144" s="77"/>
      <c r="P144" s="38"/>
      <c r="Q144" s="38"/>
      <c r="R144" s="77"/>
      <c r="S144" s="64"/>
      <c r="T144" s="77"/>
    </row>
    <row r="145" spans="2:20" x14ac:dyDescent="0.35">
      <c r="B145" s="36"/>
      <c r="C145" s="75"/>
      <c r="D145" s="76"/>
      <c r="E145" s="76"/>
      <c r="F145" s="76"/>
      <c r="G145" s="77"/>
      <c r="H145" s="64"/>
      <c r="I145" s="64"/>
      <c r="J145" s="77"/>
      <c r="K145" s="77"/>
      <c r="L145" s="38"/>
      <c r="M145" s="38"/>
      <c r="N145" s="77"/>
      <c r="O145" s="77"/>
      <c r="P145" s="38"/>
      <c r="Q145" s="38"/>
      <c r="R145" s="77"/>
      <c r="S145" s="64"/>
      <c r="T145" s="77"/>
    </row>
    <row r="146" spans="2:20" x14ac:dyDescent="0.35">
      <c r="B146" s="36"/>
      <c r="C146" s="75"/>
      <c r="D146" s="76"/>
      <c r="E146" s="76"/>
      <c r="F146" s="76"/>
      <c r="G146" s="77"/>
      <c r="H146" s="64"/>
      <c r="I146" s="64"/>
      <c r="J146" s="77"/>
      <c r="K146" s="77"/>
      <c r="L146" s="38"/>
      <c r="M146" s="38"/>
      <c r="N146" s="77"/>
      <c r="O146" s="77"/>
      <c r="P146" s="38"/>
      <c r="Q146" s="38"/>
      <c r="R146" s="77"/>
      <c r="S146" s="64"/>
      <c r="T146" s="77"/>
    </row>
    <row r="147" spans="2:20" x14ac:dyDescent="0.35">
      <c r="B147" s="36"/>
      <c r="C147" s="75"/>
      <c r="D147" s="76"/>
      <c r="E147" s="76"/>
      <c r="F147" s="76"/>
      <c r="G147" s="77"/>
      <c r="H147" s="64"/>
      <c r="I147" s="64"/>
      <c r="J147" s="77"/>
      <c r="K147" s="77"/>
      <c r="L147" s="38"/>
      <c r="M147" s="38"/>
      <c r="N147" s="77"/>
      <c r="O147" s="77"/>
      <c r="P147" s="38"/>
      <c r="Q147" s="38"/>
      <c r="R147" s="77"/>
      <c r="S147" s="64"/>
      <c r="T147" s="77"/>
    </row>
    <row r="148" spans="2:20" x14ac:dyDescent="0.35">
      <c r="B148" s="36"/>
      <c r="C148" s="75"/>
      <c r="D148" s="76"/>
      <c r="E148" s="76"/>
      <c r="F148" s="76"/>
      <c r="G148" s="77"/>
      <c r="H148" s="64"/>
      <c r="I148" s="64"/>
      <c r="J148" s="77"/>
      <c r="K148" s="77"/>
      <c r="L148" s="38"/>
      <c r="M148" s="38"/>
      <c r="N148" s="77"/>
      <c r="O148" s="77"/>
      <c r="P148" s="38"/>
      <c r="Q148" s="38"/>
      <c r="R148" s="77"/>
      <c r="S148" s="64"/>
      <c r="T148" s="77"/>
    </row>
    <row r="149" spans="2:20" x14ac:dyDescent="0.35">
      <c r="B149" s="36"/>
      <c r="C149" s="75"/>
      <c r="D149" s="76"/>
      <c r="E149" s="76"/>
      <c r="F149" s="76"/>
      <c r="G149" s="77"/>
      <c r="H149" s="64"/>
      <c r="I149" s="64"/>
      <c r="J149" s="77"/>
      <c r="K149" s="77"/>
      <c r="L149" s="38"/>
      <c r="M149" s="38"/>
      <c r="N149" s="77"/>
      <c r="O149" s="77"/>
      <c r="P149" s="38"/>
      <c r="Q149" s="38"/>
      <c r="R149" s="77"/>
      <c r="S149" s="64"/>
      <c r="T149" s="77"/>
    </row>
    <row r="150" spans="2:20" x14ac:dyDescent="0.35">
      <c r="B150" s="36"/>
      <c r="C150" s="75"/>
      <c r="D150" s="76"/>
      <c r="E150" s="76"/>
      <c r="F150" s="76"/>
      <c r="G150" s="77"/>
      <c r="H150" s="64"/>
      <c r="I150" s="64"/>
      <c r="J150" s="77"/>
      <c r="K150" s="77"/>
      <c r="L150" s="38"/>
      <c r="M150" s="38"/>
      <c r="N150" s="77"/>
      <c r="O150" s="77"/>
      <c r="P150" s="38"/>
      <c r="Q150" s="38"/>
      <c r="R150" s="77"/>
      <c r="S150" s="64"/>
      <c r="T150" s="77"/>
    </row>
    <row r="151" spans="2:20" x14ac:dyDescent="0.35">
      <c r="B151" s="36"/>
      <c r="C151" s="75"/>
      <c r="D151" s="76"/>
      <c r="E151" s="76"/>
      <c r="F151" s="76"/>
      <c r="G151" s="77"/>
      <c r="H151" s="64"/>
      <c r="I151" s="64"/>
      <c r="J151" s="77"/>
      <c r="K151" s="77"/>
      <c r="L151" s="38"/>
      <c r="M151" s="38"/>
      <c r="N151" s="77"/>
      <c r="O151" s="77"/>
      <c r="P151" s="38"/>
      <c r="Q151" s="38"/>
      <c r="R151" s="77"/>
      <c r="S151" s="64"/>
      <c r="T151" s="77"/>
    </row>
    <row r="152" spans="2:20" x14ac:dyDescent="0.35">
      <c r="B152" s="36"/>
      <c r="C152" s="75"/>
      <c r="D152" s="76"/>
      <c r="E152" s="76"/>
      <c r="F152" s="76"/>
      <c r="G152" s="77"/>
      <c r="H152" s="64"/>
      <c r="I152" s="64"/>
      <c r="J152" s="77"/>
      <c r="K152" s="77"/>
      <c r="L152" s="38"/>
      <c r="M152" s="38"/>
      <c r="N152" s="77"/>
      <c r="O152" s="77"/>
      <c r="P152" s="38"/>
      <c r="Q152" s="38"/>
      <c r="R152" s="77"/>
      <c r="S152" s="64"/>
      <c r="T152" s="77"/>
    </row>
    <row r="153" spans="2:20" x14ac:dyDescent="0.35">
      <c r="B153" s="36"/>
      <c r="C153" s="75"/>
      <c r="D153" s="76"/>
      <c r="E153" s="76"/>
      <c r="F153" s="76"/>
      <c r="G153" s="77"/>
      <c r="H153" s="64"/>
      <c r="I153" s="64"/>
      <c r="J153" s="77"/>
      <c r="K153" s="77"/>
      <c r="L153" s="38"/>
      <c r="M153" s="38"/>
      <c r="N153" s="77"/>
      <c r="O153" s="77"/>
      <c r="P153" s="38"/>
      <c r="Q153" s="38"/>
      <c r="R153" s="77"/>
      <c r="S153" s="64"/>
      <c r="T153" s="77"/>
    </row>
    <row r="154" spans="2:20" x14ac:dyDescent="0.35">
      <c r="B154" s="36"/>
      <c r="C154" s="75"/>
      <c r="D154" s="76"/>
      <c r="E154" s="76"/>
      <c r="F154" s="76"/>
      <c r="G154" s="77"/>
      <c r="H154" s="64"/>
      <c r="I154" s="64"/>
      <c r="J154" s="77"/>
      <c r="K154" s="77"/>
      <c r="L154" s="38"/>
      <c r="M154" s="38"/>
      <c r="N154" s="77"/>
      <c r="O154" s="77"/>
      <c r="P154" s="38"/>
      <c r="Q154" s="38"/>
      <c r="R154" s="77"/>
      <c r="S154" s="64"/>
      <c r="T154" s="77"/>
    </row>
    <row r="155" spans="2:20" x14ac:dyDescent="0.35">
      <c r="B155" s="36"/>
      <c r="C155" s="75"/>
      <c r="D155" s="76"/>
      <c r="E155" s="76"/>
      <c r="F155" s="76"/>
      <c r="G155" s="77"/>
      <c r="H155" s="64"/>
      <c r="I155" s="64"/>
      <c r="J155" s="77"/>
      <c r="K155" s="77"/>
      <c r="L155" s="38"/>
      <c r="M155" s="38"/>
      <c r="N155" s="77"/>
      <c r="O155" s="77"/>
      <c r="P155" s="38"/>
      <c r="Q155" s="38"/>
      <c r="R155" s="77"/>
      <c r="S155" s="64"/>
      <c r="T155" s="77"/>
    </row>
    <row r="156" spans="2:20" x14ac:dyDescent="0.35">
      <c r="B156" s="36"/>
      <c r="C156" s="75"/>
      <c r="D156" s="76"/>
      <c r="E156" s="76"/>
      <c r="F156" s="76"/>
      <c r="G156" s="77"/>
      <c r="H156" s="64"/>
      <c r="I156" s="64"/>
      <c r="J156" s="77"/>
      <c r="K156" s="77"/>
      <c r="L156" s="38"/>
      <c r="M156" s="38"/>
      <c r="N156" s="77"/>
      <c r="O156" s="77"/>
      <c r="P156" s="38"/>
      <c r="Q156" s="38"/>
      <c r="R156" s="77"/>
      <c r="S156" s="64"/>
      <c r="T156" s="77"/>
    </row>
    <row r="157" spans="2:20" x14ac:dyDescent="0.35">
      <c r="B157" s="36"/>
      <c r="C157" s="75"/>
      <c r="D157" s="76"/>
      <c r="E157" s="76"/>
      <c r="F157" s="76"/>
      <c r="G157" s="77"/>
      <c r="H157" s="64"/>
      <c r="I157" s="64"/>
      <c r="J157" s="77"/>
      <c r="K157" s="77"/>
      <c r="L157" s="38"/>
      <c r="M157" s="38"/>
      <c r="N157" s="77"/>
      <c r="O157" s="77"/>
      <c r="P157" s="38"/>
      <c r="Q157" s="38"/>
      <c r="R157" s="77"/>
      <c r="S157" s="64"/>
      <c r="T157" s="77"/>
    </row>
    <row r="158" spans="2:20" x14ac:dyDescent="0.35">
      <c r="B158" s="36"/>
      <c r="C158" s="75"/>
      <c r="D158" s="76"/>
      <c r="E158" s="76"/>
      <c r="F158" s="76"/>
      <c r="G158" s="77"/>
      <c r="H158" s="64"/>
      <c r="I158" s="64"/>
      <c r="J158" s="77"/>
      <c r="K158" s="77"/>
      <c r="L158" s="38"/>
      <c r="M158" s="38"/>
      <c r="N158" s="77"/>
      <c r="O158" s="77"/>
      <c r="P158" s="38"/>
      <c r="Q158" s="38"/>
      <c r="R158" s="77"/>
      <c r="S158" s="64"/>
      <c r="T158" s="77"/>
    </row>
    <row r="159" spans="2:20" x14ac:dyDescent="0.35">
      <c r="B159" s="36"/>
      <c r="C159" s="75"/>
      <c r="D159" s="76"/>
      <c r="E159" s="76"/>
      <c r="F159" s="76"/>
      <c r="G159" s="77"/>
      <c r="H159" s="64"/>
      <c r="I159" s="64"/>
      <c r="J159" s="77"/>
      <c r="K159" s="77"/>
      <c r="L159" s="38"/>
      <c r="M159" s="38"/>
      <c r="N159" s="77"/>
      <c r="O159" s="77"/>
      <c r="P159" s="38"/>
      <c r="Q159" s="38"/>
      <c r="R159" s="77"/>
      <c r="S159" s="64"/>
      <c r="T159" s="77"/>
    </row>
    <row r="160" spans="2:20" x14ac:dyDescent="0.35">
      <c r="B160" s="36"/>
      <c r="C160" s="75"/>
      <c r="D160" s="76"/>
      <c r="E160" s="76"/>
      <c r="F160" s="76"/>
      <c r="G160" s="77"/>
      <c r="H160" s="64"/>
      <c r="I160" s="64"/>
      <c r="J160" s="77"/>
      <c r="K160" s="77"/>
      <c r="L160" s="38"/>
      <c r="M160" s="38"/>
      <c r="N160" s="77"/>
      <c r="O160" s="77"/>
      <c r="P160" s="38"/>
      <c r="Q160" s="38"/>
      <c r="R160" s="77"/>
      <c r="S160" s="64"/>
      <c r="T160" s="77"/>
    </row>
    <row r="161" spans="2:20" x14ac:dyDescent="0.35">
      <c r="B161" s="36"/>
      <c r="C161" s="75"/>
      <c r="D161" s="76"/>
      <c r="E161" s="76"/>
      <c r="F161" s="76"/>
      <c r="G161" s="77"/>
      <c r="H161" s="64"/>
      <c r="I161" s="64"/>
      <c r="J161" s="77"/>
      <c r="K161" s="77"/>
      <c r="L161" s="38"/>
      <c r="M161" s="38"/>
      <c r="N161" s="77"/>
      <c r="O161" s="77"/>
      <c r="P161" s="38"/>
      <c r="Q161" s="38"/>
      <c r="R161" s="77"/>
      <c r="S161" s="64"/>
      <c r="T161" s="77"/>
    </row>
    <row r="162" spans="2:20" x14ac:dyDescent="0.35">
      <c r="B162" s="36"/>
      <c r="C162" s="75"/>
      <c r="D162" s="76"/>
      <c r="E162" s="76"/>
      <c r="F162" s="76"/>
      <c r="G162" s="77"/>
      <c r="H162" s="64"/>
      <c r="I162" s="64"/>
      <c r="J162" s="77"/>
      <c r="K162" s="77"/>
      <c r="L162" s="38"/>
      <c r="M162" s="38"/>
      <c r="N162" s="77"/>
      <c r="O162" s="77"/>
      <c r="P162" s="38"/>
      <c r="Q162" s="38"/>
      <c r="R162" s="77"/>
      <c r="S162" s="64"/>
      <c r="T162" s="77"/>
    </row>
    <row r="163" spans="2:20" x14ac:dyDescent="0.35">
      <c r="B163" s="36"/>
      <c r="C163" s="75"/>
      <c r="D163" s="76"/>
      <c r="E163" s="76"/>
      <c r="F163" s="76"/>
      <c r="G163" s="77"/>
      <c r="H163" s="64"/>
      <c r="I163" s="64"/>
      <c r="J163" s="77"/>
      <c r="K163" s="77"/>
      <c r="L163" s="38"/>
      <c r="M163" s="38"/>
      <c r="N163" s="77"/>
      <c r="O163" s="77"/>
      <c r="P163" s="38"/>
      <c r="Q163" s="38"/>
      <c r="R163" s="77"/>
      <c r="S163" s="64"/>
      <c r="T163" s="77"/>
    </row>
    <row r="164" spans="2:20" x14ac:dyDescent="0.35">
      <c r="B164" s="36"/>
      <c r="C164" s="75"/>
      <c r="D164" s="76"/>
      <c r="E164" s="76"/>
      <c r="F164" s="76"/>
      <c r="G164" s="77"/>
      <c r="H164" s="64"/>
      <c r="I164" s="64"/>
      <c r="J164" s="77"/>
      <c r="K164" s="77"/>
      <c r="L164" s="38"/>
      <c r="M164" s="38"/>
      <c r="N164" s="77"/>
      <c r="O164" s="77"/>
      <c r="P164" s="38"/>
      <c r="Q164" s="38"/>
      <c r="R164" s="77"/>
      <c r="S164" s="64"/>
      <c r="T164" s="77"/>
    </row>
    <row r="165" spans="2:20" x14ac:dyDescent="0.35">
      <c r="B165" s="36"/>
      <c r="C165" s="75"/>
      <c r="D165" s="76"/>
      <c r="E165" s="76"/>
      <c r="F165" s="76"/>
      <c r="G165" s="77"/>
      <c r="H165" s="64"/>
      <c r="I165" s="64"/>
      <c r="J165" s="77"/>
      <c r="K165" s="77"/>
      <c r="L165" s="38"/>
      <c r="M165" s="38"/>
      <c r="N165" s="77"/>
      <c r="O165" s="77"/>
      <c r="P165" s="38"/>
      <c r="Q165" s="38"/>
      <c r="R165" s="77"/>
      <c r="S165" s="64"/>
      <c r="T165" s="77"/>
    </row>
    <row r="166" spans="2:20" x14ac:dyDescent="0.35">
      <c r="B166" s="36"/>
      <c r="C166" s="75"/>
      <c r="D166" s="76"/>
      <c r="E166" s="76"/>
      <c r="F166" s="76"/>
      <c r="G166" s="77"/>
      <c r="H166" s="64"/>
      <c r="I166" s="64"/>
      <c r="J166" s="77"/>
      <c r="K166" s="77"/>
      <c r="L166" s="38"/>
      <c r="M166" s="38"/>
      <c r="N166" s="77"/>
      <c r="O166" s="77"/>
      <c r="P166" s="38"/>
      <c r="Q166" s="38"/>
      <c r="R166" s="77"/>
      <c r="S166" s="64"/>
      <c r="T166" s="77"/>
    </row>
    <row r="167" spans="2:20" x14ac:dyDescent="0.35">
      <c r="B167" s="36"/>
      <c r="C167" s="75"/>
      <c r="D167" s="76"/>
      <c r="E167" s="76"/>
      <c r="F167" s="76"/>
      <c r="G167" s="77"/>
      <c r="H167" s="64"/>
      <c r="I167" s="64"/>
      <c r="J167" s="77"/>
      <c r="K167" s="77"/>
      <c r="L167" s="38"/>
      <c r="M167" s="38"/>
      <c r="N167" s="77"/>
      <c r="O167" s="77"/>
      <c r="P167" s="38"/>
      <c r="Q167" s="38"/>
      <c r="R167" s="77"/>
      <c r="S167" s="64"/>
      <c r="T167" s="77"/>
    </row>
    <row r="168" spans="2:20" x14ac:dyDescent="0.35">
      <c r="B168" s="36"/>
      <c r="C168" s="75"/>
      <c r="D168" s="76"/>
      <c r="E168" s="76"/>
      <c r="F168" s="76"/>
      <c r="G168" s="77"/>
      <c r="H168" s="64"/>
      <c r="I168" s="64"/>
      <c r="J168" s="77"/>
      <c r="K168" s="77"/>
      <c r="L168" s="38"/>
      <c r="M168" s="38"/>
      <c r="N168" s="77"/>
      <c r="O168" s="77"/>
      <c r="P168" s="38"/>
      <c r="Q168" s="38"/>
      <c r="R168" s="77"/>
      <c r="S168" s="64"/>
      <c r="T168" s="77"/>
    </row>
    <row r="169" spans="2:20" x14ac:dyDescent="0.35">
      <c r="B169" s="36"/>
      <c r="C169" s="75"/>
      <c r="D169" s="76"/>
      <c r="E169" s="76"/>
      <c r="F169" s="76"/>
      <c r="G169" s="77"/>
      <c r="H169" s="64"/>
      <c r="I169" s="64"/>
      <c r="J169" s="77"/>
      <c r="K169" s="77"/>
      <c r="L169" s="38"/>
      <c r="M169" s="38"/>
      <c r="N169" s="77"/>
      <c r="O169" s="77"/>
      <c r="P169" s="38"/>
      <c r="Q169" s="38"/>
      <c r="R169" s="77"/>
      <c r="S169" s="64"/>
      <c r="T169" s="77"/>
    </row>
    <row r="170" spans="2:20" x14ac:dyDescent="0.35">
      <c r="B170" s="36"/>
      <c r="C170" s="75"/>
      <c r="D170" s="76"/>
      <c r="E170" s="76"/>
      <c r="F170" s="76"/>
      <c r="G170" s="77"/>
      <c r="H170" s="64"/>
      <c r="I170" s="64"/>
      <c r="J170" s="77"/>
      <c r="K170" s="77"/>
      <c r="L170" s="38"/>
      <c r="M170" s="38"/>
      <c r="N170" s="77"/>
      <c r="O170" s="77"/>
      <c r="P170" s="38"/>
      <c r="Q170" s="38"/>
      <c r="R170" s="77"/>
      <c r="S170" s="64"/>
      <c r="T170" s="77"/>
    </row>
    <row r="171" spans="2:20" x14ac:dyDescent="0.35">
      <c r="B171" s="36"/>
      <c r="C171" s="75"/>
      <c r="D171" s="76"/>
      <c r="E171" s="76"/>
      <c r="F171" s="76"/>
      <c r="G171" s="77"/>
      <c r="H171" s="64"/>
      <c r="I171" s="64"/>
      <c r="J171" s="77"/>
      <c r="K171" s="77"/>
      <c r="L171" s="38"/>
      <c r="M171" s="38"/>
      <c r="N171" s="77"/>
      <c r="O171" s="77"/>
      <c r="P171" s="38"/>
      <c r="Q171" s="38"/>
      <c r="R171" s="77"/>
      <c r="S171" s="64"/>
      <c r="T171" s="77"/>
    </row>
    <row r="172" spans="2:20" x14ac:dyDescent="0.35">
      <c r="B172" s="36"/>
      <c r="C172" s="75"/>
      <c r="D172" s="76"/>
      <c r="E172" s="76"/>
      <c r="F172" s="76"/>
      <c r="G172" s="77"/>
      <c r="H172" s="64"/>
      <c r="I172" s="64"/>
      <c r="J172" s="77"/>
      <c r="K172" s="77"/>
      <c r="L172" s="38"/>
      <c r="M172" s="38"/>
      <c r="N172" s="77"/>
      <c r="O172" s="77"/>
      <c r="P172" s="38"/>
      <c r="Q172" s="38"/>
      <c r="R172" s="77"/>
      <c r="S172" s="64"/>
      <c r="T172" s="77"/>
    </row>
    <row r="173" spans="2:20" x14ac:dyDescent="0.35">
      <c r="B173" s="36"/>
      <c r="C173" s="75"/>
      <c r="D173" s="76"/>
      <c r="E173" s="76"/>
      <c r="F173" s="76"/>
      <c r="G173" s="77"/>
      <c r="H173" s="64"/>
      <c r="I173" s="64"/>
      <c r="J173" s="77"/>
      <c r="K173" s="77"/>
      <c r="L173" s="38"/>
      <c r="M173" s="38"/>
      <c r="N173" s="77"/>
      <c r="O173" s="77"/>
      <c r="P173" s="38"/>
      <c r="Q173" s="38"/>
      <c r="R173" s="77"/>
      <c r="S173" s="64"/>
      <c r="T173" s="77"/>
    </row>
    <row r="174" spans="2:20" x14ac:dyDescent="0.35">
      <c r="B174" s="36"/>
      <c r="C174" s="75"/>
      <c r="D174" s="76"/>
      <c r="E174" s="76"/>
      <c r="F174" s="76"/>
      <c r="G174" s="77"/>
      <c r="H174" s="64"/>
      <c r="I174" s="64"/>
      <c r="J174" s="77"/>
      <c r="K174" s="77"/>
      <c r="L174" s="38"/>
      <c r="M174" s="38"/>
      <c r="N174" s="77"/>
      <c r="O174" s="77"/>
      <c r="P174" s="38"/>
      <c r="Q174" s="38"/>
      <c r="R174" s="77"/>
      <c r="S174" s="64"/>
      <c r="T174" s="77"/>
    </row>
    <row r="175" spans="2:20" x14ac:dyDescent="0.35">
      <c r="B175" s="36"/>
      <c r="C175" s="75"/>
      <c r="D175" s="76"/>
      <c r="E175" s="76"/>
      <c r="F175" s="76"/>
      <c r="G175" s="77"/>
      <c r="H175" s="64"/>
      <c r="I175" s="64"/>
      <c r="J175" s="77"/>
      <c r="K175" s="77"/>
      <c r="L175" s="38"/>
      <c r="M175" s="38"/>
      <c r="N175" s="77"/>
      <c r="O175" s="77"/>
      <c r="P175" s="38"/>
      <c r="Q175" s="38"/>
      <c r="R175" s="77"/>
      <c r="S175" s="64"/>
      <c r="T175" s="77"/>
    </row>
    <row r="176" spans="2:20" x14ac:dyDescent="0.35">
      <c r="B176" s="36"/>
      <c r="C176" s="75"/>
      <c r="D176" s="76"/>
      <c r="E176" s="76"/>
      <c r="F176" s="76"/>
      <c r="G176" s="77"/>
      <c r="H176" s="64"/>
      <c r="I176" s="64"/>
      <c r="J176" s="77"/>
      <c r="K176" s="77"/>
      <c r="L176" s="38"/>
      <c r="M176" s="38"/>
      <c r="N176" s="77"/>
      <c r="O176" s="77"/>
      <c r="P176" s="38"/>
      <c r="Q176" s="38"/>
      <c r="R176" s="77"/>
      <c r="S176" s="64"/>
      <c r="T176" s="77"/>
    </row>
    <row r="177" spans="2:20" x14ac:dyDescent="0.35">
      <c r="B177" s="36"/>
      <c r="C177" s="75"/>
      <c r="D177" s="76"/>
      <c r="E177" s="76"/>
      <c r="F177" s="76"/>
      <c r="G177" s="77"/>
      <c r="H177" s="64"/>
      <c r="I177" s="64"/>
      <c r="J177" s="77"/>
      <c r="K177" s="77"/>
      <c r="L177" s="38"/>
      <c r="M177" s="38"/>
      <c r="N177" s="77"/>
      <c r="O177" s="77"/>
      <c r="P177" s="38"/>
      <c r="Q177" s="38"/>
      <c r="R177" s="77"/>
      <c r="S177" s="64"/>
      <c r="T177" s="77"/>
    </row>
    <row r="178" spans="2:20" x14ac:dyDescent="0.35">
      <c r="B178" s="36"/>
      <c r="C178" s="75"/>
      <c r="D178" s="76"/>
      <c r="E178" s="76"/>
      <c r="F178" s="76"/>
      <c r="G178" s="77"/>
      <c r="H178" s="64"/>
      <c r="I178" s="64"/>
      <c r="J178" s="77"/>
      <c r="K178" s="77"/>
      <c r="L178" s="38"/>
      <c r="M178" s="38"/>
      <c r="N178" s="77"/>
      <c r="O178" s="77"/>
      <c r="P178" s="38"/>
      <c r="Q178" s="38"/>
      <c r="R178" s="77"/>
      <c r="S178" s="64"/>
      <c r="T178" s="77"/>
    </row>
    <row r="179" spans="2:20" x14ac:dyDescent="0.35">
      <c r="B179" s="36"/>
      <c r="C179" s="75"/>
      <c r="D179" s="76"/>
      <c r="E179" s="76"/>
      <c r="F179" s="76"/>
      <c r="G179" s="77"/>
      <c r="H179" s="64"/>
      <c r="I179" s="64"/>
      <c r="J179" s="77"/>
      <c r="K179" s="77"/>
      <c r="L179" s="38"/>
      <c r="M179" s="38"/>
      <c r="N179" s="77"/>
      <c r="O179" s="77"/>
      <c r="P179" s="38"/>
      <c r="Q179" s="38"/>
      <c r="R179" s="77"/>
      <c r="S179" s="64"/>
      <c r="T179" s="77"/>
    </row>
    <row r="180" spans="2:20" x14ac:dyDescent="0.35">
      <c r="B180" s="36"/>
      <c r="C180" s="75"/>
      <c r="D180" s="76"/>
      <c r="E180" s="76"/>
      <c r="F180" s="76"/>
      <c r="G180" s="77"/>
      <c r="H180" s="64"/>
      <c r="I180" s="64"/>
      <c r="J180" s="77"/>
      <c r="K180" s="77"/>
      <c r="L180" s="38"/>
      <c r="M180" s="38"/>
      <c r="N180" s="77"/>
      <c r="O180" s="77"/>
      <c r="P180" s="38"/>
      <c r="Q180" s="38"/>
      <c r="R180" s="77"/>
      <c r="S180" s="64"/>
      <c r="T180" s="77"/>
    </row>
    <row r="181" spans="2:20" x14ac:dyDescent="0.35">
      <c r="B181" s="36"/>
      <c r="C181" s="75"/>
      <c r="D181" s="76"/>
      <c r="E181" s="76"/>
      <c r="F181" s="76"/>
      <c r="G181" s="77"/>
      <c r="H181" s="64"/>
      <c r="I181" s="64"/>
      <c r="J181" s="77"/>
      <c r="K181" s="77"/>
      <c r="L181" s="38"/>
      <c r="M181" s="38"/>
      <c r="N181" s="77"/>
      <c r="O181" s="77"/>
      <c r="P181" s="38"/>
      <c r="Q181" s="38"/>
      <c r="R181" s="77"/>
      <c r="S181" s="64"/>
      <c r="T181" s="77"/>
    </row>
    <row r="182" spans="2:20" x14ac:dyDescent="0.35">
      <c r="B182" s="36"/>
      <c r="C182" s="75"/>
      <c r="D182" s="76"/>
      <c r="E182" s="76"/>
      <c r="F182" s="76"/>
      <c r="G182" s="77"/>
      <c r="H182" s="64"/>
      <c r="I182" s="64"/>
      <c r="J182" s="77"/>
      <c r="K182" s="77"/>
      <c r="L182" s="38"/>
      <c r="M182" s="38"/>
      <c r="N182" s="77"/>
      <c r="O182" s="77"/>
      <c r="P182" s="38"/>
      <c r="Q182" s="38"/>
      <c r="R182" s="77"/>
      <c r="S182" s="64"/>
      <c r="T182" s="77"/>
    </row>
    <row r="183" spans="2:20" x14ac:dyDescent="0.35">
      <c r="B183" s="36"/>
      <c r="C183" s="75"/>
      <c r="D183" s="76"/>
      <c r="E183" s="76"/>
      <c r="F183" s="76"/>
      <c r="G183" s="77"/>
      <c r="H183" s="64"/>
      <c r="I183" s="64"/>
      <c r="J183" s="77"/>
      <c r="K183" s="77"/>
      <c r="L183" s="38"/>
      <c r="M183" s="38"/>
      <c r="N183" s="77"/>
      <c r="O183" s="77"/>
      <c r="P183" s="38"/>
      <c r="Q183" s="38"/>
      <c r="R183" s="77"/>
      <c r="S183" s="64"/>
      <c r="T183" s="77"/>
    </row>
    <row r="184" spans="2:20" x14ac:dyDescent="0.35">
      <c r="B184" s="36"/>
      <c r="C184" s="75"/>
      <c r="D184" s="76"/>
      <c r="E184" s="76"/>
      <c r="F184" s="76"/>
      <c r="G184" s="77"/>
      <c r="H184" s="64"/>
      <c r="I184" s="64"/>
      <c r="J184" s="77"/>
      <c r="K184" s="77"/>
      <c r="L184" s="38"/>
      <c r="M184" s="38"/>
      <c r="N184" s="77"/>
      <c r="O184" s="77"/>
      <c r="P184" s="38"/>
      <c r="Q184" s="38"/>
      <c r="R184" s="77"/>
      <c r="S184" s="64"/>
      <c r="T184" s="77"/>
    </row>
    <row r="185" spans="2:20" x14ac:dyDescent="0.35">
      <c r="B185" s="36"/>
      <c r="C185" s="75"/>
      <c r="D185" s="76"/>
      <c r="E185" s="76"/>
      <c r="F185" s="76"/>
      <c r="G185" s="77"/>
      <c r="H185" s="64"/>
      <c r="I185" s="64"/>
      <c r="J185" s="77"/>
      <c r="K185" s="77"/>
      <c r="L185" s="38"/>
      <c r="M185" s="38"/>
      <c r="N185" s="77"/>
      <c r="O185" s="77"/>
      <c r="P185" s="38"/>
      <c r="Q185" s="38"/>
      <c r="R185" s="77"/>
      <c r="S185" s="64"/>
      <c r="T185" s="77"/>
    </row>
    <row r="186" spans="2:20" x14ac:dyDescent="0.35">
      <c r="B186" s="36"/>
      <c r="C186" s="75"/>
      <c r="D186" s="76"/>
      <c r="E186" s="76"/>
      <c r="F186" s="76"/>
      <c r="G186" s="77"/>
      <c r="H186" s="64"/>
      <c r="I186" s="64"/>
      <c r="J186" s="77"/>
      <c r="K186" s="77"/>
      <c r="L186" s="38"/>
      <c r="M186" s="38"/>
      <c r="N186" s="77"/>
      <c r="O186" s="77"/>
      <c r="P186" s="38"/>
      <c r="Q186" s="38"/>
      <c r="R186" s="77"/>
      <c r="S186" s="64"/>
      <c r="T186" s="77"/>
    </row>
    <row r="187" spans="2:20" x14ac:dyDescent="0.35">
      <c r="B187" s="36"/>
      <c r="C187" s="75"/>
      <c r="D187" s="76"/>
      <c r="E187" s="76"/>
      <c r="F187" s="76"/>
      <c r="G187" s="77"/>
      <c r="H187" s="64"/>
      <c r="I187" s="64"/>
      <c r="J187" s="77"/>
      <c r="K187" s="77"/>
      <c r="L187" s="38"/>
      <c r="M187" s="38"/>
      <c r="N187" s="77"/>
      <c r="O187" s="77"/>
      <c r="P187" s="38"/>
      <c r="Q187" s="38"/>
      <c r="R187" s="77"/>
      <c r="S187" s="64"/>
      <c r="T187" s="77"/>
    </row>
    <row r="188" spans="2:20" x14ac:dyDescent="0.35">
      <c r="B188" s="36"/>
      <c r="C188" s="75"/>
      <c r="D188" s="76"/>
      <c r="E188" s="76"/>
      <c r="F188" s="76"/>
      <c r="G188" s="77"/>
      <c r="H188" s="64"/>
      <c r="I188" s="64"/>
      <c r="J188" s="77"/>
      <c r="K188" s="77"/>
      <c r="L188" s="38"/>
      <c r="M188" s="38"/>
      <c r="N188" s="77"/>
      <c r="O188" s="77"/>
      <c r="P188" s="38"/>
      <c r="Q188" s="38"/>
      <c r="R188" s="77"/>
      <c r="S188" s="64"/>
      <c r="T188" s="77"/>
    </row>
    <row r="189" spans="2:20" x14ac:dyDescent="0.35">
      <c r="B189" s="36"/>
      <c r="C189" s="75"/>
      <c r="D189" s="76"/>
      <c r="E189" s="76"/>
      <c r="F189" s="76"/>
      <c r="G189" s="77"/>
      <c r="H189" s="64"/>
      <c r="I189" s="64"/>
      <c r="J189" s="77"/>
      <c r="K189" s="77"/>
      <c r="L189" s="38"/>
      <c r="M189" s="38"/>
      <c r="N189" s="77"/>
      <c r="O189" s="77"/>
      <c r="P189" s="38"/>
      <c r="Q189" s="38"/>
      <c r="R189" s="77"/>
      <c r="S189" s="64"/>
      <c r="T189" s="77"/>
    </row>
    <row r="190" spans="2:20" x14ac:dyDescent="0.35">
      <c r="B190" s="36"/>
      <c r="C190" s="75"/>
      <c r="D190" s="76"/>
      <c r="E190" s="76"/>
      <c r="F190" s="76"/>
      <c r="G190" s="77"/>
      <c r="H190" s="64"/>
      <c r="I190" s="64"/>
      <c r="J190" s="77"/>
      <c r="K190" s="77"/>
      <c r="L190" s="38"/>
      <c r="M190" s="38"/>
      <c r="N190" s="77"/>
      <c r="O190" s="77"/>
      <c r="P190" s="38"/>
      <c r="Q190" s="38"/>
      <c r="R190" s="77"/>
      <c r="S190" s="64"/>
      <c r="T190" s="77"/>
    </row>
    <row r="191" spans="2:20" x14ac:dyDescent="0.35">
      <c r="B191" s="36"/>
      <c r="C191" s="75"/>
      <c r="D191" s="76"/>
      <c r="E191" s="76"/>
      <c r="F191" s="76"/>
      <c r="G191" s="77"/>
      <c r="H191" s="64"/>
      <c r="I191" s="64"/>
      <c r="J191" s="77"/>
      <c r="K191" s="77"/>
      <c r="L191" s="38"/>
      <c r="M191" s="38"/>
      <c r="N191" s="77"/>
      <c r="O191" s="77"/>
      <c r="P191" s="38"/>
      <c r="Q191" s="38"/>
      <c r="R191" s="77"/>
      <c r="S191" s="64"/>
      <c r="T191" s="77"/>
    </row>
    <row r="192" spans="2:20" x14ac:dyDescent="0.35">
      <c r="B192" s="36"/>
      <c r="C192" s="75"/>
      <c r="D192" s="76"/>
      <c r="E192" s="76"/>
      <c r="F192" s="76"/>
      <c r="G192" s="77"/>
      <c r="H192" s="64"/>
      <c r="I192" s="64"/>
      <c r="J192" s="77"/>
      <c r="K192" s="77"/>
      <c r="L192" s="38"/>
      <c r="M192" s="38"/>
      <c r="N192" s="77"/>
      <c r="O192" s="77"/>
      <c r="P192" s="38"/>
      <c r="Q192" s="38"/>
      <c r="R192" s="77"/>
      <c r="S192" s="64"/>
      <c r="T192" s="77"/>
    </row>
    <row r="193" spans="2:20" x14ac:dyDescent="0.35">
      <c r="B193" s="36"/>
      <c r="C193" s="75"/>
      <c r="D193" s="76"/>
      <c r="E193" s="76"/>
      <c r="F193" s="76"/>
      <c r="G193" s="77"/>
      <c r="H193" s="64"/>
      <c r="I193" s="64"/>
      <c r="J193" s="77"/>
      <c r="K193" s="77"/>
      <c r="L193" s="38"/>
      <c r="M193" s="38"/>
      <c r="N193" s="77"/>
      <c r="O193" s="77"/>
      <c r="P193" s="38"/>
      <c r="Q193" s="38"/>
      <c r="R193" s="77"/>
      <c r="S193" s="64"/>
      <c r="T193" s="77"/>
    </row>
    <row r="194" spans="2:20" x14ac:dyDescent="0.35">
      <c r="B194" s="36"/>
      <c r="C194" s="75"/>
      <c r="D194" s="76"/>
      <c r="E194" s="76"/>
      <c r="F194" s="76"/>
      <c r="G194" s="77"/>
      <c r="H194" s="64"/>
      <c r="I194" s="64"/>
      <c r="J194" s="77"/>
      <c r="K194" s="77"/>
      <c r="L194" s="38"/>
      <c r="M194" s="38"/>
      <c r="N194" s="77"/>
      <c r="O194" s="77"/>
      <c r="P194" s="38"/>
      <c r="Q194" s="38"/>
      <c r="R194" s="77"/>
      <c r="S194" s="64"/>
      <c r="T194" s="77"/>
    </row>
    <row r="195" spans="2:20" x14ac:dyDescent="0.35">
      <c r="B195" s="36"/>
      <c r="C195" s="75"/>
      <c r="D195" s="76"/>
      <c r="E195" s="76"/>
      <c r="F195" s="76"/>
      <c r="G195" s="77"/>
      <c r="H195" s="64"/>
      <c r="I195" s="64"/>
      <c r="J195" s="77"/>
      <c r="K195" s="77"/>
      <c r="L195" s="38"/>
      <c r="M195" s="38"/>
      <c r="N195" s="77"/>
      <c r="O195" s="77"/>
      <c r="P195" s="38"/>
      <c r="Q195" s="38"/>
      <c r="R195" s="77"/>
      <c r="S195" s="64"/>
      <c r="T195" s="77"/>
    </row>
    <row r="196" spans="2:20" x14ac:dyDescent="0.35">
      <c r="B196" s="36"/>
      <c r="C196" s="75"/>
      <c r="D196" s="76"/>
      <c r="E196" s="76"/>
      <c r="F196" s="76"/>
      <c r="G196" s="77"/>
      <c r="H196" s="64"/>
      <c r="I196" s="64"/>
      <c r="J196" s="77"/>
      <c r="K196" s="77"/>
      <c r="L196" s="38"/>
      <c r="M196" s="38"/>
      <c r="N196" s="77"/>
      <c r="O196" s="77"/>
      <c r="P196" s="38"/>
      <c r="Q196" s="38"/>
      <c r="R196" s="77"/>
      <c r="S196" s="64"/>
      <c r="T196" s="77"/>
    </row>
    <row r="197" spans="2:20" x14ac:dyDescent="0.35">
      <c r="B197" s="36"/>
      <c r="C197" s="75"/>
      <c r="D197" s="76"/>
      <c r="E197" s="76"/>
      <c r="F197" s="76"/>
      <c r="G197" s="77"/>
      <c r="H197" s="64"/>
      <c r="I197" s="64"/>
      <c r="J197" s="77"/>
      <c r="K197" s="77"/>
      <c r="L197" s="38"/>
      <c r="M197" s="38"/>
      <c r="N197" s="77"/>
      <c r="O197" s="77"/>
      <c r="P197" s="38"/>
      <c r="Q197" s="38"/>
      <c r="R197" s="77"/>
      <c r="S197" s="64"/>
      <c r="T197" s="77"/>
    </row>
    <row r="198" spans="2:20" x14ac:dyDescent="0.35">
      <c r="B198" s="36"/>
      <c r="C198" s="75"/>
      <c r="D198" s="76"/>
      <c r="E198" s="76"/>
      <c r="F198" s="76"/>
      <c r="G198" s="77"/>
      <c r="H198" s="64"/>
      <c r="I198" s="64"/>
      <c r="J198" s="77"/>
      <c r="K198" s="77"/>
      <c r="L198" s="38"/>
      <c r="M198" s="38"/>
      <c r="N198" s="77"/>
      <c r="O198" s="77"/>
      <c r="P198" s="38"/>
      <c r="Q198" s="38"/>
      <c r="R198" s="77"/>
      <c r="S198" s="64"/>
      <c r="T198" s="77"/>
    </row>
    <row r="199" spans="2:20" x14ac:dyDescent="0.35">
      <c r="B199" s="36"/>
      <c r="C199" s="75"/>
      <c r="D199" s="76"/>
      <c r="E199" s="76"/>
      <c r="F199" s="76"/>
      <c r="G199" s="77"/>
      <c r="H199" s="64"/>
      <c r="I199" s="64"/>
      <c r="J199" s="77"/>
      <c r="K199" s="77"/>
      <c r="L199" s="38"/>
      <c r="M199" s="38"/>
      <c r="N199" s="77"/>
      <c r="O199" s="77"/>
      <c r="P199" s="38"/>
      <c r="Q199" s="38"/>
      <c r="R199" s="77"/>
      <c r="S199" s="64"/>
      <c r="T199" s="77"/>
    </row>
    <row r="200" spans="2:20" x14ac:dyDescent="0.35">
      <c r="B200" s="36"/>
      <c r="C200" s="75"/>
      <c r="D200" s="76"/>
      <c r="E200" s="76"/>
      <c r="F200" s="76"/>
      <c r="G200" s="77"/>
      <c r="H200" s="64"/>
      <c r="I200" s="64"/>
      <c r="J200" s="77"/>
      <c r="K200" s="77"/>
      <c r="L200" s="38"/>
      <c r="M200" s="38"/>
      <c r="N200" s="77"/>
      <c r="O200" s="77"/>
      <c r="P200" s="38"/>
      <c r="Q200" s="38"/>
      <c r="R200" s="77"/>
      <c r="S200" s="64"/>
      <c r="T200" s="77"/>
    </row>
    <row r="201" spans="2:20" x14ac:dyDescent="0.35">
      <c r="B201" s="36"/>
      <c r="C201" s="75"/>
      <c r="D201" s="76"/>
      <c r="E201" s="76"/>
      <c r="F201" s="76"/>
      <c r="G201" s="77"/>
      <c r="H201" s="64"/>
      <c r="I201" s="64"/>
      <c r="J201" s="77"/>
      <c r="K201" s="77"/>
      <c r="L201" s="38"/>
      <c r="M201" s="38"/>
      <c r="N201" s="77"/>
      <c r="O201" s="77"/>
      <c r="P201" s="38"/>
      <c r="Q201" s="38"/>
      <c r="R201" s="77"/>
      <c r="S201" s="64"/>
      <c r="T201" s="77"/>
    </row>
    <row r="202" spans="2:20" x14ac:dyDescent="0.35">
      <c r="B202" s="36"/>
      <c r="C202" s="75"/>
      <c r="D202" s="76"/>
      <c r="E202" s="76"/>
      <c r="F202" s="76"/>
      <c r="G202" s="77"/>
      <c r="H202" s="64"/>
      <c r="I202" s="64"/>
      <c r="J202" s="77"/>
      <c r="K202" s="77"/>
      <c r="L202" s="38"/>
      <c r="M202" s="38"/>
      <c r="N202" s="77"/>
      <c r="O202" s="77"/>
      <c r="P202" s="38"/>
      <c r="Q202" s="38"/>
      <c r="R202" s="77"/>
      <c r="S202" s="64"/>
      <c r="T202" s="77"/>
    </row>
    <row r="203" spans="2:20" x14ac:dyDescent="0.35">
      <c r="B203" s="36"/>
      <c r="C203" s="75"/>
      <c r="D203" s="76"/>
      <c r="E203" s="76"/>
      <c r="F203" s="76"/>
      <c r="G203" s="77"/>
      <c r="H203" s="64"/>
      <c r="I203" s="64"/>
      <c r="J203" s="77"/>
      <c r="K203" s="77"/>
      <c r="L203" s="38"/>
      <c r="M203" s="38"/>
      <c r="N203" s="77"/>
      <c r="O203" s="77"/>
      <c r="P203" s="38"/>
      <c r="Q203" s="38"/>
      <c r="R203" s="77"/>
      <c r="S203" s="64"/>
      <c r="T203" s="77"/>
    </row>
    <row r="204" spans="2:20" x14ac:dyDescent="0.35">
      <c r="B204" s="36"/>
      <c r="C204" s="75"/>
      <c r="D204" s="76"/>
      <c r="E204" s="76"/>
      <c r="F204" s="76"/>
      <c r="G204" s="77"/>
      <c r="H204" s="64"/>
      <c r="I204" s="64"/>
      <c r="J204" s="77"/>
      <c r="K204" s="77"/>
      <c r="L204" s="38"/>
      <c r="M204" s="38"/>
      <c r="N204" s="77"/>
      <c r="O204" s="77"/>
      <c r="P204" s="38"/>
      <c r="Q204" s="38"/>
      <c r="R204" s="77"/>
      <c r="S204" s="64"/>
      <c r="T204" s="77"/>
    </row>
    <row r="205" spans="2:20" x14ac:dyDescent="0.35">
      <c r="B205" s="36"/>
      <c r="C205" s="75"/>
      <c r="D205" s="76"/>
      <c r="E205" s="76"/>
      <c r="F205" s="76"/>
      <c r="G205" s="77"/>
      <c r="H205" s="64"/>
      <c r="I205" s="64"/>
      <c r="J205" s="77"/>
      <c r="K205" s="77"/>
      <c r="L205" s="38"/>
      <c r="M205" s="38"/>
      <c r="N205" s="77"/>
      <c r="O205" s="77"/>
      <c r="P205" s="38"/>
      <c r="Q205" s="38"/>
      <c r="R205" s="77"/>
      <c r="S205" s="64"/>
      <c r="T205" s="77"/>
    </row>
    <row r="206" spans="2:20" x14ac:dyDescent="0.35">
      <c r="B206" s="36"/>
      <c r="C206" s="75"/>
      <c r="D206" s="76"/>
      <c r="E206" s="76"/>
      <c r="F206" s="76"/>
      <c r="G206" s="77"/>
      <c r="H206" s="64"/>
      <c r="I206" s="64"/>
      <c r="J206" s="77"/>
      <c r="K206" s="77"/>
      <c r="L206" s="38"/>
      <c r="M206" s="38"/>
      <c r="N206" s="77"/>
      <c r="O206" s="77"/>
      <c r="P206" s="38"/>
      <c r="Q206" s="38"/>
      <c r="R206" s="77"/>
      <c r="S206" s="64"/>
      <c r="T206" s="77"/>
    </row>
    <row r="207" spans="2:20" x14ac:dyDescent="0.35">
      <c r="B207" s="36"/>
      <c r="C207" s="75"/>
      <c r="D207" s="76"/>
      <c r="E207" s="76"/>
      <c r="F207" s="76"/>
      <c r="G207" s="77"/>
      <c r="H207" s="64"/>
      <c r="I207" s="64"/>
      <c r="J207" s="77"/>
      <c r="K207" s="77"/>
      <c r="L207" s="38"/>
      <c r="M207" s="38"/>
      <c r="N207" s="77"/>
      <c r="O207" s="77"/>
      <c r="P207" s="38"/>
      <c r="Q207" s="38"/>
      <c r="R207" s="77"/>
      <c r="S207" s="64"/>
      <c r="T207" s="77"/>
    </row>
    <row r="208" spans="2:20" x14ac:dyDescent="0.35">
      <c r="B208" s="36"/>
      <c r="C208" s="75"/>
      <c r="D208" s="76"/>
      <c r="E208" s="76"/>
      <c r="F208" s="76"/>
      <c r="G208" s="77"/>
      <c r="H208" s="64"/>
      <c r="I208" s="64"/>
      <c r="J208" s="77"/>
      <c r="K208" s="77"/>
      <c r="L208" s="38"/>
      <c r="M208" s="38"/>
      <c r="N208" s="77"/>
      <c r="O208" s="77"/>
      <c r="P208" s="38"/>
      <c r="Q208" s="38"/>
      <c r="R208" s="77"/>
      <c r="S208" s="64"/>
      <c r="T208" s="77"/>
    </row>
    <row r="209" spans="2:20" x14ac:dyDescent="0.35">
      <c r="B209" s="36"/>
      <c r="C209" s="75"/>
      <c r="D209" s="76"/>
      <c r="E209" s="76"/>
      <c r="F209" s="76"/>
      <c r="G209" s="77"/>
      <c r="H209" s="64"/>
      <c r="I209" s="64"/>
      <c r="J209" s="77"/>
      <c r="K209" s="77"/>
      <c r="L209" s="38"/>
      <c r="M209" s="38"/>
      <c r="N209" s="77"/>
      <c r="O209" s="77"/>
      <c r="P209" s="38"/>
      <c r="Q209" s="38"/>
      <c r="R209" s="77"/>
      <c r="S209" s="64"/>
      <c r="T209" s="77"/>
    </row>
    <row r="210" spans="2:20" x14ac:dyDescent="0.35">
      <c r="B210" s="36"/>
      <c r="C210" s="75"/>
      <c r="D210" s="76"/>
      <c r="E210" s="76"/>
      <c r="F210" s="76"/>
      <c r="G210" s="77"/>
      <c r="H210" s="64"/>
      <c r="I210" s="64"/>
      <c r="J210" s="77"/>
      <c r="K210" s="77"/>
      <c r="L210" s="38"/>
      <c r="M210" s="38"/>
      <c r="N210" s="77"/>
      <c r="O210" s="77"/>
      <c r="P210" s="38"/>
      <c r="Q210" s="38"/>
      <c r="R210" s="77"/>
      <c r="S210" s="64"/>
      <c r="T210" s="77"/>
    </row>
    <row r="211" spans="2:20" x14ac:dyDescent="0.35">
      <c r="B211" s="36"/>
      <c r="C211" s="75"/>
      <c r="D211" s="76"/>
      <c r="E211" s="76"/>
      <c r="F211" s="76"/>
      <c r="G211" s="77"/>
      <c r="H211" s="64"/>
      <c r="I211" s="64"/>
      <c r="J211" s="77"/>
      <c r="K211" s="77"/>
      <c r="L211" s="38"/>
      <c r="M211" s="38"/>
      <c r="N211" s="77"/>
      <c r="O211" s="77"/>
      <c r="P211" s="38"/>
      <c r="Q211" s="38"/>
      <c r="R211" s="77"/>
      <c r="S211" s="64"/>
      <c r="T211" s="77"/>
    </row>
    <row r="212" spans="2:20" x14ac:dyDescent="0.35">
      <c r="B212" s="36"/>
      <c r="C212" s="75"/>
      <c r="D212" s="76"/>
      <c r="E212" s="76"/>
      <c r="F212" s="76"/>
      <c r="G212" s="77"/>
      <c r="H212" s="64"/>
      <c r="I212" s="64"/>
      <c r="J212" s="77"/>
      <c r="K212" s="77"/>
      <c r="L212" s="38"/>
      <c r="M212" s="38"/>
      <c r="N212" s="77"/>
      <c r="O212" s="77"/>
      <c r="P212" s="38"/>
      <c r="Q212" s="38"/>
      <c r="R212" s="77"/>
      <c r="S212" s="64"/>
      <c r="T212" s="77"/>
    </row>
    <row r="213" spans="2:20" x14ac:dyDescent="0.35">
      <c r="B213" s="36"/>
      <c r="C213" s="75"/>
      <c r="D213" s="76"/>
      <c r="E213" s="76"/>
      <c r="F213" s="76"/>
      <c r="G213" s="77"/>
      <c r="H213" s="64"/>
      <c r="I213" s="64"/>
      <c r="J213" s="77"/>
      <c r="K213" s="77"/>
      <c r="L213" s="38"/>
      <c r="M213" s="38"/>
      <c r="N213" s="77"/>
      <c r="O213" s="77"/>
      <c r="P213" s="38"/>
      <c r="Q213" s="38"/>
      <c r="R213" s="77"/>
      <c r="S213" s="64"/>
      <c r="T213" s="77"/>
    </row>
    <row r="214" spans="2:20" x14ac:dyDescent="0.35">
      <c r="B214" s="36"/>
      <c r="C214" s="75"/>
      <c r="D214" s="76"/>
      <c r="E214" s="76"/>
      <c r="F214" s="76"/>
      <c r="G214" s="77"/>
      <c r="H214" s="64"/>
      <c r="I214" s="64"/>
      <c r="J214" s="77"/>
      <c r="K214" s="77"/>
      <c r="L214" s="38"/>
      <c r="M214" s="38"/>
      <c r="N214" s="77"/>
      <c r="O214" s="77"/>
      <c r="P214" s="38"/>
      <c r="Q214" s="38"/>
      <c r="R214" s="77"/>
      <c r="S214" s="64"/>
      <c r="T214" s="77"/>
    </row>
    <row r="215" spans="2:20" x14ac:dyDescent="0.35">
      <c r="B215" s="36"/>
      <c r="C215" s="75"/>
      <c r="D215" s="76"/>
      <c r="E215" s="76"/>
      <c r="F215" s="76"/>
      <c r="G215" s="77"/>
      <c r="H215" s="64"/>
      <c r="I215" s="64"/>
      <c r="J215" s="77"/>
      <c r="K215" s="77"/>
      <c r="L215" s="38"/>
      <c r="M215" s="38"/>
      <c r="N215" s="77"/>
      <c r="O215" s="77"/>
      <c r="P215" s="38"/>
      <c r="Q215" s="38"/>
      <c r="R215" s="77"/>
      <c r="S215" s="64"/>
      <c r="T215" s="77"/>
    </row>
    <row r="216" spans="2:20" x14ac:dyDescent="0.35">
      <c r="B216" s="36"/>
      <c r="C216" s="75"/>
      <c r="D216" s="76"/>
      <c r="E216" s="76"/>
      <c r="F216" s="76"/>
      <c r="G216" s="77"/>
      <c r="H216" s="64"/>
      <c r="I216" s="64"/>
      <c r="J216" s="77"/>
      <c r="K216" s="77"/>
      <c r="L216" s="38"/>
      <c r="M216" s="38"/>
      <c r="N216" s="77"/>
      <c r="O216" s="77"/>
      <c r="P216" s="38"/>
      <c r="Q216" s="38"/>
      <c r="R216" s="77"/>
      <c r="S216" s="64"/>
      <c r="T216" s="77"/>
    </row>
    <row r="217" spans="2:20" x14ac:dyDescent="0.35">
      <c r="B217" s="36"/>
      <c r="C217" s="75"/>
      <c r="D217" s="76"/>
      <c r="E217" s="76"/>
      <c r="F217" s="76"/>
      <c r="G217" s="77"/>
      <c r="H217" s="64"/>
      <c r="I217" s="64"/>
      <c r="J217" s="77"/>
      <c r="K217" s="77"/>
      <c r="L217" s="38"/>
      <c r="M217" s="38"/>
      <c r="N217" s="77"/>
      <c r="O217" s="77"/>
      <c r="P217" s="38"/>
      <c r="Q217" s="38"/>
      <c r="R217" s="77"/>
      <c r="S217" s="64"/>
      <c r="T217" s="77"/>
    </row>
    <row r="218" spans="2:20" x14ac:dyDescent="0.35">
      <c r="B218" s="36"/>
      <c r="C218" s="75"/>
      <c r="D218" s="76"/>
      <c r="E218" s="76"/>
      <c r="F218" s="76"/>
      <c r="G218" s="77"/>
      <c r="H218" s="64"/>
      <c r="I218" s="64"/>
      <c r="J218" s="77"/>
      <c r="K218" s="77"/>
      <c r="L218" s="38"/>
      <c r="M218" s="38"/>
      <c r="N218" s="77"/>
      <c r="O218" s="77"/>
      <c r="P218" s="38"/>
      <c r="Q218" s="38"/>
      <c r="R218" s="77"/>
      <c r="S218" s="64"/>
      <c r="T218" s="77"/>
    </row>
    <row r="219" spans="2:20" x14ac:dyDescent="0.35">
      <c r="B219" s="36"/>
      <c r="C219" s="75"/>
      <c r="D219" s="76"/>
      <c r="E219" s="76"/>
      <c r="F219" s="76"/>
      <c r="G219" s="77"/>
      <c r="H219" s="64"/>
      <c r="I219" s="64"/>
      <c r="J219" s="77"/>
      <c r="K219" s="77"/>
      <c r="L219" s="38"/>
      <c r="M219" s="38"/>
      <c r="N219" s="77"/>
      <c r="O219" s="77"/>
      <c r="P219" s="38"/>
      <c r="Q219" s="38"/>
      <c r="R219" s="77"/>
      <c r="S219" s="64"/>
      <c r="T219" s="77"/>
    </row>
    <row r="220" spans="2:20" x14ac:dyDescent="0.35">
      <c r="B220" s="36"/>
      <c r="C220" s="75"/>
      <c r="D220" s="76"/>
      <c r="E220" s="76"/>
      <c r="F220" s="76"/>
      <c r="G220" s="77"/>
      <c r="H220" s="64"/>
      <c r="I220" s="64"/>
      <c r="J220" s="77"/>
      <c r="K220" s="77"/>
      <c r="L220" s="38"/>
      <c r="M220" s="38"/>
      <c r="N220" s="77"/>
      <c r="O220" s="77"/>
      <c r="P220" s="38"/>
      <c r="Q220" s="38"/>
      <c r="R220" s="77"/>
      <c r="S220" s="64"/>
      <c r="T220" s="77"/>
    </row>
    <row r="221" spans="2:20" x14ac:dyDescent="0.35">
      <c r="B221" s="36"/>
      <c r="C221" s="75"/>
      <c r="D221" s="76"/>
      <c r="E221" s="76"/>
      <c r="F221" s="76"/>
      <c r="G221" s="77"/>
      <c r="H221" s="64"/>
      <c r="I221" s="64"/>
      <c r="J221" s="77"/>
      <c r="K221" s="77"/>
      <c r="L221" s="38"/>
      <c r="M221" s="38"/>
      <c r="N221" s="77"/>
      <c r="O221" s="77"/>
      <c r="P221" s="38"/>
      <c r="Q221" s="38"/>
      <c r="R221" s="77"/>
      <c r="S221" s="64"/>
      <c r="T221" s="77"/>
    </row>
    <row r="222" spans="2:20" x14ac:dyDescent="0.35">
      <c r="B222" s="36"/>
      <c r="C222" s="75"/>
      <c r="D222" s="76"/>
      <c r="E222" s="76"/>
      <c r="F222" s="76"/>
      <c r="G222" s="77"/>
      <c r="H222" s="64"/>
      <c r="I222" s="64"/>
      <c r="J222" s="77"/>
      <c r="K222" s="77"/>
      <c r="L222" s="38"/>
      <c r="M222" s="38"/>
      <c r="N222" s="77"/>
      <c r="O222" s="77"/>
      <c r="P222" s="38"/>
      <c r="Q222" s="38"/>
      <c r="R222" s="77"/>
      <c r="S222" s="64"/>
      <c r="T222" s="77"/>
    </row>
    <row r="223" spans="2:20" x14ac:dyDescent="0.35">
      <c r="B223" s="36"/>
      <c r="C223" s="75"/>
      <c r="D223" s="76"/>
      <c r="E223" s="76"/>
      <c r="F223" s="76"/>
      <c r="G223" s="77"/>
      <c r="H223" s="64"/>
      <c r="I223" s="64"/>
      <c r="J223" s="77"/>
      <c r="K223" s="77"/>
      <c r="L223" s="38"/>
      <c r="M223" s="38"/>
      <c r="N223" s="77"/>
      <c r="O223" s="77"/>
      <c r="P223" s="38"/>
      <c r="Q223" s="38"/>
      <c r="R223" s="77"/>
      <c r="S223" s="64"/>
      <c r="T223" s="77"/>
    </row>
    <row r="224" spans="2:20" x14ac:dyDescent="0.35">
      <c r="B224" s="36"/>
      <c r="C224" s="75"/>
      <c r="D224" s="76"/>
      <c r="E224" s="76"/>
      <c r="F224" s="76"/>
      <c r="G224" s="77"/>
      <c r="H224" s="64"/>
      <c r="I224" s="64"/>
      <c r="J224" s="77"/>
      <c r="K224" s="77"/>
      <c r="L224" s="38"/>
      <c r="M224" s="38"/>
      <c r="N224" s="77"/>
      <c r="O224" s="77"/>
      <c r="P224" s="38"/>
      <c r="Q224" s="38"/>
      <c r="R224" s="77"/>
      <c r="S224" s="64"/>
      <c r="T224" s="77"/>
    </row>
    <row r="225" spans="2:20" x14ac:dyDescent="0.35">
      <c r="B225" s="36"/>
      <c r="C225" s="75"/>
      <c r="D225" s="76"/>
      <c r="E225" s="76"/>
      <c r="F225" s="76"/>
      <c r="G225" s="77"/>
      <c r="H225" s="64"/>
      <c r="I225" s="64"/>
      <c r="J225" s="77"/>
      <c r="K225" s="77"/>
      <c r="L225" s="38"/>
      <c r="M225" s="38"/>
      <c r="N225" s="77"/>
      <c r="O225" s="77"/>
      <c r="P225" s="38"/>
      <c r="Q225" s="38"/>
      <c r="R225" s="77"/>
      <c r="S225" s="64"/>
      <c r="T225" s="77"/>
    </row>
    <row r="226" spans="2:20" x14ac:dyDescent="0.35">
      <c r="B226" s="36"/>
      <c r="C226" s="75"/>
      <c r="D226" s="76"/>
      <c r="E226" s="76"/>
      <c r="F226" s="76"/>
      <c r="G226" s="77"/>
      <c r="H226" s="64"/>
      <c r="I226" s="64"/>
      <c r="J226" s="77"/>
      <c r="K226" s="77"/>
      <c r="L226" s="38"/>
      <c r="M226" s="38"/>
      <c r="N226" s="77"/>
      <c r="O226" s="77"/>
      <c r="P226" s="38"/>
      <c r="Q226" s="38"/>
      <c r="R226" s="77"/>
      <c r="S226" s="64"/>
      <c r="T226" s="77"/>
    </row>
    <row r="227" spans="2:20" x14ac:dyDescent="0.35">
      <c r="B227" s="36"/>
      <c r="C227" s="75"/>
      <c r="D227" s="76"/>
      <c r="E227" s="76"/>
      <c r="F227" s="76"/>
      <c r="G227" s="77"/>
      <c r="H227" s="64"/>
      <c r="I227" s="64"/>
      <c r="J227" s="77"/>
      <c r="K227" s="77"/>
      <c r="L227" s="38"/>
      <c r="M227" s="38"/>
      <c r="N227" s="77"/>
      <c r="O227" s="77"/>
      <c r="P227" s="38"/>
      <c r="Q227" s="38"/>
      <c r="R227" s="77"/>
      <c r="S227" s="64"/>
      <c r="T227" s="77"/>
    </row>
    <row r="228" spans="2:20" x14ac:dyDescent="0.35">
      <c r="B228" s="36"/>
      <c r="C228" s="75"/>
      <c r="D228" s="76"/>
      <c r="E228" s="76"/>
      <c r="F228" s="76"/>
      <c r="G228" s="77"/>
      <c r="H228" s="64"/>
      <c r="I228" s="64"/>
      <c r="J228" s="77"/>
      <c r="K228" s="77"/>
      <c r="L228" s="38"/>
      <c r="M228" s="38"/>
      <c r="N228" s="77"/>
      <c r="O228" s="77"/>
      <c r="P228" s="38"/>
      <c r="Q228" s="38"/>
      <c r="R228" s="77"/>
      <c r="S228" s="64"/>
      <c r="T228" s="77"/>
    </row>
    <row r="229" spans="2:20" x14ac:dyDescent="0.35">
      <c r="B229" s="36"/>
      <c r="C229" s="75"/>
      <c r="D229" s="76"/>
      <c r="E229" s="76"/>
      <c r="F229" s="76"/>
      <c r="G229" s="77"/>
      <c r="H229" s="64"/>
      <c r="I229" s="64"/>
      <c r="J229" s="77"/>
      <c r="K229" s="77"/>
      <c r="L229" s="38"/>
      <c r="M229" s="38"/>
      <c r="N229" s="77"/>
      <c r="O229" s="77"/>
      <c r="P229" s="38"/>
      <c r="Q229" s="38"/>
      <c r="R229" s="77"/>
      <c r="S229" s="64"/>
      <c r="T229" s="77"/>
    </row>
    <row r="230" spans="2:20" x14ac:dyDescent="0.35">
      <c r="B230" s="36"/>
      <c r="C230" s="75"/>
      <c r="D230" s="76"/>
      <c r="E230" s="76"/>
      <c r="F230" s="76"/>
      <c r="G230" s="77"/>
      <c r="H230" s="64"/>
      <c r="I230" s="64"/>
      <c r="J230" s="77"/>
      <c r="K230" s="77"/>
      <c r="L230" s="38"/>
      <c r="M230" s="38"/>
      <c r="N230" s="77"/>
      <c r="O230" s="77"/>
      <c r="P230" s="38"/>
      <c r="Q230" s="38"/>
      <c r="R230" s="77"/>
      <c r="S230" s="64"/>
      <c r="T230" s="77"/>
    </row>
    <row r="231" spans="2:20" x14ac:dyDescent="0.35">
      <c r="B231" s="36"/>
      <c r="C231" s="75"/>
      <c r="D231" s="76"/>
      <c r="E231" s="76"/>
      <c r="F231" s="76"/>
      <c r="G231" s="77"/>
      <c r="H231" s="64"/>
      <c r="I231" s="64"/>
      <c r="J231" s="77"/>
      <c r="K231" s="77"/>
      <c r="L231" s="38"/>
      <c r="M231" s="38"/>
      <c r="N231" s="77"/>
      <c r="O231" s="77"/>
      <c r="P231" s="38"/>
      <c r="Q231" s="38"/>
      <c r="R231" s="77"/>
      <c r="S231" s="64"/>
      <c r="T231" s="77"/>
    </row>
    <row r="232" spans="2:20" x14ac:dyDescent="0.35">
      <c r="B232" s="36"/>
      <c r="C232" s="75"/>
      <c r="D232" s="76"/>
      <c r="E232" s="76"/>
      <c r="F232" s="76"/>
      <c r="G232" s="77"/>
      <c r="H232" s="64"/>
      <c r="I232" s="64"/>
      <c r="J232" s="77"/>
      <c r="K232" s="77"/>
      <c r="L232" s="38"/>
      <c r="M232" s="38"/>
      <c r="N232" s="77"/>
      <c r="O232" s="77"/>
      <c r="P232" s="38"/>
      <c r="Q232" s="38"/>
      <c r="R232" s="77"/>
      <c r="S232" s="64"/>
      <c r="T232" s="77"/>
    </row>
    <row r="233" spans="2:20" x14ac:dyDescent="0.35">
      <c r="B233" s="36"/>
      <c r="C233" s="75"/>
      <c r="D233" s="76"/>
      <c r="E233" s="76"/>
      <c r="F233" s="76"/>
      <c r="G233" s="77"/>
      <c r="H233" s="64"/>
      <c r="I233" s="64"/>
      <c r="J233" s="77"/>
      <c r="K233" s="77"/>
      <c r="L233" s="38"/>
      <c r="M233" s="38"/>
      <c r="N233" s="77"/>
      <c r="O233" s="77"/>
      <c r="P233" s="38"/>
      <c r="Q233" s="38"/>
      <c r="R233" s="77"/>
      <c r="S233" s="64"/>
      <c r="T233" s="77"/>
    </row>
    <row r="234" spans="2:20" x14ac:dyDescent="0.35">
      <c r="B234" s="36"/>
      <c r="C234" s="75"/>
      <c r="D234" s="76"/>
      <c r="E234" s="76"/>
      <c r="F234" s="76"/>
      <c r="G234" s="77"/>
      <c r="H234" s="64"/>
      <c r="I234" s="64"/>
      <c r="J234" s="77"/>
      <c r="K234" s="77"/>
      <c r="L234" s="38"/>
      <c r="M234" s="38"/>
      <c r="N234" s="77"/>
      <c r="O234" s="77"/>
      <c r="P234" s="38"/>
      <c r="Q234" s="38"/>
      <c r="R234" s="77"/>
      <c r="S234" s="64"/>
      <c r="T234" s="77"/>
    </row>
    <row r="235" spans="2:20" x14ac:dyDescent="0.35">
      <c r="B235" s="36"/>
      <c r="C235" s="75"/>
      <c r="D235" s="76"/>
      <c r="E235" s="76"/>
      <c r="F235" s="76"/>
      <c r="G235" s="77"/>
      <c r="H235" s="64"/>
      <c r="I235" s="64"/>
      <c r="J235" s="77"/>
      <c r="K235" s="77"/>
      <c r="L235" s="38"/>
      <c r="M235" s="38"/>
      <c r="N235" s="77"/>
      <c r="O235" s="77"/>
      <c r="P235" s="38"/>
      <c r="Q235" s="38"/>
      <c r="R235" s="77"/>
      <c r="S235" s="64"/>
      <c r="T235" s="77"/>
    </row>
    <row r="236" spans="2:20" x14ac:dyDescent="0.35">
      <c r="B236" s="36"/>
      <c r="C236" s="75"/>
      <c r="D236" s="76"/>
      <c r="E236" s="76"/>
      <c r="F236" s="76"/>
      <c r="G236" s="77"/>
      <c r="H236" s="64"/>
      <c r="I236" s="64"/>
      <c r="J236" s="77"/>
      <c r="K236" s="77"/>
      <c r="L236" s="38"/>
      <c r="M236" s="38"/>
      <c r="N236" s="77"/>
      <c r="O236" s="77"/>
      <c r="P236" s="38"/>
      <c r="Q236" s="38"/>
      <c r="R236" s="77"/>
      <c r="S236" s="64"/>
      <c r="T236" s="77"/>
    </row>
    <row r="237" spans="2:20" x14ac:dyDescent="0.35">
      <c r="B237" s="36"/>
      <c r="C237" s="75"/>
      <c r="D237" s="76"/>
      <c r="E237" s="76"/>
      <c r="F237" s="76"/>
      <c r="G237" s="77"/>
      <c r="H237" s="64"/>
      <c r="I237" s="64"/>
      <c r="J237" s="77"/>
      <c r="K237" s="77"/>
      <c r="L237" s="38"/>
      <c r="M237" s="38"/>
      <c r="N237" s="77"/>
      <c r="O237" s="77"/>
      <c r="P237" s="38"/>
      <c r="Q237" s="38"/>
      <c r="R237" s="77"/>
      <c r="S237" s="64"/>
      <c r="T237" s="77"/>
    </row>
    <row r="238" spans="2:20" x14ac:dyDescent="0.35">
      <c r="B238" s="36"/>
      <c r="C238" s="75"/>
      <c r="D238" s="76"/>
      <c r="E238" s="76"/>
      <c r="F238" s="76"/>
      <c r="G238" s="77"/>
      <c r="H238" s="64"/>
      <c r="I238" s="64"/>
      <c r="J238" s="77"/>
      <c r="K238" s="77"/>
      <c r="L238" s="38"/>
      <c r="M238" s="38"/>
      <c r="N238" s="77"/>
      <c r="O238" s="77"/>
      <c r="P238" s="38"/>
      <c r="Q238" s="38"/>
      <c r="R238" s="77"/>
      <c r="S238" s="64"/>
      <c r="T238" s="77"/>
    </row>
    <row r="239" spans="2:20" x14ac:dyDescent="0.35">
      <c r="B239" s="36"/>
      <c r="C239" s="75"/>
      <c r="D239" s="76"/>
      <c r="E239" s="76"/>
      <c r="F239" s="76"/>
      <c r="G239" s="77"/>
      <c r="H239" s="64"/>
      <c r="I239" s="64"/>
      <c r="J239" s="77"/>
      <c r="K239" s="77"/>
      <c r="L239" s="38"/>
      <c r="M239" s="38"/>
      <c r="N239" s="77"/>
      <c r="O239" s="77"/>
      <c r="P239" s="38"/>
      <c r="Q239" s="38"/>
      <c r="R239" s="77"/>
      <c r="S239" s="64"/>
      <c r="T239" s="77"/>
    </row>
    <row r="240" spans="2:20" x14ac:dyDescent="0.35">
      <c r="B240" s="36"/>
      <c r="C240" s="75"/>
      <c r="D240" s="76"/>
      <c r="E240" s="76"/>
      <c r="F240" s="76"/>
      <c r="G240" s="77"/>
      <c r="H240" s="64"/>
      <c r="I240" s="64"/>
      <c r="J240" s="77"/>
      <c r="K240" s="77"/>
      <c r="L240" s="38"/>
      <c r="M240" s="38"/>
      <c r="N240" s="77"/>
      <c r="O240" s="77"/>
      <c r="P240" s="38"/>
      <c r="Q240" s="38"/>
      <c r="R240" s="77"/>
      <c r="S240" s="64"/>
      <c r="T240" s="77"/>
    </row>
    <row r="241" spans="2:20" x14ac:dyDescent="0.35">
      <c r="B241" s="36"/>
      <c r="C241" s="75"/>
      <c r="D241" s="76"/>
      <c r="E241" s="76"/>
      <c r="F241" s="76"/>
      <c r="G241" s="77"/>
      <c r="H241" s="64"/>
      <c r="I241" s="64"/>
      <c r="J241" s="77"/>
      <c r="K241" s="77"/>
      <c r="L241" s="38"/>
      <c r="M241" s="38"/>
      <c r="N241" s="77"/>
      <c r="O241" s="77"/>
      <c r="P241" s="38"/>
      <c r="Q241" s="38"/>
      <c r="R241" s="77"/>
      <c r="S241" s="64"/>
      <c r="T241" s="77"/>
    </row>
    <row r="242" spans="2:20" x14ac:dyDescent="0.35">
      <c r="B242" s="36"/>
      <c r="C242" s="75"/>
      <c r="D242" s="76"/>
      <c r="E242" s="76"/>
      <c r="F242" s="76"/>
      <c r="G242" s="77"/>
      <c r="H242" s="64"/>
      <c r="I242" s="64"/>
      <c r="J242" s="77"/>
      <c r="K242" s="77"/>
      <c r="L242" s="38"/>
      <c r="M242" s="38"/>
      <c r="N242" s="77"/>
      <c r="O242" s="77"/>
      <c r="P242" s="38"/>
      <c r="Q242" s="38"/>
      <c r="R242" s="77"/>
      <c r="S242" s="64"/>
      <c r="T242" s="77"/>
    </row>
    <row r="243" spans="2:20" x14ac:dyDescent="0.35">
      <c r="B243" s="36"/>
      <c r="C243" s="75"/>
      <c r="D243" s="76"/>
      <c r="E243" s="76"/>
      <c r="F243" s="76"/>
      <c r="G243" s="77"/>
      <c r="H243" s="64"/>
      <c r="I243" s="64"/>
      <c r="J243" s="77"/>
      <c r="K243" s="77"/>
      <c r="L243" s="38"/>
      <c r="M243" s="38"/>
      <c r="N243" s="77"/>
      <c r="O243" s="77"/>
      <c r="P243" s="38"/>
      <c r="Q243" s="38"/>
      <c r="R243" s="77"/>
      <c r="S243" s="64"/>
      <c r="T243" s="77"/>
    </row>
    <row r="244" spans="2:20" x14ac:dyDescent="0.35">
      <c r="B244" s="36"/>
      <c r="C244" s="75"/>
      <c r="D244" s="76"/>
      <c r="E244" s="76"/>
      <c r="F244" s="76"/>
      <c r="G244" s="77"/>
      <c r="H244" s="64"/>
      <c r="I244" s="64"/>
      <c r="J244" s="77"/>
      <c r="K244" s="77"/>
      <c r="L244" s="38"/>
      <c r="M244" s="38"/>
      <c r="N244" s="77"/>
      <c r="O244" s="77"/>
      <c r="P244" s="38"/>
      <c r="Q244" s="38"/>
      <c r="R244" s="77"/>
      <c r="S244" s="64"/>
      <c r="T244" s="77"/>
    </row>
    <row r="245" spans="2:20" x14ac:dyDescent="0.35">
      <c r="B245" s="36"/>
      <c r="C245" s="75"/>
      <c r="D245" s="76"/>
      <c r="E245" s="76"/>
      <c r="F245" s="76"/>
      <c r="G245" s="77"/>
      <c r="H245" s="64"/>
      <c r="I245" s="64"/>
      <c r="J245" s="77"/>
      <c r="K245" s="77"/>
      <c r="L245" s="38"/>
      <c r="M245" s="38"/>
      <c r="N245" s="77"/>
      <c r="O245" s="77"/>
      <c r="P245" s="38"/>
      <c r="Q245" s="38"/>
      <c r="R245" s="77"/>
      <c r="S245" s="64"/>
      <c r="T245" s="77"/>
    </row>
    <row r="246" spans="2:20" x14ac:dyDescent="0.35">
      <c r="B246" s="36"/>
      <c r="C246" s="75"/>
      <c r="D246" s="76"/>
      <c r="E246" s="76"/>
      <c r="F246" s="76"/>
      <c r="G246" s="77"/>
      <c r="H246" s="64"/>
      <c r="I246" s="64"/>
      <c r="J246" s="77"/>
      <c r="K246" s="77"/>
      <c r="L246" s="38"/>
      <c r="M246" s="38"/>
      <c r="N246" s="77"/>
      <c r="O246" s="77"/>
      <c r="P246" s="38"/>
      <c r="Q246" s="38"/>
      <c r="R246" s="77"/>
      <c r="S246" s="64"/>
      <c r="T246" s="77"/>
    </row>
    <row r="247" spans="2:20" x14ac:dyDescent="0.35">
      <c r="B247" s="36"/>
      <c r="C247" s="75"/>
      <c r="D247" s="76"/>
      <c r="E247" s="76"/>
      <c r="F247" s="76"/>
      <c r="G247" s="77"/>
      <c r="H247" s="64"/>
      <c r="I247" s="64"/>
      <c r="J247" s="77"/>
      <c r="K247" s="77"/>
      <c r="L247" s="38"/>
      <c r="M247" s="38"/>
      <c r="N247" s="77"/>
      <c r="O247" s="77"/>
      <c r="P247" s="38"/>
      <c r="Q247" s="38"/>
      <c r="R247" s="77"/>
      <c r="S247" s="64"/>
      <c r="T247" s="77"/>
    </row>
    <row r="248" spans="2:20" x14ac:dyDescent="0.35">
      <c r="B248" s="36"/>
      <c r="C248" s="75"/>
      <c r="D248" s="76"/>
      <c r="E248" s="76"/>
      <c r="F248" s="76"/>
      <c r="G248" s="77"/>
      <c r="H248" s="64"/>
      <c r="I248" s="64"/>
      <c r="J248" s="77"/>
      <c r="K248" s="77"/>
      <c r="L248" s="38"/>
      <c r="M248" s="38"/>
      <c r="N248" s="77"/>
      <c r="O248" s="77"/>
      <c r="P248" s="38"/>
      <c r="Q248" s="38"/>
      <c r="R248" s="77"/>
      <c r="S248" s="64"/>
      <c r="T248" s="77"/>
    </row>
    <row r="249" spans="2:20" x14ac:dyDescent="0.35">
      <c r="B249" s="36"/>
      <c r="C249" s="75"/>
      <c r="D249" s="76"/>
      <c r="E249" s="76"/>
      <c r="F249" s="76"/>
      <c r="G249" s="77"/>
      <c r="H249" s="64"/>
      <c r="I249" s="64"/>
      <c r="J249" s="77"/>
      <c r="K249" s="77"/>
      <c r="L249" s="38"/>
      <c r="M249" s="38"/>
      <c r="N249" s="77"/>
      <c r="O249" s="77"/>
      <c r="P249" s="38"/>
      <c r="Q249" s="38"/>
      <c r="R249" s="77"/>
      <c r="S249" s="64"/>
      <c r="T249" s="77"/>
    </row>
    <row r="250" spans="2:20" x14ac:dyDescent="0.35">
      <c r="B250" s="36"/>
      <c r="C250" s="75"/>
      <c r="D250" s="76"/>
      <c r="E250" s="76"/>
      <c r="F250" s="76"/>
      <c r="G250" s="77"/>
      <c r="H250" s="64"/>
      <c r="I250" s="64"/>
      <c r="J250" s="77"/>
      <c r="K250" s="77"/>
      <c r="L250" s="38"/>
      <c r="M250" s="38"/>
      <c r="N250" s="77"/>
      <c r="O250" s="77"/>
      <c r="P250" s="38"/>
      <c r="Q250" s="38"/>
      <c r="R250" s="77"/>
      <c r="S250" s="64"/>
      <c r="T250" s="77"/>
    </row>
    <row r="251" spans="2:20" x14ac:dyDescent="0.35">
      <c r="B251" s="36"/>
      <c r="C251" s="75"/>
      <c r="D251" s="76"/>
      <c r="E251" s="76"/>
      <c r="F251" s="76"/>
      <c r="G251" s="77"/>
      <c r="H251" s="64"/>
      <c r="I251" s="64"/>
      <c r="J251" s="77"/>
      <c r="K251" s="77"/>
      <c r="L251" s="38"/>
      <c r="M251" s="38"/>
      <c r="N251" s="77"/>
      <c r="O251" s="77"/>
      <c r="P251" s="38"/>
      <c r="Q251" s="38"/>
      <c r="R251" s="77"/>
      <c r="S251" s="64"/>
      <c r="T251" s="77"/>
    </row>
    <row r="252" spans="2:20" x14ac:dyDescent="0.35">
      <c r="B252" s="36"/>
      <c r="C252" s="75"/>
      <c r="D252" s="76"/>
      <c r="E252" s="76"/>
      <c r="F252" s="76"/>
      <c r="G252" s="77"/>
      <c r="H252" s="64"/>
      <c r="I252" s="64"/>
      <c r="J252" s="77"/>
      <c r="K252" s="77"/>
      <c r="L252" s="38"/>
      <c r="M252" s="38"/>
      <c r="N252" s="77"/>
      <c r="O252" s="77"/>
      <c r="P252" s="38"/>
      <c r="Q252" s="38"/>
      <c r="R252" s="77"/>
      <c r="S252" s="64"/>
      <c r="T252" s="77"/>
    </row>
    <row r="253" spans="2:20" x14ac:dyDescent="0.35">
      <c r="B253" s="36"/>
      <c r="C253" s="75"/>
      <c r="D253" s="76"/>
      <c r="E253" s="76"/>
      <c r="F253" s="76"/>
      <c r="G253" s="77"/>
      <c r="H253" s="64"/>
      <c r="I253" s="64"/>
      <c r="J253" s="77"/>
      <c r="K253" s="77"/>
      <c r="L253" s="38"/>
      <c r="M253" s="38"/>
      <c r="N253" s="77"/>
      <c r="O253" s="77"/>
      <c r="P253" s="38"/>
      <c r="Q253" s="38"/>
      <c r="R253" s="77"/>
      <c r="S253" s="64"/>
      <c r="T253" s="77"/>
    </row>
    <row r="254" spans="2:20" x14ac:dyDescent="0.35">
      <c r="B254" s="36"/>
      <c r="C254" s="75"/>
      <c r="D254" s="76"/>
      <c r="E254" s="76"/>
      <c r="F254" s="76"/>
      <c r="G254" s="77"/>
      <c r="H254" s="64"/>
      <c r="I254" s="64"/>
      <c r="J254" s="77"/>
      <c r="K254" s="77"/>
      <c r="L254" s="38"/>
      <c r="M254" s="38"/>
      <c r="N254" s="77"/>
      <c r="O254" s="77"/>
      <c r="P254" s="38"/>
      <c r="Q254" s="38"/>
      <c r="R254" s="77"/>
      <c r="S254" s="64"/>
      <c r="T254" s="77"/>
    </row>
    <row r="255" spans="2:20" x14ac:dyDescent="0.35">
      <c r="B255" s="36"/>
      <c r="C255" s="75"/>
      <c r="D255" s="76"/>
      <c r="E255" s="76"/>
      <c r="F255" s="76"/>
      <c r="G255" s="77"/>
      <c r="H255" s="64"/>
      <c r="I255" s="64"/>
      <c r="J255" s="77"/>
      <c r="K255" s="77"/>
      <c r="L255" s="38"/>
      <c r="M255" s="38"/>
      <c r="N255" s="77"/>
      <c r="O255" s="77"/>
      <c r="P255" s="38"/>
      <c r="Q255" s="38"/>
      <c r="R255" s="77"/>
      <c r="S255" s="64"/>
      <c r="T255" s="77"/>
    </row>
    <row r="256" spans="2:20" x14ac:dyDescent="0.35">
      <c r="B256" s="36"/>
      <c r="C256" s="75"/>
      <c r="D256" s="76"/>
      <c r="E256" s="76"/>
      <c r="F256" s="76"/>
      <c r="G256" s="77"/>
      <c r="H256" s="64"/>
      <c r="I256" s="64"/>
      <c r="J256" s="77"/>
      <c r="K256" s="77"/>
      <c r="L256" s="38"/>
      <c r="M256" s="38"/>
      <c r="N256" s="77"/>
      <c r="O256" s="77"/>
      <c r="P256" s="38"/>
      <c r="Q256" s="38"/>
      <c r="R256" s="77"/>
      <c r="S256" s="64"/>
      <c r="T256" s="77"/>
    </row>
    <row r="257" spans="2:20" x14ac:dyDescent="0.35">
      <c r="B257" s="36"/>
      <c r="C257" s="75"/>
      <c r="D257" s="76"/>
      <c r="E257" s="76"/>
      <c r="F257" s="76"/>
      <c r="G257" s="77"/>
      <c r="H257" s="64"/>
      <c r="I257" s="64"/>
      <c r="J257" s="77"/>
      <c r="K257" s="77"/>
      <c r="L257" s="38"/>
      <c r="M257" s="38"/>
      <c r="N257" s="77"/>
      <c r="O257" s="77"/>
      <c r="P257" s="38"/>
      <c r="Q257" s="38"/>
      <c r="R257" s="77"/>
      <c r="S257" s="64"/>
      <c r="T257" s="77"/>
    </row>
    <row r="258" spans="2:20" x14ac:dyDescent="0.35">
      <c r="B258" s="36"/>
      <c r="C258" s="75"/>
      <c r="D258" s="76"/>
      <c r="E258" s="76"/>
      <c r="F258" s="76"/>
      <c r="G258" s="77"/>
      <c r="H258" s="64"/>
      <c r="I258" s="64"/>
      <c r="J258" s="77"/>
      <c r="K258" s="77"/>
      <c r="L258" s="38"/>
      <c r="M258" s="38"/>
      <c r="N258" s="77"/>
      <c r="O258" s="77"/>
      <c r="P258" s="38"/>
      <c r="Q258" s="38"/>
      <c r="R258" s="77"/>
      <c r="S258" s="64"/>
      <c r="T258" s="77"/>
    </row>
    <row r="259" spans="2:20" x14ac:dyDescent="0.35">
      <c r="B259" s="36"/>
      <c r="C259" s="75"/>
      <c r="D259" s="76"/>
      <c r="E259" s="76"/>
      <c r="F259" s="76"/>
      <c r="G259" s="77"/>
      <c r="H259" s="64"/>
      <c r="I259" s="64"/>
      <c r="J259" s="77"/>
      <c r="K259" s="77"/>
      <c r="L259" s="38"/>
      <c r="M259" s="38"/>
      <c r="N259" s="77"/>
      <c r="O259" s="77"/>
      <c r="P259" s="38"/>
      <c r="Q259" s="38"/>
      <c r="R259" s="77"/>
      <c r="S259" s="64"/>
      <c r="T259" s="77"/>
    </row>
    <row r="260" spans="2:20" x14ac:dyDescent="0.35">
      <c r="B260" s="36"/>
      <c r="C260" s="75"/>
      <c r="D260" s="76"/>
      <c r="E260" s="76"/>
      <c r="F260" s="76"/>
      <c r="G260" s="77"/>
      <c r="H260" s="64"/>
      <c r="I260" s="64"/>
      <c r="J260" s="77"/>
      <c r="K260" s="77"/>
      <c r="L260" s="38"/>
      <c r="M260" s="38"/>
      <c r="N260" s="77"/>
      <c r="O260" s="77"/>
      <c r="P260" s="38"/>
      <c r="Q260" s="38"/>
      <c r="R260" s="77"/>
      <c r="S260" s="64"/>
      <c r="T260" s="77"/>
    </row>
    <row r="261" spans="2:20" x14ac:dyDescent="0.35">
      <c r="B261" s="36"/>
      <c r="C261" s="75"/>
      <c r="D261" s="76"/>
      <c r="E261" s="76"/>
      <c r="F261" s="76"/>
      <c r="G261" s="77"/>
      <c r="H261" s="64"/>
      <c r="I261" s="64"/>
      <c r="J261" s="77"/>
      <c r="K261" s="77"/>
      <c r="L261" s="38"/>
      <c r="M261" s="38"/>
      <c r="N261" s="77"/>
      <c r="O261" s="77"/>
      <c r="P261" s="38"/>
      <c r="Q261" s="38"/>
      <c r="R261" s="77"/>
      <c r="S261" s="64"/>
      <c r="T261" s="77"/>
    </row>
    <row r="262" spans="2:20" x14ac:dyDescent="0.35">
      <c r="B262" s="36"/>
      <c r="C262" s="75"/>
      <c r="D262" s="76"/>
      <c r="E262" s="76"/>
      <c r="F262" s="76"/>
      <c r="G262" s="77"/>
      <c r="H262" s="64"/>
      <c r="I262" s="64"/>
      <c r="J262" s="77"/>
      <c r="K262" s="77"/>
      <c r="L262" s="38"/>
      <c r="M262" s="38"/>
      <c r="N262" s="77"/>
      <c r="O262" s="77"/>
      <c r="P262" s="38"/>
      <c r="Q262" s="38"/>
      <c r="R262" s="77"/>
      <c r="S262" s="64"/>
      <c r="T262" s="77"/>
    </row>
    <row r="263" spans="2:20" x14ac:dyDescent="0.35">
      <c r="B263" s="36"/>
      <c r="C263" s="75"/>
      <c r="D263" s="76"/>
      <c r="E263" s="76"/>
      <c r="F263" s="76"/>
      <c r="G263" s="77"/>
      <c r="H263" s="64"/>
      <c r="I263" s="64"/>
      <c r="J263" s="77"/>
      <c r="K263" s="77"/>
      <c r="L263" s="38"/>
      <c r="M263" s="38"/>
      <c r="N263" s="77"/>
      <c r="O263" s="77"/>
      <c r="P263" s="38"/>
      <c r="Q263" s="38"/>
      <c r="R263" s="77"/>
      <c r="S263" s="64"/>
      <c r="T263" s="77"/>
    </row>
    <row r="264" spans="2:20" x14ac:dyDescent="0.35">
      <c r="B264" s="36"/>
      <c r="C264" s="75"/>
      <c r="D264" s="76"/>
      <c r="E264" s="76"/>
      <c r="F264" s="76"/>
      <c r="G264" s="77"/>
      <c r="H264" s="64"/>
      <c r="I264" s="64"/>
      <c r="J264" s="77"/>
      <c r="K264" s="77"/>
      <c r="L264" s="38"/>
      <c r="M264" s="38"/>
      <c r="N264" s="77"/>
      <c r="O264" s="77"/>
      <c r="P264" s="38"/>
      <c r="Q264" s="38"/>
      <c r="R264" s="77"/>
      <c r="S264" s="64"/>
      <c r="T264" s="77"/>
    </row>
    <row r="265" spans="2:20" x14ac:dyDescent="0.35">
      <c r="B265" s="36"/>
      <c r="C265" s="75"/>
      <c r="D265" s="76"/>
      <c r="E265" s="76"/>
      <c r="F265" s="76"/>
      <c r="G265" s="77"/>
      <c r="H265" s="64"/>
      <c r="I265" s="64"/>
      <c r="J265" s="77"/>
      <c r="K265" s="77"/>
      <c r="L265" s="38"/>
      <c r="M265" s="38"/>
      <c r="N265" s="77"/>
      <c r="O265" s="77"/>
      <c r="P265" s="38"/>
      <c r="Q265" s="38"/>
      <c r="R265" s="77"/>
      <c r="S265" s="64"/>
      <c r="T265" s="77"/>
    </row>
    <row r="266" spans="2:20" x14ac:dyDescent="0.35">
      <c r="B266" s="36"/>
      <c r="C266" s="75"/>
      <c r="D266" s="76"/>
      <c r="E266" s="76"/>
      <c r="F266" s="76"/>
      <c r="G266" s="77"/>
      <c r="H266" s="64"/>
      <c r="I266" s="64"/>
      <c r="J266" s="77"/>
      <c r="K266" s="77"/>
      <c r="L266" s="38"/>
      <c r="M266" s="38"/>
      <c r="N266" s="77"/>
      <c r="O266" s="77"/>
      <c r="P266" s="38"/>
      <c r="Q266" s="38"/>
      <c r="R266" s="77"/>
      <c r="S266" s="64"/>
      <c r="T266" s="77"/>
    </row>
    <row r="267" spans="2:20" x14ac:dyDescent="0.35">
      <c r="B267" s="36"/>
      <c r="C267" s="75"/>
      <c r="D267" s="76"/>
      <c r="E267" s="76"/>
      <c r="F267" s="76"/>
      <c r="G267" s="77"/>
      <c r="H267" s="64"/>
      <c r="I267" s="64"/>
      <c r="J267" s="77"/>
      <c r="K267" s="77"/>
      <c r="L267" s="38"/>
      <c r="M267" s="38"/>
      <c r="N267" s="77"/>
      <c r="O267" s="77"/>
      <c r="P267" s="38"/>
      <c r="Q267" s="38"/>
      <c r="R267" s="77"/>
      <c r="S267" s="64"/>
      <c r="T267" s="77"/>
    </row>
    <row r="268" spans="2:20" x14ac:dyDescent="0.35">
      <c r="B268" s="36"/>
      <c r="C268" s="75"/>
      <c r="D268" s="76"/>
      <c r="E268" s="76"/>
      <c r="F268" s="76"/>
      <c r="G268" s="77"/>
      <c r="H268" s="64"/>
      <c r="I268" s="64"/>
      <c r="J268" s="77"/>
      <c r="K268" s="77"/>
      <c r="L268" s="38"/>
      <c r="M268" s="38"/>
      <c r="N268" s="77"/>
      <c r="O268" s="77"/>
      <c r="P268" s="38"/>
      <c r="Q268" s="38"/>
      <c r="R268" s="77"/>
      <c r="S268" s="64"/>
      <c r="T268" s="77"/>
    </row>
    <row r="269" spans="2:20" x14ac:dyDescent="0.35">
      <c r="B269" s="36"/>
      <c r="C269" s="75"/>
      <c r="D269" s="76"/>
      <c r="E269" s="76"/>
      <c r="F269" s="76"/>
      <c r="G269" s="77"/>
      <c r="H269" s="64"/>
      <c r="I269" s="64"/>
      <c r="J269" s="77"/>
      <c r="K269" s="77"/>
      <c r="L269" s="38"/>
      <c r="M269" s="38"/>
      <c r="N269" s="77"/>
      <c r="O269" s="77"/>
      <c r="P269" s="38"/>
      <c r="Q269" s="38"/>
      <c r="R269" s="77"/>
      <c r="S269" s="64"/>
      <c r="T269" s="77"/>
    </row>
    <row r="270" spans="2:20" x14ac:dyDescent="0.35">
      <c r="B270" s="36"/>
      <c r="C270" s="75"/>
      <c r="D270" s="76"/>
      <c r="E270" s="76"/>
      <c r="F270" s="76"/>
      <c r="G270" s="77"/>
      <c r="H270" s="64"/>
      <c r="I270" s="64"/>
      <c r="J270" s="77"/>
      <c r="K270" s="77"/>
      <c r="L270" s="38"/>
      <c r="M270" s="38"/>
      <c r="N270" s="77"/>
      <c r="O270" s="77"/>
      <c r="P270" s="38"/>
      <c r="Q270" s="38"/>
      <c r="R270" s="77"/>
      <c r="S270" s="64"/>
      <c r="T270" s="77"/>
    </row>
    <row r="271" spans="2:20" x14ac:dyDescent="0.35">
      <c r="B271" s="36"/>
      <c r="C271" s="75"/>
      <c r="D271" s="76"/>
      <c r="E271" s="76"/>
      <c r="F271" s="76"/>
      <c r="G271" s="77"/>
      <c r="H271" s="64"/>
      <c r="I271" s="64"/>
      <c r="J271" s="77"/>
      <c r="K271" s="77"/>
      <c r="L271" s="38"/>
      <c r="M271" s="38"/>
      <c r="N271" s="77"/>
      <c r="O271" s="77"/>
      <c r="P271" s="38"/>
      <c r="Q271" s="38"/>
      <c r="R271" s="77"/>
      <c r="S271" s="64"/>
      <c r="T271" s="77"/>
    </row>
    <row r="272" spans="2:20" x14ac:dyDescent="0.35">
      <c r="B272" s="36"/>
      <c r="C272" s="75"/>
      <c r="D272" s="76"/>
      <c r="E272" s="76"/>
      <c r="F272" s="76"/>
      <c r="G272" s="77"/>
      <c r="H272" s="64"/>
      <c r="I272" s="64"/>
      <c r="J272" s="77"/>
      <c r="K272" s="77"/>
      <c r="L272" s="38"/>
      <c r="M272" s="38"/>
      <c r="N272" s="77"/>
      <c r="O272" s="77"/>
      <c r="P272" s="38"/>
      <c r="Q272" s="38"/>
      <c r="R272" s="77"/>
      <c r="S272" s="64"/>
      <c r="T272" s="77"/>
    </row>
    <row r="273" spans="2:20" x14ac:dyDescent="0.35">
      <c r="B273" s="36"/>
      <c r="C273" s="75"/>
      <c r="D273" s="76"/>
      <c r="E273" s="76"/>
      <c r="F273" s="76"/>
      <c r="G273" s="77"/>
      <c r="H273" s="64"/>
      <c r="I273" s="64"/>
      <c r="J273" s="77"/>
      <c r="K273" s="77"/>
      <c r="L273" s="38"/>
      <c r="M273" s="38"/>
      <c r="N273" s="77"/>
      <c r="O273" s="77"/>
      <c r="P273" s="38"/>
      <c r="Q273" s="38"/>
      <c r="R273" s="77"/>
      <c r="S273" s="64"/>
      <c r="T273" s="77"/>
    </row>
    <row r="274" spans="2:20" x14ac:dyDescent="0.35">
      <c r="B274" s="36"/>
      <c r="C274" s="75"/>
      <c r="D274" s="76"/>
      <c r="E274" s="76"/>
      <c r="F274" s="76"/>
      <c r="G274" s="77"/>
      <c r="H274" s="64"/>
      <c r="I274" s="64"/>
      <c r="J274" s="77"/>
      <c r="K274" s="77"/>
      <c r="L274" s="38"/>
      <c r="M274" s="38"/>
      <c r="N274" s="77"/>
      <c r="O274" s="77"/>
      <c r="P274" s="38"/>
      <c r="Q274" s="38"/>
      <c r="R274" s="77"/>
      <c r="S274" s="64"/>
      <c r="T274" s="77"/>
    </row>
    <row r="275" spans="2:20" x14ac:dyDescent="0.35">
      <c r="B275" s="36"/>
      <c r="C275" s="75"/>
      <c r="D275" s="76"/>
      <c r="E275" s="76"/>
      <c r="F275" s="76"/>
      <c r="G275" s="77"/>
      <c r="H275" s="64"/>
      <c r="I275" s="64"/>
      <c r="J275" s="77"/>
      <c r="K275" s="77"/>
      <c r="L275" s="38"/>
      <c r="M275" s="38"/>
      <c r="N275" s="77"/>
      <c r="O275" s="77"/>
      <c r="P275" s="38"/>
      <c r="Q275" s="38"/>
      <c r="R275" s="77"/>
      <c r="S275" s="64"/>
      <c r="T275" s="77"/>
    </row>
    <row r="276" spans="2:20" x14ac:dyDescent="0.35">
      <c r="B276" s="36"/>
      <c r="C276" s="75"/>
      <c r="D276" s="76"/>
      <c r="E276" s="76"/>
      <c r="F276" s="76"/>
      <c r="G276" s="77"/>
      <c r="H276" s="64"/>
      <c r="I276" s="64"/>
      <c r="J276" s="77"/>
      <c r="K276" s="77"/>
      <c r="L276" s="38"/>
      <c r="M276" s="38"/>
      <c r="N276" s="77"/>
      <c r="O276" s="77"/>
      <c r="P276" s="38"/>
      <c r="Q276" s="38"/>
      <c r="R276" s="77"/>
      <c r="S276" s="64"/>
      <c r="T276" s="77"/>
    </row>
    <row r="277" spans="2:20" x14ac:dyDescent="0.35">
      <c r="B277" s="36"/>
      <c r="C277" s="75"/>
      <c r="D277" s="76"/>
      <c r="E277" s="76"/>
      <c r="F277" s="76"/>
      <c r="G277" s="77"/>
      <c r="H277" s="64"/>
      <c r="I277" s="64"/>
      <c r="J277" s="77"/>
      <c r="K277" s="77"/>
      <c r="L277" s="38"/>
      <c r="M277" s="38"/>
      <c r="N277" s="77"/>
      <c r="O277" s="77"/>
      <c r="P277" s="38"/>
      <c r="Q277" s="38"/>
      <c r="R277" s="77"/>
      <c r="S277" s="64"/>
      <c r="T277" s="77"/>
    </row>
    <row r="278" spans="2:20" x14ac:dyDescent="0.35">
      <c r="B278" s="36"/>
      <c r="C278" s="75"/>
      <c r="D278" s="76"/>
      <c r="E278" s="76"/>
      <c r="F278" s="76"/>
      <c r="G278" s="77"/>
      <c r="H278" s="64"/>
      <c r="I278" s="64"/>
      <c r="J278" s="77"/>
      <c r="K278" s="77"/>
      <c r="L278" s="38"/>
      <c r="M278" s="38"/>
      <c r="N278" s="77"/>
      <c r="O278" s="77"/>
      <c r="P278" s="38"/>
      <c r="Q278" s="38"/>
      <c r="R278" s="77"/>
      <c r="S278" s="64"/>
      <c r="T278" s="77"/>
    </row>
    <row r="279" spans="2:20" x14ac:dyDescent="0.35">
      <c r="B279" s="36"/>
      <c r="C279" s="75"/>
      <c r="D279" s="76"/>
      <c r="E279" s="76"/>
      <c r="F279" s="76"/>
      <c r="G279" s="77"/>
      <c r="H279" s="64"/>
      <c r="I279" s="64"/>
      <c r="J279" s="77"/>
      <c r="K279" s="77"/>
      <c r="L279" s="38"/>
      <c r="M279" s="38"/>
      <c r="N279" s="77"/>
      <c r="O279" s="77"/>
      <c r="P279" s="38"/>
      <c r="Q279" s="38"/>
      <c r="R279" s="77"/>
      <c r="S279" s="64"/>
      <c r="T279" s="77"/>
    </row>
    <row r="280" spans="2:20" x14ac:dyDescent="0.35">
      <c r="B280" s="36"/>
      <c r="C280" s="75"/>
      <c r="D280" s="76"/>
      <c r="E280" s="76"/>
      <c r="F280" s="76"/>
      <c r="G280" s="77"/>
      <c r="H280" s="64"/>
      <c r="I280" s="64"/>
      <c r="J280" s="77"/>
      <c r="K280" s="77"/>
      <c r="L280" s="38"/>
      <c r="M280" s="38"/>
      <c r="N280" s="77"/>
      <c r="O280" s="77"/>
      <c r="P280" s="38"/>
      <c r="Q280" s="38"/>
      <c r="R280" s="77"/>
      <c r="S280" s="64"/>
      <c r="T280" s="77"/>
    </row>
    <row r="281" spans="2:20" x14ac:dyDescent="0.35">
      <c r="B281" s="36"/>
      <c r="C281" s="75"/>
      <c r="D281" s="76"/>
      <c r="E281" s="76"/>
      <c r="F281" s="76"/>
      <c r="G281" s="77"/>
      <c r="H281" s="64"/>
      <c r="I281" s="64"/>
      <c r="J281" s="77"/>
      <c r="K281" s="77"/>
      <c r="L281" s="38"/>
      <c r="M281" s="38"/>
      <c r="N281" s="77"/>
      <c r="O281" s="77"/>
      <c r="P281" s="38"/>
      <c r="Q281" s="38"/>
      <c r="R281" s="77"/>
      <c r="S281" s="64"/>
      <c r="T281" s="77"/>
    </row>
    <row r="282" spans="2:20" x14ac:dyDescent="0.35">
      <c r="B282" s="36"/>
      <c r="C282" s="75"/>
      <c r="D282" s="76"/>
      <c r="E282" s="76"/>
      <c r="F282" s="76"/>
      <c r="G282" s="77"/>
      <c r="H282" s="64"/>
      <c r="I282" s="64"/>
      <c r="J282" s="77"/>
      <c r="K282" s="77"/>
      <c r="L282" s="38"/>
      <c r="M282" s="38"/>
      <c r="N282" s="77"/>
      <c r="O282" s="77"/>
      <c r="P282" s="38"/>
      <c r="Q282" s="38"/>
      <c r="R282" s="77"/>
      <c r="S282" s="64"/>
      <c r="T282" s="77"/>
    </row>
    <row r="283" spans="2:20" x14ac:dyDescent="0.35">
      <c r="B283" s="36"/>
      <c r="C283" s="75"/>
      <c r="D283" s="76"/>
      <c r="E283" s="76"/>
      <c r="F283" s="76"/>
      <c r="G283" s="77"/>
      <c r="H283" s="64"/>
      <c r="I283" s="64"/>
      <c r="J283" s="77"/>
      <c r="K283" s="77"/>
      <c r="L283" s="38"/>
      <c r="M283" s="38"/>
      <c r="N283" s="77"/>
      <c r="O283" s="77"/>
      <c r="P283" s="38"/>
      <c r="Q283" s="38"/>
      <c r="R283" s="77"/>
      <c r="S283" s="64"/>
      <c r="T283" s="77"/>
    </row>
    <row r="284" spans="2:20" x14ac:dyDescent="0.35">
      <c r="B284" s="36"/>
      <c r="C284" s="75"/>
      <c r="D284" s="76"/>
      <c r="E284" s="76"/>
      <c r="F284" s="76"/>
      <c r="G284" s="77"/>
      <c r="H284" s="64"/>
      <c r="I284" s="64"/>
      <c r="J284" s="77"/>
      <c r="K284" s="77"/>
      <c r="L284" s="38"/>
      <c r="M284" s="38"/>
      <c r="N284" s="77"/>
      <c r="O284" s="77"/>
      <c r="P284" s="38"/>
      <c r="Q284" s="38"/>
      <c r="R284" s="77"/>
      <c r="S284" s="64"/>
      <c r="T284" s="77"/>
    </row>
    <row r="285" spans="2:20" x14ac:dyDescent="0.35">
      <c r="B285" s="36"/>
      <c r="C285" s="75"/>
      <c r="D285" s="76"/>
      <c r="E285" s="76"/>
      <c r="F285" s="76"/>
      <c r="G285" s="77"/>
      <c r="H285" s="64"/>
      <c r="I285" s="64"/>
      <c r="J285" s="77"/>
      <c r="K285" s="77"/>
      <c r="L285" s="38"/>
      <c r="M285" s="38"/>
      <c r="N285" s="77"/>
      <c r="O285" s="77"/>
      <c r="P285" s="38"/>
      <c r="Q285" s="38"/>
      <c r="R285" s="77"/>
      <c r="S285" s="64"/>
      <c r="T285" s="77"/>
    </row>
    <row r="286" spans="2:20" x14ac:dyDescent="0.35">
      <c r="B286" s="36"/>
      <c r="C286" s="75"/>
      <c r="D286" s="76"/>
      <c r="E286" s="76"/>
      <c r="F286" s="76"/>
      <c r="G286" s="77"/>
      <c r="H286" s="64"/>
      <c r="I286" s="64"/>
      <c r="J286" s="77"/>
      <c r="K286" s="77"/>
      <c r="L286" s="38"/>
      <c r="M286" s="38"/>
      <c r="N286" s="77"/>
      <c r="O286" s="77"/>
      <c r="P286" s="38"/>
      <c r="Q286" s="38"/>
      <c r="R286" s="77"/>
      <c r="S286" s="64"/>
      <c r="T286" s="77"/>
    </row>
    <row r="287" spans="2:20" x14ac:dyDescent="0.35">
      <c r="B287" s="36"/>
      <c r="C287" s="75"/>
      <c r="D287" s="76"/>
      <c r="E287" s="76"/>
      <c r="F287" s="76"/>
      <c r="G287" s="77"/>
      <c r="H287" s="64"/>
      <c r="I287" s="64"/>
      <c r="J287" s="77"/>
      <c r="K287" s="77"/>
      <c r="L287" s="38"/>
      <c r="M287" s="38"/>
      <c r="N287" s="77"/>
      <c r="O287" s="77"/>
      <c r="P287" s="38"/>
      <c r="Q287" s="38"/>
      <c r="R287" s="77"/>
      <c r="S287" s="64"/>
      <c r="T287" s="77"/>
    </row>
    <row r="288" spans="2:20" x14ac:dyDescent="0.35">
      <c r="B288" s="36"/>
      <c r="C288" s="75"/>
      <c r="D288" s="76"/>
      <c r="E288" s="76"/>
      <c r="F288" s="76"/>
      <c r="G288" s="77"/>
      <c r="H288" s="64"/>
      <c r="I288" s="64"/>
      <c r="J288" s="77"/>
      <c r="K288" s="77"/>
      <c r="L288" s="38"/>
      <c r="M288" s="38"/>
      <c r="N288" s="77"/>
      <c r="O288" s="77"/>
      <c r="P288" s="38"/>
      <c r="Q288" s="38"/>
      <c r="R288" s="77"/>
      <c r="S288" s="64"/>
      <c r="T288" s="77"/>
    </row>
    <row r="289" spans="2:20" x14ac:dyDescent="0.35">
      <c r="B289" s="36"/>
      <c r="C289" s="75"/>
      <c r="D289" s="76"/>
      <c r="E289" s="76"/>
      <c r="F289" s="76"/>
      <c r="G289" s="77"/>
      <c r="H289" s="64"/>
      <c r="I289" s="64"/>
      <c r="J289" s="77"/>
      <c r="K289" s="77"/>
      <c r="L289" s="38"/>
      <c r="M289" s="38"/>
      <c r="N289" s="77"/>
      <c r="O289" s="77"/>
      <c r="P289" s="38"/>
      <c r="Q289" s="38"/>
      <c r="R289" s="77"/>
      <c r="S289" s="64"/>
      <c r="T289" s="77"/>
    </row>
    <row r="290" spans="2:20" x14ac:dyDescent="0.35">
      <c r="B290" s="36"/>
      <c r="C290" s="75"/>
      <c r="D290" s="76"/>
      <c r="E290" s="76"/>
      <c r="F290" s="76"/>
      <c r="G290" s="77"/>
      <c r="H290" s="64"/>
      <c r="I290" s="64"/>
      <c r="J290" s="77"/>
      <c r="K290" s="77"/>
      <c r="L290" s="38"/>
      <c r="M290" s="38"/>
      <c r="N290" s="77"/>
      <c r="O290" s="77"/>
      <c r="P290" s="38"/>
      <c r="Q290" s="38"/>
      <c r="R290" s="77"/>
      <c r="S290" s="64"/>
      <c r="T290" s="77"/>
    </row>
    <row r="291" spans="2:20" x14ac:dyDescent="0.35">
      <c r="B291" s="36"/>
      <c r="C291" s="75"/>
      <c r="D291" s="76"/>
      <c r="E291" s="76"/>
      <c r="F291" s="76"/>
      <c r="G291" s="77"/>
      <c r="H291" s="64"/>
      <c r="I291" s="64"/>
      <c r="J291" s="77"/>
      <c r="K291" s="77"/>
      <c r="L291" s="38"/>
      <c r="M291" s="38"/>
      <c r="N291" s="77"/>
      <c r="O291" s="77"/>
      <c r="P291" s="38"/>
      <c r="Q291" s="38"/>
      <c r="R291" s="77"/>
      <c r="S291" s="64"/>
      <c r="T291" s="77"/>
    </row>
    <row r="292" spans="2:20" x14ac:dyDescent="0.35">
      <c r="B292" s="36"/>
      <c r="C292" s="75"/>
      <c r="D292" s="76"/>
      <c r="E292" s="76"/>
      <c r="F292" s="76"/>
      <c r="G292" s="77"/>
      <c r="H292" s="64"/>
      <c r="I292" s="64"/>
      <c r="J292" s="77"/>
      <c r="K292" s="77"/>
      <c r="L292" s="38"/>
      <c r="M292" s="38"/>
      <c r="N292" s="77"/>
      <c r="O292" s="77"/>
      <c r="P292" s="38"/>
      <c r="Q292" s="38"/>
      <c r="R292" s="77"/>
      <c r="S292" s="64"/>
      <c r="T292" s="77"/>
    </row>
    <row r="293" spans="2:20" x14ac:dyDescent="0.35">
      <c r="B293" s="36"/>
      <c r="C293" s="75"/>
      <c r="D293" s="76"/>
      <c r="E293" s="76"/>
      <c r="F293" s="76"/>
      <c r="G293" s="77"/>
      <c r="H293" s="64"/>
      <c r="I293" s="64"/>
      <c r="J293" s="77"/>
      <c r="K293" s="77"/>
      <c r="L293" s="38"/>
      <c r="M293" s="38"/>
      <c r="N293" s="77"/>
      <c r="O293" s="77"/>
      <c r="P293" s="38"/>
      <c r="Q293" s="38"/>
      <c r="R293" s="77"/>
      <c r="S293" s="64"/>
      <c r="T293" s="77"/>
    </row>
    <row r="294" spans="2:20" x14ac:dyDescent="0.35">
      <c r="B294" s="36"/>
      <c r="C294" s="75"/>
      <c r="D294" s="76"/>
      <c r="E294" s="76"/>
      <c r="F294" s="76"/>
      <c r="G294" s="77"/>
      <c r="H294" s="64"/>
      <c r="I294" s="64"/>
      <c r="J294" s="77"/>
      <c r="K294" s="77"/>
      <c r="L294" s="38"/>
      <c r="M294" s="38"/>
      <c r="N294" s="77"/>
      <c r="O294" s="77"/>
      <c r="P294" s="38"/>
      <c r="Q294" s="38"/>
      <c r="R294" s="77"/>
      <c r="S294" s="64"/>
      <c r="T294" s="77"/>
    </row>
    <row r="295" spans="2:20" x14ac:dyDescent="0.35">
      <c r="B295" s="36"/>
      <c r="C295" s="75"/>
      <c r="D295" s="76"/>
      <c r="E295" s="76"/>
      <c r="F295" s="76"/>
      <c r="G295" s="77"/>
      <c r="H295" s="64"/>
      <c r="I295" s="64"/>
      <c r="J295" s="77"/>
      <c r="K295" s="77"/>
      <c r="L295" s="38"/>
      <c r="M295" s="38"/>
      <c r="N295" s="77"/>
      <c r="O295" s="77"/>
      <c r="P295" s="38"/>
      <c r="Q295" s="38"/>
      <c r="R295" s="77"/>
      <c r="S295" s="64"/>
      <c r="T295" s="77"/>
    </row>
    <row r="296" spans="2:20" x14ac:dyDescent="0.35">
      <c r="B296" s="36"/>
      <c r="C296" s="75"/>
      <c r="D296" s="76"/>
      <c r="E296" s="76"/>
      <c r="F296" s="76"/>
      <c r="G296" s="77"/>
      <c r="H296" s="64"/>
      <c r="I296" s="64"/>
      <c r="J296" s="77"/>
      <c r="K296" s="77"/>
      <c r="L296" s="38"/>
      <c r="M296" s="38"/>
      <c r="N296" s="77"/>
      <c r="O296" s="77"/>
      <c r="P296" s="38"/>
      <c r="Q296" s="38"/>
      <c r="R296" s="77"/>
      <c r="S296" s="64"/>
      <c r="T296" s="77"/>
    </row>
    <row r="297" spans="2:20" x14ac:dyDescent="0.35">
      <c r="B297" s="36"/>
      <c r="C297" s="75"/>
      <c r="D297" s="76"/>
      <c r="E297" s="76"/>
      <c r="F297" s="76"/>
      <c r="G297" s="77"/>
      <c r="H297" s="64"/>
      <c r="I297" s="64"/>
      <c r="J297" s="77"/>
      <c r="K297" s="77"/>
      <c r="L297" s="38"/>
      <c r="M297" s="38"/>
      <c r="N297" s="77"/>
      <c r="O297" s="77"/>
      <c r="P297" s="38"/>
      <c r="Q297" s="38"/>
      <c r="R297" s="77"/>
      <c r="S297" s="64"/>
      <c r="T297" s="77"/>
    </row>
    <row r="298" spans="2:20" x14ac:dyDescent="0.35">
      <c r="B298" s="36"/>
      <c r="C298" s="75"/>
      <c r="D298" s="76"/>
      <c r="E298" s="76"/>
      <c r="F298" s="76"/>
      <c r="G298" s="77"/>
      <c r="H298" s="64"/>
      <c r="I298" s="64"/>
      <c r="J298" s="77"/>
      <c r="K298" s="77"/>
      <c r="L298" s="38"/>
      <c r="M298" s="38"/>
      <c r="N298" s="77"/>
      <c r="O298" s="77"/>
      <c r="P298" s="38"/>
      <c r="Q298" s="38"/>
      <c r="R298" s="77"/>
      <c r="S298" s="64"/>
      <c r="T298" s="77"/>
    </row>
    <row r="299" spans="2:20" x14ac:dyDescent="0.35">
      <c r="B299" s="36"/>
      <c r="C299" s="75"/>
      <c r="D299" s="76"/>
      <c r="E299" s="76"/>
      <c r="F299" s="76"/>
      <c r="G299" s="77"/>
      <c r="H299" s="64"/>
      <c r="I299" s="64"/>
      <c r="J299" s="77"/>
      <c r="K299" s="77"/>
      <c r="L299" s="38"/>
      <c r="M299" s="38"/>
      <c r="N299" s="77"/>
      <c r="O299" s="77"/>
      <c r="P299" s="38"/>
      <c r="Q299" s="38"/>
      <c r="R299" s="77"/>
      <c r="S299" s="64"/>
      <c r="T299" s="77"/>
    </row>
    <row r="300" spans="2:20" x14ac:dyDescent="0.35">
      <c r="B300" s="36"/>
      <c r="C300" s="75"/>
      <c r="D300" s="76"/>
      <c r="E300" s="76"/>
      <c r="F300" s="76"/>
      <c r="G300" s="77"/>
      <c r="H300" s="64"/>
      <c r="I300" s="64"/>
      <c r="J300" s="77"/>
      <c r="K300" s="77"/>
      <c r="L300" s="38"/>
      <c r="M300" s="38"/>
      <c r="N300" s="77"/>
      <c r="O300" s="77"/>
      <c r="P300" s="38"/>
      <c r="Q300" s="38"/>
      <c r="R300" s="77"/>
      <c r="S300" s="64"/>
      <c r="T300" s="77"/>
    </row>
    <row r="301" spans="2:20" x14ac:dyDescent="0.35">
      <c r="B301" s="36"/>
      <c r="C301" s="75"/>
      <c r="D301" s="76"/>
      <c r="E301" s="76"/>
      <c r="F301" s="76"/>
      <c r="G301" s="77"/>
      <c r="H301" s="64"/>
      <c r="I301" s="64"/>
      <c r="J301" s="77"/>
      <c r="K301" s="77"/>
      <c r="L301" s="38"/>
      <c r="M301" s="38"/>
      <c r="N301" s="77"/>
      <c r="O301" s="77"/>
      <c r="P301" s="38"/>
      <c r="Q301" s="38"/>
      <c r="R301" s="77"/>
      <c r="S301" s="64"/>
      <c r="T301" s="77"/>
    </row>
    <row r="302" spans="2:20" x14ac:dyDescent="0.35">
      <c r="B302" s="36"/>
      <c r="C302" s="75"/>
      <c r="D302" s="76"/>
      <c r="E302" s="76"/>
      <c r="F302" s="76"/>
      <c r="G302" s="77"/>
      <c r="H302" s="64"/>
      <c r="I302" s="64"/>
      <c r="J302" s="77"/>
      <c r="K302" s="77"/>
      <c r="L302" s="38"/>
      <c r="M302" s="38"/>
      <c r="N302" s="77"/>
      <c r="O302" s="77"/>
      <c r="P302" s="38"/>
      <c r="Q302" s="38"/>
      <c r="R302" s="77"/>
      <c r="S302" s="64"/>
      <c r="T302" s="77"/>
    </row>
    <row r="303" spans="2:20" x14ac:dyDescent="0.35">
      <c r="B303" s="36"/>
      <c r="C303" s="75"/>
      <c r="D303" s="76"/>
      <c r="E303" s="76"/>
      <c r="F303" s="76"/>
      <c r="G303" s="77"/>
      <c r="H303" s="64"/>
      <c r="I303" s="64"/>
      <c r="J303" s="77"/>
      <c r="K303" s="77"/>
      <c r="L303" s="38"/>
      <c r="M303" s="38"/>
      <c r="N303" s="77"/>
      <c r="O303" s="77"/>
      <c r="P303" s="38"/>
      <c r="Q303" s="38"/>
      <c r="R303" s="77"/>
      <c r="S303" s="64"/>
      <c r="T303" s="77"/>
    </row>
    <row r="304" spans="2:20" x14ac:dyDescent="0.35">
      <c r="B304" s="36"/>
      <c r="C304" s="75"/>
      <c r="D304" s="76"/>
      <c r="E304" s="76"/>
      <c r="F304" s="76"/>
      <c r="G304" s="77"/>
      <c r="H304" s="64"/>
      <c r="I304" s="64"/>
      <c r="J304" s="77"/>
      <c r="K304" s="77"/>
      <c r="L304" s="38"/>
      <c r="M304" s="38"/>
      <c r="N304" s="77"/>
      <c r="O304" s="77"/>
      <c r="P304" s="38"/>
      <c r="Q304" s="38"/>
      <c r="R304" s="77"/>
      <c r="S304" s="64"/>
      <c r="T304" s="77"/>
    </row>
    <row r="305" spans="2:20" x14ac:dyDescent="0.35">
      <c r="B305" s="36"/>
      <c r="C305" s="75"/>
      <c r="D305" s="76"/>
      <c r="E305" s="76"/>
      <c r="F305" s="76"/>
      <c r="G305" s="77"/>
      <c r="H305" s="64"/>
      <c r="I305" s="64"/>
      <c r="J305" s="77"/>
      <c r="K305" s="77"/>
      <c r="L305" s="38"/>
      <c r="M305" s="38"/>
      <c r="N305" s="77"/>
      <c r="O305" s="77"/>
      <c r="P305" s="38"/>
      <c r="Q305" s="38"/>
      <c r="R305" s="77"/>
      <c r="S305" s="64"/>
      <c r="T305" s="77"/>
    </row>
    <row r="306" spans="2:20" x14ac:dyDescent="0.35">
      <c r="B306" s="36"/>
      <c r="C306" s="75"/>
      <c r="D306" s="76"/>
      <c r="E306" s="76"/>
      <c r="F306" s="76"/>
      <c r="G306" s="77"/>
      <c r="H306" s="64"/>
      <c r="I306" s="64"/>
      <c r="J306" s="77"/>
      <c r="K306" s="77"/>
      <c r="L306" s="38"/>
      <c r="M306" s="38"/>
      <c r="N306" s="77"/>
      <c r="O306" s="77"/>
      <c r="P306" s="38"/>
      <c r="Q306" s="38"/>
      <c r="R306" s="77"/>
      <c r="S306" s="64"/>
      <c r="T306" s="77"/>
    </row>
    <row r="307" spans="2:20" x14ac:dyDescent="0.35">
      <c r="B307" s="36"/>
      <c r="C307" s="75"/>
      <c r="D307" s="76"/>
      <c r="E307" s="76"/>
      <c r="F307" s="76"/>
      <c r="G307" s="77"/>
      <c r="H307" s="64"/>
      <c r="I307" s="64"/>
      <c r="J307" s="77"/>
      <c r="K307" s="77"/>
      <c r="L307" s="38"/>
      <c r="M307" s="38"/>
      <c r="N307" s="77"/>
      <c r="O307" s="77"/>
      <c r="P307" s="38"/>
      <c r="Q307" s="38"/>
      <c r="R307" s="77"/>
      <c r="S307" s="64"/>
      <c r="T307" s="77"/>
    </row>
    <row r="308" spans="2:20" x14ac:dyDescent="0.35">
      <c r="B308" s="36"/>
      <c r="C308" s="75"/>
      <c r="D308" s="76"/>
      <c r="E308" s="76"/>
      <c r="F308" s="76"/>
      <c r="G308" s="77"/>
      <c r="H308" s="64"/>
      <c r="I308" s="64"/>
      <c r="J308" s="77"/>
      <c r="K308" s="77"/>
      <c r="L308" s="38"/>
      <c r="M308" s="38"/>
      <c r="N308" s="77"/>
      <c r="O308" s="77"/>
      <c r="P308" s="38"/>
      <c r="Q308" s="38"/>
      <c r="R308" s="77"/>
      <c r="S308" s="64"/>
      <c r="T308" s="77"/>
    </row>
    <row r="309" spans="2:20" x14ac:dyDescent="0.35">
      <c r="B309" s="36"/>
      <c r="C309" s="75"/>
      <c r="D309" s="76"/>
      <c r="E309" s="76"/>
      <c r="F309" s="76"/>
      <c r="G309" s="77"/>
      <c r="H309" s="64"/>
      <c r="I309" s="64"/>
      <c r="J309" s="77"/>
      <c r="K309" s="77"/>
      <c r="L309" s="38"/>
      <c r="M309" s="38"/>
      <c r="N309" s="77"/>
      <c r="O309" s="77"/>
      <c r="P309" s="38"/>
      <c r="Q309" s="38"/>
      <c r="R309" s="77"/>
      <c r="S309" s="64"/>
      <c r="T309" s="77"/>
    </row>
    <row r="310" spans="2:20" x14ac:dyDescent="0.35">
      <c r="B310" s="36"/>
      <c r="C310" s="75"/>
      <c r="D310" s="76"/>
      <c r="E310" s="76"/>
      <c r="F310" s="76"/>
      <c r="G310" s="77"/>
      <c r="H310" s="64"/>
      <c r="I310" s="64"/>
      <c r="J310" s="77"/>
      <c r="K310" s="77"/>
      <c r="L310" s="38"/>
      <c r="M310" s="38"/>
      <c r="N310" s="77"/>
      <c r="O310" s="77"/>
      <c r="P310" s="38"/>
      <c r="Q310" s="38"/>
      <c r="R310" s="77"/>
      <c r="S310" s="64"/>
      <c r="T310" s="77"/>
    </row>
    <row r="311" spans="2:20" x14ac:dyDescent="0.35">
      <c r="B311" s="36"/>
      <c r="C311" s="75"/>
      <c r="D311" s="76"/>
      <c r="E311" s="76"/>
      <c r="F311" s="76"/>
      <c r="G311" s="77"/>
      <c r="H311" s="64"/>
      <c r="I311" s="64"/>
      <c r="J311" s="77"/>
      <c r="K311" s="77"/>
      <c r="L311" s="38"/>
      <c r="M311" s="38"/>
      <c r="N311" s="77"/>
      <c r="O311" s="77"/>
      <c r="P311" s="38"/>
      <c r="Q311" s="38"/>
      <c r="R311" s="77"/>
      <c r="S311" s="64"/>
      <c r="T311" s="77"/>
    </row>
    <row r="312" spans="2:20" x14ac:dyDescent="0.35">
      <c r="B312" s="36"/>
      <c r="C312" s="75"/>
      <c r="D312" s="76"/>
      <c r="E312" s="76"/>
      <c r="F312" s="76"/>
      <c r="G312" s="77"/>
      <c r="H312" s="64"/>
      <c r="I312" s="64"/>
      <c r="J312" s="77"/>
      <c r="K312" s="77"/>
      <c r="L312" s="38"/>
      <c r="M312" s="38"/>
      <c r="N312" s="77"/>
      <c r="O312" s="77"/>
      <c r="P312" s="38"/>
      <c r="Q312" s="38"/>
      <c r="R312" s="77"/>
      <c r="S312" s="64"/>
      <c r="T312" s="77"/>
    </row>
    <row r="313" spans="2:20" x14ac:dyDescent="0.35">
      <c r="B313" s="36"/>
      <c r="C313" s="75"/>
      <c r="D313" s="76"/>
      <c r="E313" s="76"/>
      <c r="F313" s="76"/>
      <c r="G313" s="77"/>
      <c r="H313" s="64"/>
      <c r="I313" s="64"/>
      <c r="J313" s="77"/>
      <c r="K313" s="77"/>
      <c r="L313" s="38"/>
      <c r="M313" s="38"/>
      <c r="N313" s="77"/>
      <c r="O313" s="77"/>
      <c r="P313" s="38"/>
      <c r="Q313" s="38"/>
      <c r="R313" s="77"/>
      <c r="S313" s="64"/>
      <c r="T313" s="77"/>
    </row>
    <row r="314" spans="2:20" x14ac:dyDescent="0.35">
      <c r="B314" s="36"/>
      <c r="C314" s="75"/>
      <c r="D314" s="76"/>
      <c r="E314" s="76"/>
      <c r="F314" s="76"/>
      <c r="G314" s="77"/>
      <c r="H314" s="64"/>
      <c r="I314" s="64"/>
      <c r="J314" s="77"/>
      <c r="K314" s="77"/>
      <c r="L314" s="38"/>
      <c r="M314" s="38"/>
      <c r="N314" s="77"/>
      <c r="O314" s="77"/>
      <c r="P314" s="38"/>
      <c r="Q314" s="38"/>
      <c r="R314" s="77"/>
      <c r="S314" s="64"/>
      <c r="T314" s="77"/>
    </row>
    <row r="315" spans="2:20" x14ac:dyDescent="0.35">
      <c r="B315" s="36"/>
      <c r="C315" s="75"/>
      <c r="D315" s="76"/>
      <c r="E315" s="76"/>
      <c r="F315" s="76"/>
      <c r="G315" s="77"/>
      <c r="H315" s="64"/>
      <c r="I315" s="64"/>
      <c r="J315" s="77"/>
      <c r="K315" s="77"/>
      <c r="L315" s="38"/>
      <c r="M315" s="38"/>
      <c r="N315" s="77"/>
      <c r="O315" s="77"/>
      <c r="P315" s="38"/>
      <c r="Q315" s="38"/>
      <c r="R315" s="77"/>
      <c r="S315" s="64"/>
      <c r="T315" s="77"/>
    </row>
    <row r="316" spans="2:20" x14ac:dyDescent="0.35">
      <c r="B316" s="36"/>
      <c r="C316" s="75"/>
      <c r="D316" s="76"/>
      <c r="E316" s="76"/>
      <c r="F316" s="76"/>
      <c r="G316" s="77"/>
      <c r="H316" s="64"/>
      <c r="I316" s="64"/>
      <c r="J316" s="77"/>
      <c r="K316" s="77"/>
      <c r="L316" s="38"/>
      <c r="M316" s="38"/>
      <c r="N316" s="77"/>
      <c r="O316" s="77"/>
      <c r="P316" s="38"/>
      <c r="Q316" s="38"/>
      <c r="R316" s="77"/>
      <c r="S316" s="64"/>
      <c r="T316" s="77"/>
    </row>
    <row r="317" spans="2:20" x14ac:dyDescent="0.35">
      <c r="B317" s="36"/>
      <c r="C317" s="75"/>
      <c r="D317" s="76"/>
      <c r="E317" s="76"/>
      <c r="F317" s="76"/>
      <c r="G317" s="77"/>
      <c r="H317" s="64"/>
      <c r="I317" s="64"/>
      <c r="J317" s="77"/>
      <c r="K317" s="77"/>
      <c r="L317" s="38"/>
      <c r="M317" s="38"/>
      <c r="N317" s="77"/>
      <c r="O317" s="77"/>
      <c r="P317" s="38"/>
      <c r="Q317" s="38"/>
      <c r="R317" s="77"/>
      <c r="S317" s="64"/>
      <c r="T317" s="77"/>
    </row>
    <row r="318" spans="2:20" x14ac:dyDescent="0.35">
      <c r="B318" s="36"/>
      <c r="C318" s="75"/>
      <c r="D318" s="76"/>
      <c r="E318" s="76"/>
      <c r="F318" s="76"/>
      <c r="G318" s="77"/>
      <c r="H318" s="64"/>
      <c r="I318" s="64"/>
      <c r="J318" s="77"/>
      <c r="K318" s="77"/>
      <c r="L318" s="38"/>
      <c r="M318" s="38"/>
      <c r="N318" s="77"/>
      <c r="O318" s="77"/>
      <c r="P318" s="38"/>
      <c r="Q318" s="38"/>
      <c r="R318" s="77"/>
      <c r="S318" s="64"/>
      <c r="T318" s="77"/>
    </row>
    <row r="319" spans="2:20" x14ac:dyDescent="0.35">
      <c r="B319" s="36"/>
      <c r="C319" s="75"/>
      <c r="D319" s="76"/>
      <c r="E319" s="76"/>
      <c r="F319" s="76"/>
      <c r="G319" s="77"/>
      <c r="H319" s="64"/>
      <c r="I319" s="64"/>
      <c r="J319" s="77"/>
      <c r="K319" s="77"/>
      <c r="L319" s="38"/>
      <c r="M319" s="38"/>
      <c r="N319" s="77"/>
      <c r="O319" s="77"/>
      <c r="P319" s="38"/>
      <c r="Q319" s="38"/>
      <c r="R319" s="77"/>
      <c r="S319" s="64"/>
      <c r="T319" s="77"/>
    </row>
    <row r="320" spans="2:20" x14ac:dyDescent="0.35">
      <c r="B320" s="36"/>
      <c r="C320" s="75"/>
      <c r="D320" s="76"/>
      <c r="E320" s="76"/>
      <c r="F320" s="76"/>
      <c r="G320" s="77"/>
      <c r="H320" s="64"/>
      <c r="I320" s="64"/>
      <c r="J320" s="77"/>
      <c r="K320" s="77"/>
      <c r="L320" s="38"/>
      <c r="M320" s="38"/>
      <c r="N320" s="77"/>
      <c r="O320" s="77"/>
      <c r="P320" s="38"/>
      <c r="Q320" s="38"/>
      <c r="R320" s="77"/>
      <c r="S320" s="64"/>
      <c r="T320" s="77"/>
    </row>
    <row r="321" spans="2:20" x14ac:dyDescent="0.35">
      <c r="B321" s="36"/>
      <c r="C321" s="75"/>
      <c r="D321" s="76"/>
      <c r="E321" s="76"/>
      <c r="F321" s="76"/>
      <c r="G321" s="77"/>
      <c r="H321" s="64"/>
      <c r="I321" s="64"/>
      <c r="J321" s="77"/>
      <c r="K321" s="77"/>
      <c r="L321" s="38"/>
      <c r="M321" s="38"/>
      <c r="N321" s="77"/>
      <c r="O321" s="77"/>
      <c r="P321" s="38"/>
      <c r="Q321" s="38"/>
      <c r="R321" s="77"/>
      <c r="S321" s="64"/>
      <c r="T321" s="77"/>
    </row>
    <row r="322" spans="2:20" x14ac:dyDescent="0.35">
      <c r="B322" s="36"/>
      <c r="C322" s="75"/>
      <c r="D322" s="76"/>
      <c r="E322" s="76"/>
      <c r="F322" s="76"/>
      <c r="G322" s="77"/>
      <c r="H322" s="64"/>
      <c r="I322" s="64"/>
      <c r="J322" s="77"/>
      <c r="K322" s="77"/>
      <c r="L322" s="38"/>
      <c r="M322" s="38"/>
      <c r="N322" s="77"/>
      <c r="O322" s="77"/>
      <c r="P322" s="38"/>
      <c r="Q322" s="38"/>
      <c r="R322" s="77"/>
      <c r="S322" s="64"/>
      <c r="T322" s="77"/>
    </row>
    <row r="323" spans="2:20" x14ac:dyDescent="0.35">
      <c r="B323" s="36"/>
      <c r="C323" s="75"/>
      <c r="D323" s="76"/>
      <c r="E323" s="76"/>
      <c r="F323" s="76"/>
      <c r="G323" s="77"/>
      <c r="H323" s="64"/>
      <c r="I323" s="64"/>
      <c r="J323" s="77"/>
      <c r="K323" s="77"/>
      <c r="L323" s="38"/>
      <c r="M323" s="38"/>
      <c r="N323" s="77"/>
      <c r="O323" s="77"/>
      <c r="P323" s="38"/>
      <c r="Q323" s="38"/>
      <c r="R323" s="77"/>
      <c r="S323" s="64"/>
      <c r="T323" s="77"/>
    </row>
    <row r="324" spans="2:20" x14ac:dyDescent="0.35">
      <c r="B324" s="36"/>
      <c r="C324" s="75"/>
      <c r="D324" s="76"/>
      <c r="E324" s="76"/>
      <c r="F324" s="76"/>
      <c r="G324" s="77"/>
      <c r="H324" s="64"/>
      <c r="I324" s="64"/>
      <c r="J324" s="77"/>
      <c r="K324" s="77"/>
      <c r="L324" s="38"/>
      <c r="M324" s="38"/>
      <c r="N324" s="77"/>
      <c r="O324" s="77"/>
      <c r="P324" s="38"/>
      <c r="Q324" s="38"/>
      <c r="R324" s="77"/>
      <c r="S324" s="64"/>
      <c r="T324" s="77"/>
    </row>
    <row r="325" spans="2:20" x14ac:dyDescent="0.35">
      <c r="B325" s="36"/>
      <c r="C325" s="75"/>
      <c r="D325" s="76"/>
      <c r="E325" s="76"/>
      <c r="F325" s="76"/>
      <c r="G325" s="77"/>
      <c r="H325" s="64"/>
      <c r="I325" s="64"/>
      <c r="J325" s="77"/>
      <c r="K325" s="77"/>
      <c r="L325" s="38"/>
      <c r="M325" s="38"/>
      <c r="N325" s="77"/>
      <c r="O325" s="77"/>
      <c r="P325" s="38"/>
      <c r="Q325" s="38"/>
      <c r="R325" s="77"/>
      <c r="S325" s="64"/>
      <c r="T325" s="77"/>
    </row>
    <row r="326" spans="2:20" x14ac:dyDescent="0.35">
      <c r="B326" s="36"/>
      <c r="C326" s="75"/>
      <c r="D326" s="76"/>
      <c r="E326" s="76"/>
      <c r="F326" s="76"/>
      <c r="G326" s="77"/>
      <c r="H326" s="64"/>
      <c r="I326" s="64"/>
      <c r="J326" s="77"/>
      <c r="K326" s="77"/>
      <c r="L326" s="38"/>
      <c r="M326" s="38"/>
      <c r="N326" s="77"/>
      <c r="O326" s="77"/>
      <c r="P326" s="38"/>
      <c r="Q326" s="38"/>
      <c r="R326" s="77"/>
      <c r="S326" s="64"/>
      <c r="T326" s="77"/>
    </row>
    <row r="327" spans="2:20" x14ac:dyDescent="0.35">
      <c r="B327" s="36"/>
      <c r="C327" s="75"/>
      <c r="D327" s="76"/>
      <c r="E327" s="76"/>
      <c r="F327" s="76"/>
      <c r="G327" s="77"/>
      <c r="H327" s="64"/>
      <c r="I327" s="64"/>
      <c r="J327" s="77"/>
      <c r="K327" s="77"/>
      <c r="L327" s="38"/>
      <c r="M327" s="38"/>
      <c r="N327" s="77"/>
      <c r="O327" s="77"/>
      <c r="P327" s="38"/>
      <c r="Q327" s="38"/>
      <c r="R327" s="77"/>
      <c r="S327" s="64"/>
      <c r="T327" s="77"/>
    </row>
    <row r="328" spans="2:20" x14ac:dyDescent="0.35">
      <c r="B328" s="36"/>
      <c r="C328" s="75"/>
      <c r="D328" s="76"/>
      <c r="E328" s="76"/>
      <c r="F328" s="76"/>
      <c r="G328" s="77"/>
      <c r="H328" s="64"/>
      <c r="I328" s="64"/>
      <c r="J328" s="77"/>
      <c r="K328" s="77"/>
      <c r="L328" s="38"/>
      <c r="M328" s="38"/>
      <c r="N328" s="77"/>
      <c r="O328" s="77"/>
      <c r="P328" s="38"/>
      <c r="Q328" s="38"/>
      <c r="R328" s="77"/>
      <c r="S328" s="64"/>
      <c r="T328" s="77"/>
    </row>
    <row r="329" spans="2:20" x14ac:dyDescent="0.35">
      <c r="B329" s="36"/>
      <c r="C329" s="75"/>
      <c r="D329" s="76"/>
      <c r="E329" s="76"/>
      <c r="F329" s="76"/>
      <c r="G329" s="77"/>
      <c r="H329" s="64"/>
      <c r="I329" s="64"/>
      <c r="J329" s="77"/>
      <c r="K329" s="77"/>
      <c r="L329" s="38"/>
      <c r="M329" s="38"/>
      <c r="N329" s="77"/>
      <c r="O329" s="77"/>
      <c r="P329" s="38"/>
      <c r="Q329" s="38"/>
      <c r="R329" s="77"/>
      <c r="S329" s="64"/>
      <c r="T329" s="77"/>
    </row>
    <row r="330" spans="2:20" x14ac:dyDescent="0.35">
      <c r="B330" s="36"/>
      <c r="C330" s="75"/>
      <c r="D330" s="76"/>
      <c r="E330" s="76"/>
      <c r="F330" s="76"/>
      <c r="G330" s="77"/>
      <c r="H330" s="64"/>
      <c r="I330" s="64"/>
      <c r="J330" s="77"/>
      <c r="K330" s="77"/>
      <c r="L330" s="38"/>
      <c r="M330" s="38"/>
      <c r="N330" s="77"/>
      <c r="O330" s="77"/>
      <c r="P330" s="38"/>
      <c r="Q330" s="38"/>
      <c r="R330" s="77"/>
      <c r="S330" s="64"/>
      <c r="T330" s="77"/>
    </row>
    <row r="331" spans="2:20" x14ac:dyDescent="0.35">
      <c r="B331" s="36"/>
      <c r="C331" s="75"/>
      <c r="D331" s="76"/>
      <c r="E331" s="76"/>
      <c r="F331" s="76"/>
      <c r="G331" s="77"/>
      <c r="H331" s="64"/>
      <c r="I331" s="64"/>
      <c r="J331" s="77"/>
      <c r="K331" s="77"/>
      <c r="L331" s="38"/>
      <c r="M331" s="38"/>
      <c r="N331" s="77"/>
      <c r="O331" s="77"/>
      <c r="P331" s="38"/>
      <c r="Q331" s="38"/>
      <c r="R331" s="77"/>
      <c r="S331" s="64"/>
      <c r="T331" s="77"/>
    </row>
    <row r="332" spans="2:20" x14ac:dyDescent="0.35">
      <c r="B332" s="36"/>
      <c r="C332" s="75"/>
      <c r="D332" s="76"/>
      <c r="E332" s="76"/>
      <c r="F332" s="76"/>
      <c r="G332" s="77"/>
      <c r="H332" s="64"/>
      <c r="I332" s="64"/>
      <c r="J332" s="77"/>
      <c r="K332" s="77"/>
      <c r="L332" s="38"/>
      <c r="M332" s="38"/>
      <c r="N332" s="77"/>
      <c r="O332" s="77"/>
      <c r="P332" s="38"/>
      <c r="Q332" s="38"/>
      <c r="R332" s="77"/>
      <c r="S332" s="64"/>
      <c r="T332" s="77"/>
    </row>
    <row r="333" spans="2:20" x14ac:dyDescent="0.35">
      <c r="B333" s="36"/>
      <c r="C333" s="75"/>
      <c r="D333" s="76"/>
      <c r="E333" s="76"/>
      <c r="F333" s="76"/>
      <c r="G333" s="77"/>
      <c r="H333" s="64"/>
      <c r="I333" s="64"/>
      <c r="J333" s="77"/>
      <c r="K333" s="77"/>
      <c r="L333" s="38"/>
      <c r="M333" s="38"/>
      <c r="N333" s="77"/>
      <c r="O333" s="77"/>
      <c r="P333" s="38"/>
      <c r="Q333" s="38"/>
      <c r="R333" s="77"/>
      <c r="S333" s="64"/>
      <c r="T333" s="77"/>
    </row>
    <row r="334" spans="2:20" x14ac:dyDescent="0.35">
      <c r="B334" s="36"/>
      <c r="C334" s="75"/>
      <c r="D334" s="76"/>
      <c r="E334" s="76"/>
      <c r="F334" s="76"/>
      <c r="G334" s="77"/>
      <c r="H334" s="64"/>
      <c r="I334" s="64"/>
      <c r="J334" s="77"/>
      <c r="K334" s="77"/>
      <c r="L334" s="38"/>
      <c r="M334" s="38"/>
      <c r="N334" s="77"/>
      <c r="O334" s="77"/>
      <c r="P334" s="38"/>
      <c r="Q334" s="38"/>
      <c r="R334" s="77"/>
      <c r="S334" s="64"/>
      <c r="T334" s="77"/>
    </row>
    <row r="335" spans="2:20" x14ac:dyDescent="0.35">
      <c r="B335" s="36"/>
      <c r="C335" s="75"/>
      <c r="D335" s="76"/>
      <c r="E335" s="76"/>
      <c r="F335" s="76"/>
      <c r="G335" s="77"/>
      <c r="H335" s="64"/>
      <c r="I335" s="64"/>
      <c r="J335" s="77"/>
      <c r="K335" s="77"/>
      <c r="L335" s="38"/>
      <c r="M335" s="38"/>
      <c r="N335" s="77"/>
      <c r="O335" s="77"/>
      <c r="P335" s="38"/>
      <c r="Q335" s="38"/>
      <c r="R335" s="77"/>
      <c r="S335" s="64"/>
      <c r="T335" s="77"/>
    </row>
    <row r="336" spans="2:20" x14ac:dyDescent="0.35">
      <c r="B336" s="36"/>
      <c r="C336" s="75"/>
      <c r="D336" s="76"/>
      <c r="E336" s="76"/>
      <c r="F336" s="76"/>
      <c r="G336" s="77"/>
      <c r="H336" s="64"/>
      <c r="I336" s="64"/>
      <c r="J336" s="77"/>
      <c r="K336" s="77"/>
      <c r="L336" s="38"/>
      <c r="M336" s="38"/>
      <c r="N336" s="77"/>
      <c r="O336" s="77"/>
      <c r="P336" s="38"/>
      <c r="Q336" s="38"/>
      <c r="R336" s="77"/>
      <c r="S336" s="64"/>
      <c r="T336" s="77"/>
    </row>
    <row r="337" spans="2:20" x14ac:dyDescent="0.35">
      <c r="B337" s="36"/>
      <c r="C337" s="75"/>
      <c r="D337" s="76"/>
      <c r="E337" s="76"/>
      <c r="F337" s="76"/>
      <c r="G337" s="77"/>
      <c r="H337" s="64"/>
      <c r="I337" s="64"/>
      <c r="J337" s="77"/>
      <c r="K337" s="77"/>
      <c r="L337" s="38"/>
      <c r="M337" s="38"/>
      <c r="N337" s="77"/>
      <c r="O337" s="77"/>
      <c r="P337" s="38"/>
      <c r="Q337" s="38"/>
      <c r="R337" s="77"/>
      <c r="S337" s="64"/>
      <c r="T337" s="77"/>
    </row>
    <row r="338" spans="2:20" x14ac:dyDescent="0.35">
      <c r="B338" s="36"/>
      <c r="C338" s="75"/>
      <c r="D338" s="76"/>
      <c r="E338" s="76"/>
      <c r="F338" s="76"/>
      <c r="G338" s="77"/>
      <c r="H338" s="64"/>
      <c r="I338" s="64"/>
      <c r="J338" s="77"/>
      <c r="K338" s="77"/>
      <c r="L338" s="38"/>
      <c r="M338" s="38"/>
      <c r="N338" s="77"/>
      <c r="O338" s="77"/>
      <c r="P338" s="38"/>
      <c r="Q338" s="38"/>
      <c r="R338" s="77"/>
      <c r="S338" s="64"/>
      <c r="T338" s="77"/>
    </row>
    <row r="339" spans="2:20" x14ac:dyDescent="0.35">
      <c r="B339" s="36"/>
      <c r="C339" s="75"/>
      <c r="D339" s="76"/>
      <c r="E339" s="76"/>
      <c r="F339" s="76"/>
      <c r="G339" s="77"/>
      <c r="H339" s="64"/>
      <c r="I339" s="64"/>
      <c r="J339" s="77"/>
      <c r="K339" s="77"/>
      <c r="L339" s="38"/>
      <c r="M339" s="38"/>
      <c r="N339" s="77"/>
      <c r="O339" s="77"/>
      <c r="P339" s="38"/>
      <c r="Q339" s="38"/>
      <c r="R339" s="77"/>
      <c r="S339" s="64"/>
      <c r="T339" s="77"/>
    </row>
    <row r="340" spans="2:20" x14ac:dyDescent="0.35">
      <c r="B340" s="36"/>
      <c r="C340" s="75"/>
      <c r="D340" s="76"/>
      <c r="E340" s="76"/>
      <c r="F340" s="76"/>
      <c r="G340" s="77"/>
      <c r="H340" s="64"/>
      <c r="I340" s="64"/>
      <c r="J340" s="77"/>
      <c r="K340" s="77"/>
      <c r="L340" s="38"/>
      <c r="M340" s="38"/>
      <c r="N340" s="77"/>
      <c r="O340" s="77"/>
      <c r="P340" s="38"/>
      <c r="Q340" s="38"/>
      <c r="R340" s="77"/>
      <c r="S340" s="64"/>
      <c r="T340" s="77"/>
    </row>
    <row r="341" spans="2:20" x14ac:dyDescent="0.35">
      <c r="B341" s="36"/>
      <c r="C341" s="75"/>
      <c r="D341" s="76"/>
      <c r="E341" s="76"/>
      <c r="F341" s="76"/>
      <c r="G341" s="77"/>
      <c r="H341" s="64"/>
      <c r="I341" s="64"/>
      <c r="J341" s="77"/>
      <c r="K341" s="77"/>
      <c r="L341" s="38"/>
      <c r="M341" s="38"/>
      <c r="N341" s="77"/>
      <c r="O341" s="77"/>
      <c r="P341" s="38"/>
      <c r="Q341" s="38"/>
      <c r="R341" s="77"/>
      <c r="S341" s="64"/>
      <c r="T341" s="77"/>
    </row>
    <row r="342" spans="2:20" x14ac:dyDescent="0.35">
      <c r="B342" s="36"/>
      <c r="C342" s="75"/>
      <c r="D342" s="76"/>
      <c r="E342" s="76"/>
      <c r="F342" s="76"/>
      <c r="G342" s="77"/>
      <c r="H342" s="64"/>
      <c r="I342" s="64"/>
      <c r="J342" s="77"/>
      <c r="K342" s="77"/>
      <c r="L342" s="38"/>
      <c r="M342" s="38"/>
      <c r="N342" s="77"/>
      <c r="O342" s="77"/>
      <c r="P342" s="38"/>
      <c r="Q342" s="38"/>
      <c r="R342" s="77"/>
      <c r="S342" s="64"/>
      <c r="T342" s="77"/>
    </row>
    <row r="343" spans="2:20" x14ac:dyDescent="0.35">
      <c r="B343" s="36"/>
      <c r="C343" s="75"/>
      <c r="D343" s="76"/>
      <c r="E343" s="76"/>
      <c r="F343" s="76"/>
      <c r="G343" s="77"/>
      <c r="H343" s="64"/>
      <c r="I343" s="64"/>
      <c r="J343" s="77"/>
      <c r="K343" s="77"/>
      <c r="L343" s="38"/>
      <c r="M343" s="38"/>
      <c r="N343" s="77"/>
      <c r="O343" s="77"/>
      <c r="P343" s="38"/>
      <c r="Q343" s="38"/>
      <c r="R343" s="77"/>
      <c r="S343" s="64"/>
      <c r="T343" s="77"/>
    </row>
    <row r="344" spans="2:20" x14ac:dyDescent="0.35">
      <c r="B344" s="36"/>
      <c r="C344" s="75"/>
      <c r="D344" s="76"/>
      <c r="E344" s="76"/>
      <c r="F344" s="76"/>
      <c r="G344" s="77"/>
      <c r="H344" s="64"/>
      <c r="I344" s="64"/>
      <c r="J344" s="77"/>
      <c r="K344" s="77"/>
      <c r="L344" s="38"/>
      <c r="M344" s="38"/>
      <c r="N344" s="77"/>
      <c r="O344" s="77"/>
      <c r="P344" s="38"/>
      <c r="Q344" s="38"/>
      <c r="R344" s="77"/>
      <c r="S344" s="64"/>
      <c r="T344" s="77"/>
    </row>
    <row r="345" spans="2:20" x14ac:dyDescent="0.35">
      <c r="B345" s="36"/>
      <c r="C345" s="75"/>
      <c r="D345" s="76"/>
      <c r="E345" s="76"/>
      <c r="F345" s="76"/>
      <c r="G345" s="77"/>
      <c r="H345" s="64"/>
      <c r="I345" s="64"/>
      <c r="J345" s="77"/>
      <c r="K345" s="77"/>
      <c r="L345" s="38"/>
      <c r="M345" s="38"/>
      <c r="N345" s="77"/>
      <c r="O345" s="77"/>
      <c r="P345" s="38"/>
      <c r="Q345" s="38"/>
      <c r="R345" s="77"/>
      <c r="S345" s="64"/>
      <c r="T345" s="77"/>
    </row>
    <row r="346" spans="2:20" x14ac:dyDescent="0.35">
      <c r="B346" s="36"/>
      <c r="C346" s="75"/>
      <c r="D346" s="76"/>
      <c r="E346" s="76"/>
      <c r="F346" s="76"/>
      <c r="G346" s="77"/>
      <c r="H346" s="64"/>
      <c r="I346" s="64"/>
      <c r="J346" s="77"/>
      <c r="K346" s="77"/>
      <c r="L346" s="38"/>
      <c r="M346" s="38"/>
      <c r="N346" s="77"/>
      <c r="O346" s="77"/>
      <c r="P346" s="38"/>
      <c r="Q346" s="38"/>
      <c r="R346" s="77"/>
      <c r="S346" s="64"/>
      <c r="T346" s="77"/>
    </row>
    <row r="347" spans="2:20" x14ac:dyDescent="0.35">
      <c r="B347" s="36"/>
      <c r="C347" s="75"/>
      <c r="D347" s="76"/>
      <c r="E347" s="76"/>
      <c r="F347" s="76"/>
      <c r="G347" s="77"/>
      <c r="H347" s="64"/>
      <c r="I347" s="64"/>
      <c r="J347" s="77"/>
      <c r="K347" s="77"/>
      <c r="L347" s="38"/>
      <c r="M347" s="38"/>
      <c r="N347" s="77"/>
      <c r="O347" s="77"/>
      <c r="P347" s="38"/>
      <c r="Q347" s="38"/>
      <c r="R347" s="77"/>
      <c r="S347" s="64"/>
      <c r="T347" s="77"/>
    </row>
    <row r="348" spans="2:20" x14ac:dyDescent="0.35">
      <c r="B348" s="36"/>
      <c r="C348" s="75"/>
      <c r="D348" s="76"/>
      <c r="E348" s="76"/>
      <c r="F348" s="76"/>
      <c r="G348" s="77"/>
      <c r="H348" s="64"/>
      <c r="I348" s="64"/>
      <c r="J348" s="77"/>
      <c r="K348" s="77"/>
      <c r="L348" s="38"/>
      <c r="M348" s="38"/>
      <c r="N348" s="77"/>
      <c r="O348" s="77"/>
      <c r="P348" s="38"/>
      <c r="Q348" s="38"/>
      <c r="R348" s="77"/>
      <c r="S348" s="64"/>
      <c r="T348" s="77"/>
    </row>
    <row r="349" spans="2:20" x14ac:dyDescent="0.35">
      <c r="B349" s="36"/>
      <c r="C349" s="75"/>
      <c r="D349" s="76"/>
      <c r="E349" s="76"/>
      <c r="F349" s="76"/>
      <c r="G349" s="77"/>
      <c r="H349" s="64"/>
      <c r="I349" s="64"/>
      <c r="J349" s="77"/>
      <c r="K349" s="77"/>
      <c r="L349" s="38"/>
      <c r="M349" s="38"/>
      <c r="N349" s="77"/>
      <c r="O349" s="77"/>
      <c r="P349" s="38"/>
      <c r="Q349" s="38"/>
      <c r="R349" s="77"/>
      <c r="S349" s="64"/>
      <c r="T349" s="77"/>
    </row>
    <row r="350" spans="2:20" x14ac:dyDescent="0.35">
      <c r="B350" s="36"/>
      <c r="C350" s="75"/>
      <c r="D350" s="76"/>
      <c r="E350" s="76"/>
      <c r="F350" s="76"/>
      <c r="G350" s="77"/>
      <c r="H350" s="64"/>
      <c r="I350" s="64"/>
      <c r="J350" s="77"/>
      <c r="K350" s="77"/>
      <c r="L350" s="38"/>
      <c r="M350" s="38"/>
      <c r="N350" s="77"/>
      <c r="O350" s="77"/>
      <c r="P350" s="38"/>
      <c r="Q350" s="38"/>
      <c r="R350" s="77"/>
      <c r="S350" s="64"/>
      <c r="T350" s="77"/>
    </row>
    <row r="351" spans="2:20" x14ac:dyDescent="0.35">
      <c r="B351" s="36"/>
      <c r="C351" s="75"/>
      <c r="D351" s="76"/>
      <c r="E351" s="76"/>
      <c r="F351" s="76"/>
      <c r="G351" s="77"/>
      <c r="H351" s="64"/>
      <c r="I351" s="64"/>
      <c r="J351" s="77"/>
      <c r="K351" s="77"/>
      <c r="L351" s="38"/>
      <c r="M351" s="38"/>
      <c r="N351" s="77"/>
      <c r="O351" s="77"/>
      <c r="P351" s="38"/>
      <c r="Q351" s="38"/>
      <c r="R351" s="77"/>
      <c r="S351" s="64"/>
      <c r="T351" s="77"/>
    </row>
    <row r="352" spans="2:20" x14ac:dyDescent="0.35">
      <c r="B352" s="36"/>
      <c r="C352" s="75"/>
      <c r="D352" s="76"/>
      <c r="E352" s="76"/>
      <c r="F352" s="76"/>
      <c r="G352" s="77"/>
      <c r="H352" s="64"/>
      <c r="I352" s="64"/>
      <c r="J352" s="77"/>
      <c r="K352" s="77"/>
      <c r="L352" s="38"/>
      <c r="M352" s="38"/>
      <c r="N352" s="77"/>
      <c r="O352" s="77"/>
      <c r="P352" s="38"/>
      <c r="Q352" s="38"/>
      <c r="R352" s="77"/>
      <c r="S352" s="64"/>
      <c r="T352" s="77"/>
    </row>
    <row r="353" spans="2:20" x14ac:dyDescent="0.35">
      <c r="B353" s="36"/>
      <c r="C353" s="75"/>
      <c r="D353" s="76"/>
      <c r="E353" s="76"/>
      <c r="F353" s="76"/>
      <c r="G353" s="77"/>
      <c r="H353" s="64"/>
      <c r="I353" s="64"/>
      <c r="J353" s="77"/>
      <c r="K353" s="77"/>
      <c r="L353" s="38"/>
      <c r="M353" s="38"/>
      <c r="N353" s="77"/>
      <c r="O353" s="77"/>
      <c r="P353" s="38"/>
      <c r="Q353" s="38"/>
      <c r="R353" s="77"/>
      <c r="S353" s="64"/>
      <c r="T353" s="77"/>
    </row>
    <row r="354" spans="2:20" x14ac:dyDescent="0.35">
      <c r="B354" s="36"/>
      <c r="C354" s="75"/>
      <c r="D354" s="76"/>
      <c r="E354" s="76"/>
      <c r="F354" s="76"/>
      <c r="G354" s="77"/>
      <c r="H354" s="64"/>
      <c r="I354" s="64"/>
      <c r="J354" s="77"/>
      <c r="K354" s="77"/>
      <c r="L354" s="38"/>
      <c r="M354" s="38"/>
      <c r="N354" s="77"/>
      <c r="O354" s="77"/>
      <c r="P354" s="38"/>
      <c r="Q354" s="38"/>
      <c r="R354" s="77"/>
      <c r="S354" s="64"/>
      <c r="T354" s="77"/>
    </row>
    <row r="355" spans="2:20" x14ac:dyDescent="0.35">
      <c r="B355" s="36"/>
      <c r="C355" s="75"/>
      <c r="D355" s="76"/>
      <c r="E355" s="76"/>
      <c r="F355" s="76"/>
      <c r="G355" s="77"/>
      <c r="H355" s="64"/>
      <c r="I355" s="64"/>
      <c r="J355" s="77"/>
      <c r="K355" s="77"/>
      <c r="L355" s="38"/>
      <c r="M355" s="38"/>
      <c r="N355" s="77"/>
      <c r="O355" s="77"/>
      <c r="P355" s="38"/>
      <c r="Q355" s="38"/>
      <c r="R355" s="77"/>
      <c r="S355" s="64"/>
      <c r="T355" s="77"/>
    </row>
    <row r="356" spans="2:20" x14ac:dyDescent="0.35">
      <c r="B356" s="36"/>
      <c r="C356" s="75"/>
      <c r="D356" s="76"/>
      <c r="E356" s="76"/>
      <c r="F356" s="76"/>
      <c r="G356" s="77"/>
      <c r="H356" s="64"/>
      <c r="I356" s="64"/>
      <c r="J356" s="77"/>
      <c r="K356" s="77"/>
      <c r="L356" s="38"/>
      <c r="M356" s="38"/>
      <c r="N356" s="77"/>
      <c r="O356" s="77"/>
      <c r="P356" s="38"/>
      <c r="Q356" s="38"/>
      <c r="R356" s="77"/>
      <c r="S356" s="64"/>
      <c r="T356" s="77"/>
    </row>
    <row r="357" spans="2:20" x14ac:dyDescent="0.35">
      <c r="B357" s="36"/>
      <c r="C357" s="75"/>
      <c r="D357" s="76"/>
      <c r="E357" s="76"/>
      <c r="F357" s="76"/>
      <c r="G357" s="77"/>
      <c r="H357" s="64"/>
      <c r="I357" s="64"/>
      <c r="J357" s="77"/>
      <c r="K357" s="77"/>
      <c r="L357" s="38"/>
      <c r="M357" s="38"/>
      <c r="N357" s="77"/>
      <c r="O357" s="77"/>
      <c r="P357" s="38"/>
      <c r="Q357" s="38"/>
      <c r="R357" s="77"/>
      <c r="S357" s="64"/>
      <c r="T357" s="77"/>
    </row>
    <row r="358" spans="2:20" x14ac:dyDescent="0.35">
      <c r="B358" s="36"/>
      <c r="C358" s="75"/>
      <c r="D358" s="76"/>
      <c r="E358" s="76"/>
      <c r="F358" s="76"/>
      <c r="G358" s="77"/>
      <c r="H358" s="64"/>
      <c r="I358" s="64"/>
      <c r="J358" s="77"/>
      <c r="K358" s="77"/>
      <c r="L358" s="38"/>
      <c r="M358" s="38"/>
      <c r="N358" s="77"/>
      <c r="O358" s="77"/>
      <c r="P358" s="38"/>
      <c r="Q358" s="38"/>
      <c r="R358" s="77"/>
      <c r="S358" s="64"/>
      <c r="T358" s="77"/>
    </row>
    <row r="359" spans="2:20" x14ac:dyDescent="0.35">
      <c r="B359" s="36"/>
      <c r="C359" s="75"/>
      <c r="D359" s="76"/>
      <c r="E359" s="76"/>
      <c r="F359" s="76"/>
      <c r="G359" s="77"/>
      <c r="H359" s="64"/>
      <c r="I359" s="64"/>
      <c r="J359" s="77"/>
      <c r="K359" s="77"/>
      <c r="L359" s="38"/>
      <c r="M359" s="38"/>
      <c r="N359" s="77"/>
      <c r="O359" s="77"/>
      <c r="P359" s="38"/>
      <c r="Q359" s="38"/>
      <c r="R359" s="77"/>
      <c r="S359" s="64"/>
      <c r="T359" s="77"/>
    </row>
    <row r="360" spans="2:20" x14ac:dyDescent="0.35">
      <c r="B360" s="36"/>
      <c r="C360" s="75"/>
      <c r="D360" s="76"/>
      <c r="E360" s="76"/>
      <c r="F360" s="76"/>
      <c r="G360" s="77"/>
      <c r="H360" s="64"/>
      <c r="I360" s="64"/>
      <c r="J360" s="77"/>
      <c r="K360" s="77"/>
      <c r="L360" s="38"/>
      <c r="M360" s="38"/>
      <c r="N360" s="77"/>
      <c r="O360" s="77"/>
      <c r="P360" s="38"/>
      <c r="Q360" s="38"/>
      <c r="R360" s="77"/>
      <c r="S360" s="64"/>
      <c r="T360" s="77"/>
    </row>
    <row r="361" spans="2:20" x14ac:dyDescent="0.35">
      <c r="B361" s="36"/>
      <c r="C361" s="75"/>
      <c r="D361" s="76"/>
      <c r="E361" s="76"/>
      <c r="F361" s="76"/>
      <c r="G361" s="77"/>
      <c r="H361" s="64"/>
      <c r="I361" s="64"/>
      <c r="J361" s="77"/>
      <c r="K361" s="77"/>
      <c r="L361" s="38"/>
      <c r="M361" s="38"/>
      <c r="N361" s="77"/>
      <c r="O361" s="77"/>
      <c r="P361" s="38"/>
      <c r="Q361" s="38"/>
      <c r="R361" s="77"/>
      <c r="S361" s="64"/>
      <c r="T361" s="77"/>
    </row>
    <row r="362" spans="2:20" x14ac:dyDescent="0.35">
      <c r="B362" s="36"/>
      <c r="C362" s="75"/>
      <c r="D362" s="76"/>
      <c r="E362" s="76"/>
      <c r="F362" s="76"/>
      <c r="G362" s="77"/>
      <c r="H362" s="64"/>
      <c r="I362" s="64"/>
      <c r="J362" s="77"/>
      <c r="K362" s="77"/>
      <c r="L362" s="38"/>
      <c r="M362" s="38"/>
      <c r="N362" s="77"/>
      <c r="O362" s="77"/>
      <c r="P362" s="38"/>
      <c r="Q362" s="38"/>
      <c r="R362" s="77"/>
      <c r="S362" s="64"/>
      <c r="T362" s="77"/>
    </row>
    <row r="363" spans="2:20" x14ac:dyDescent="0.35">
      <c r="B363" s="36"/>
      <c r="C363" s="75"/>
      <c r="D363" s="76"/>
      <c r="E363" s="76"/>
      <c r="F363" s="76"/>
      <c r="G363" s="77"/>
      <c r="H363" s="64"/>
      <c r="I363" s="64"/>
      <c r="J363" s="77"/>
      <c r="K363" s="77"/>
      <c r="L363" s="38"/>
      <c r="M363" s="38"/>
      <c r="N363" s="77"/>
      <c r="O363" s="77"/>
      <c r="P363" s="38"/>
      <c r="Q363" s="38"/>
      <c r="R363" s="77"/>
      <c r="S363" s="64"/>
      <c r="T363" s="77"/>
    </row>
    <row r="364" spans="2:20" x14ac:dyDescent="0.35">
      <c r="B364" s="36"/>
      <c r="C364" s="75"/>
      <c r="D364" s="76"/>
      <c r="E364" s="76"/>
      <c r="F364" s="76"/>
      <c r="G364" s="77"/>
      <c r="H364" s="64"/>
      <c r="I364" s="64"/>
      <c r="J364" s="77"/>
      <c r="K364" s="77"/>
      <c r="L364" s="38"/>
      <c r="M364" s="38"/>
      <c r="N364" s="77"/>
      <c r="O364" s="77"/>
      <c r="P364" s="38"/>
      <c r="Q364" s="38"/>
      <c r="R364" s="77"/>
      <c r="S364" s="64"/>
      <c r="T364" s="77"/>
    </row>
    <row r="365" spans="2:20" x14ac:dyDescent="0.35">
      <c r="B365" s="36"/>
      <c r="C365" s="75"/>
      <c r="D365" s="76"/>
      <c r="E365" s="76"/>
      <c r="F365" s="76"/>
      <c r="G365" s="77"/>
      <c r="H365" s="64"/>
      <c r="I365" s="64"/>
      <c r="J365" s="77"/>
      <c r="K365" s="77"/>
      <c r="L365" s="38"/>
      <c r="M365" s="38"/>
      <c r="N365" s="77"/>
      <c r="O365" s="77"/>
      <c r="P365" s="38"/>
      <c r="Q365" s="38"/>
      <c r="R365" s="77"/>
      <c r="S365" s="64"/>
      <c r="T365" s="77"/>
    </row>
    <row r="366" spans="2:20" x14ac:dyDescent="0.35">
      <c r="B366" s="36"/>
      <c r="C366" s="75"/>
      <c r="D366" s="76"/>
      <c r="E366" s="76"/>
      <c r="F366" s="76"/>
      <c r="G366" s="77"/>
      <c r="H366" s="64"/>
      <c r="I366" s="64"/>
      <c r="J366" s="77"/>
      <c r="K366" s="77"/>
      <c r="L366" s="38"/>
      <c r="M366" s="38"/>
      <c r="N366" s="77"/>
      <c r="O366" s="77"/>
      <c r="P366" s="38"/>
      <c r="Q366" s="38"/>
      <c r="R366" s="77"/>
      <c r="S366" s="64"/>
      <c r="T366" s="77"/>
    </row>
    <row r="367" spans="2:20" x14ac:dyDescent="0.35">
      <c r="B367" s="36"/>
      <c r="C367" s="75"/>
      <c r="D367" s="76"/>
      <c r="E367" s="76"/>
      <c r="F367" s="76"/>
      <c r="G367" s="77"/>
      <c r="H367" s="64"/>
      <c r="I367" s="64"/>
      <c r="J367" s="77"/>
      <c r="K367" s="77"/>
      <c r="L367" s="38"/>
      <c r="M367" s="38"/>
      <c r="N367" s="77"/>
      <c r="O367" s="77"/>
      <c r="P367" s="38"/>
      <c r="Q367" s="38"/>
      <c r="R367" s="77"/>
      <c r="S367" s="64"/>
      <c r="T367" s="77"/>
    </row>
    <row r="368" spans="2:20" x14ac:dyDescent="0.35">
      <c r="B368" s="36"/>
      <c r="C368" s="75"/>
      <c r="D368" s="76"/>
      <c r="E368" s="76"/>
      <c r="F368" s="76"/>
      <c r="G368" s="77"/>
      <c r="H368" s="64"/>
      <c r="I368" s="64"/>
      <c r="J368" s="77"/>
      <c r="K368" s="77"/>
      <c r="L368" s="38"/>
      <c r="M368" s="38"/>
      <c r="N368" s="77"/>
      <c r="O368" s="77"/>
      <c r="P368" s="38"/>
      <c r="Q368" s="38"/>
      <c r="R368" s="77"/>
      <c r="S368" s="64"/>
      <c r="T368" s="77"/>
    </row>
    <row r="369" spans="2:20" x14ac:dyDescent="0.35">
      <c r="B369" s="36"/>
      <c r="C369" s="75"/>
      <c r="D369" s="76"/>
      <c r="E369" s="76"/>
      <c r="F369" s="76"/>
      <c r="G369" s="77"/>
      <c r="H369" s="64"/>
      <c r="I369" s="64"/>
      <c r="J369" s="77"/>
      <c r="K369" s="77"/>
      <c r="L369" s="38"/>
      <c r="M369" s="38"/>
      <c r="N369" s="77"/>
      <c r="O369" s="77"/>
      <c r="P369" s="38"/>
      <c r="Q369" s="38"/>
      <c r="R369" s="77"/>
      <c r="S369" s="64"/>
      <c r="T369" s="77"/>
    </row>
    <row r="370" spans="2:20" x14ac:dyDescent="0.35">
      <c r="B370" s="36"/>
      <c r="C370" s="75"/>
      <c r="D370" s="76"/>
      <c r="E370" s="76"/>
      <c r="F370" s="76"/>
      <c r="G370" s="77"/>
      <c r="H370" s="64"/>
      <c r="I370" s="64"/>
      <c r="J370" s="77"/>
      <c r="K370" s="77"/>
      <c r="L370" s="38"/>
      <c r="M370" s="38"/>
      <c r="N370" s="77"/>
      <c r="O370" s="77"/>
      <c r="P370" s="38"/>
      <c r="Q370" s="38"/>
      <c r="R370" s="77"/>
      <c r="S370" s="64"/>
      <c r="T370" s="77"/>
    </row>
    <row r="371" spans="2:20" x14ac:dyDescent="0.35">
      <c r="B371" s="36"/>
      <c r="C371" s="75"/>
      <c r="D371" s="76"/>
      <c r="E371" s="76"/>
      <c r="F371" s="76"/>
      <c r="G371" s="77"/>
      <c r="H371" s="64"/>
      <c r="I371" s="64"/>
      <c r="J371" s="77"/>
      <c r="K371" s="77"/>
      <c r="L371" s="38"/>
      <c r="M371" s="38"/>
      <c r="N371" s="77"/>
      <c r="O371" s="77"/>
      <c r="P371" s="38"/>
      <c r="Q371" s="38"/>
      <c r="R371" s="77"/>
      <c r="S371" s="64"/>
      <c r="T371" s="77"/>
    </row>
    <row r="372" spans="2:20" x14ac:dyDescent="0.35">
      <c r="B372" s="36"/>
      <c r="C372" s="75"/>
      <c r="D372" s="76"/>
      <c r="E372" s="76"/>
      <c r="F372" s="76"/>
      <c r="G372" s="77"/>
      <c r="H372" s="64"/>
      <c r="I372" s="64"/>
      <c r="J372" s="77"/>
      <c r="K372" s="77"/>
      <c r="L372" s="38"/>
      <c r="M372" s="38"/>
      <c r="N372" s="77"/>
      <c r="O372" s="77"/>
      <c r="P372" s="38"/>
      <c r="Q372" s="38"/>
      <c r="R372" s="77"/>
      <c r="S372" s="64"/>
      <c r="T372" s="77"/>
    </row>
    <row r="373" spans="2:20" x14ac:dyDescent="0.35">
      <c r="B373" s="36"/>
      <c r="C373" s="75"/>
      <c r="D373" s="76"/>
      <c r="E373" s="76"/>
      <c r="F373" s="76"/>
      <c r="G373" s="77"/>
      <c r="H373" s="64"/>
      <c r="I373" s="64"/>
      <c r="J373" s="77"/>
      <c r="K373" s="77"/>
      <c r="L373" s="38"/>
      <c r="M373" s="38"/>
      <c r="N373" s="77"/>
      <c r="O373" s="77"/>
      <c r="P373" s="38"/>
      <c r="Q373" s="38"/>
      <c r="R373" s="77"/>
      <c r="S373" s="64"/>
      <c r="T373" s="77"/>
    </row>
    <row r="374" spans="2:20" x14ac:dyDescent="0.35">
      <c r="B374" s="36"/>
      <c r="C374" s="75"/>
      <c r="D374" s="76"/>
      <c r="E374" s="76"/>
      <c r="F374" s="76"/>
      <c r="G374" s="77"/>
      <c r="H374" s="64"/>
      <c r="I374" s="64"/>
      <c r="J374" s="77"/>
      <c r="K374" s="77"/>
      <c r="L374" s="38"/>
      <c r="M374" s="38"/>
      <c r="N374" s="77"/>
      <c r="O374" s="77"/>
      <c r="P374" s="38"/>
      <c r="Q374" s="38"/>
      <c r="R374" s="77"/>
      <c r="S374" s="64"/>
      <c r="T374" s="77"/>
    </row>
    <row r="375" spans="2:20" x14ac:dyDescent="0.35">
      <c r="B375" s="36"/>
      <c r="C375" s="75"/>
      <c r="D375" s="76"/>
      <c r="E375" s="76"/>
      <c r="F375" s="76"/>
      <c r="G375" s="77"/>
      <c r="H375" s="64"/>
      <c r="I375" s="64"/>
      <c r="J375" s="77"/>
      <c r="K375" s="77"/>
      <c r="L375" s="38"/>
      <c r="M375" s="38"/>
      <c r="N375" s="77"/>
      <c r="O375" s="77"/>
      <c r="P375" s="38"/>
      <c r="Q375" s="38"/>
      <c r="R375" s="77"/>
      <c r="S375" s="64"/>
      <c r="T375" s="77"/>
    </row>
    <row r="376" spans="2:20" x14ac:dyDescent="0.35">
      <c r="B376" s="36"/>
      <c r="C376" s="75"/>
      <c r="D376" s="76"/>
      <c r="E376" s="76"/>
      <c r="F376" s="76"/>
      <c r="G376" s="77"/>
      <c r="H376" s="64"/>
      <c r="I376" s="64"/>
      <c r="J376" s="77"/>
      <c r="K376" s="77"/>
      <c r="L376" s="38"/>
      <c r="M376" s="38"/>
      <c r="N376" s="77"/>
      <c r="O376" s="77"/>
      <c r="P376" s="38"/>
      <c r="Q376" s="38"/>
      <c r="R376" s="77"/>
      <c r="S376" s="64"/>
      <c r="T376" s="77"/>
    </row>
    <row r="377" spans="2:20" x14ac:dyDescent="0.35">
      <c r="B377" s="36"/>
      <c r="C377" s="75"/>
      <c r="D377" s="76"/>
      <c r="E377" s="76"/>
      <c r="F377" s="76"/>
      <c r="G377" s="77"/>
      <c r="H377" s="64"/>
      <c r="I377" s="64"/>
      <c r="J377" s="77"/>
      <c r="K377" s="77"/>
      <c r="L377" s="38"/>
      <c r="M377" s="38"/>
      <c r="N377" s="77"/>
      <c r="O377" s="77"/>
      <c r="P377" s="38"/>
      <c r="Q377" s="38"/>
      <c r="R377" s="77"/>
      <c r="S377" s="64"/>
      <c r="T377" s="77"/>
    </row>
    <row r="378" spans="2:20" x14ac:dyDescent="0.35">
      <c r="B378" s="36"/>
      <c r="C378" s="75"/>
      <c r="D378" s="76"/>
      <c r="E378" s="76"/>
      <c r="F378" s="76"/>
      <c r="G378" s="77"/>
      <c r="H378" s="64"/>
      <c r="I378" s="64"/>
      <c r="J378" s="77"/>
      <c r="K378" s="77"/>
      <c r="L378" s="38"/>
      <c r="M378" s="38"/>
      <c r="N378" s="77"/>
      <c r="O378" s="77"/>
      <c r="P378" s="38"/>
      <c r="Q378" s="38"/>
      <c r="R378" s="77"/>
      <c r="S378" s="64"/>
      <c r="T378" s="77"/>
    </row>
    <row r="379" spans="2:20" x14ac:dyDescent="0.35">
      <c r="B379" s="36"/>
      <c r="C379" s="75"/>
      <c r="D379" s="76"/>
      <c r="E379" s="76"/>
      <c r="F379" s="76"/>
      <c r="G379" s="77"/>
      <c r="H379" s="64"/>
      <c r="I379" s="64"/>
      <c r="J379" s="77"/>
      <c r="K379" s="77"/>
      <c r="L379" s="38"/>
      <c r="M379" s="38"/>
      <c r="N379" s="77"/>
      <c r="O379" s="77"/>
      <c r="P379" s="38"/>
      <c r="Q379" s="38"/>
      <c r="R379" s="77"/>
      <c r="S379" s="64"/>
      <c r="T379" s="77"/>
    </row>
    <row r="380" spans="2:20" x14ac:dyDescent="0.35">
      <c r="B380" s="36"/>
      <c r="C380" s="75"/>
      <c r="D380" s="76"/>
      <c r="E380" s="76"/>
      <c r="F380" s="76"/>
      <c r="G380" s="77"/>
      <c r="H380" s="64"/>
      <c r="I380" s="64"/>
      <c r="J380" s="77"/>
      <c r="K380" s="77"/>
      <c r="L380" s="38"/>
      <c r="M380" s="38"/>
      <c r="N380" s="77"/>
      <c r="O380" s="77"/>
      <c r="P380" s="38"/>
      <c r="Q380" s="38"/>
      <c r="R380" s="77"/>
      <c r="S380" s="64"/>
      <c r="T380" s="77"/>
    </row>
    <row r="381" spans="2:20" x14ac:dyDescent="0.35">
      <c r="B381" s="36"/>
      <c r="C381" s="75"/>
      <c r="D381" s="76"/>
      <c r="E381" s="76"/>
      <c r="F381" s="76"/>
      <c r="G381" s="77"/>
      <c r="H381" s="64"/>
      <c r="I381" s="64"/>
      <c r="J381" s="77"/>
      <c r="K381" s="77"/>
      <c r="L381" s="38"/>
      <c r="M381" s="38"/>
      <c r="N381" s="77"/>
      <c r="O381" s="77"/>
      <c r="P381" s="38"/>
      <c r="Q381" s="38"/>
      <c r="R381" s="77"/>
      <c r="S381" s="64"/>
      <c r="T381" s="77"/>
    </row>
    <row r="382" spans="2:20" x14ac:dyDescent="0.35">
      <c r="B382" s="36"/>
      <c r="C382" s="75"/>
      <c r="D382" s="76"/>
      <c r="E382" s="76"/>
      <c r="F382" s="76"/>
      <c r="G382" s="77"/>
      <c r="H382" s="64"/>
      <c r="I382" s="64"/>
      <c r="J382" s="77"/>
      <c r="K382" s="77"/>
      <c r="L382" s="38"/>
      <c r="M382" s="38"/>
      <c r="N382" s="77"/>
      <c r="O382" s="77"/>
      <c r="P382" s="38"/>
      <c r="Q382" s="38"/>
      <c r="R382" s="77"/>
      <c r="S382" s="64"/>
      <c r="T382" s="77"/>
    </row>
    <row r="383" spans="2:20" x14ac:dyDescent="0.35">
      <c r="B383" s="36"/>
      <c r="C383" s="75"/>
      <c r="D383" s="76"/>
      <c r="E383" s="76"/>
      <c r="F383" s="76"/>
      <c r="G383" s="77"/>
      <c r="H383" s="64"/>
      <c r="I383" s="64"/>
      <c r="J383" s="77"/>
      <c r="K383" s="77"/>
      <c r="L383" s="38"/>
      <c r="M383" s="38"/>
      <c r="N383" s="77"/>
      <c r="O383" s="77"/>
      <c r="P383" s="38"/>
      <c r="Q383" s="38"/>
      <c r="R383" s="77"/>
      <c r="S383" s="64"/>
      <c r="T383" s="77"/>
    </row>
    <row r="384" spans="2:20" x14ac:dyDescent="0.35">
      <c r="B384" s="36"/>
      <c r="C384" s="75"/>
      <c r="D384" s="76"/>
      <c r="E384" s="76"/>
      <c r="F384" s="76"/>
      <c r="G384" s="77"/>
      <c r="H384" s="64"/>
      <c r="I384" s="64"/>
      <c r="J384" s="77"/>
      <c r="K384" s="77"/>
      <c r="L384" s="38"/>
      <c r="M384" s="38"/>
      <c r="N384" s="77"/>
      <c r="O384" s="77"/>
      <c r="P384" s="38"/>
      <c r="Q384" s="38"/>
      <c r="R384" s="77"/>
      <c r="S384" s="64"/>
      <c r="T384" s="77"/>
    </row>
    <row r="385" spans="2:20" x14ac:dyDescent="0.35">
      <c r="B385" s="36"/>
      <c r="C385" s="75"/>
      <c r="D385" s="76"/>
      <c r="E385" s="76"/>
      <c r="F385" s="76"/>
      <c r="G385" s="77"/>
      <c r="H385" s="64"/>
      <c r="I385" s="64"/>
      <c r="J385" s="77"/>
      <c r="K385" s="77"/>
      <c r="L385" s="38"/>
      <c r="M385" s="38"/>
      <c r="N385" s="77"/>
      <c r="O385" s="77"/>
      <c r="P385" s="38"/>
      <c r="Q385" s="38"/>
      <c r="R385" s="77"/>
      <c r="S385" s="64"/>
      <c r="T385" s="77"/>
    </row>
    <row r="386" spans="2:20" x14ac:dyDescent="0.35">
      <c r="B386" s="36"/>
      <c r="C386" s="75"/>
      <c r="D386" s="76"/>
      <c r="E386" s="76"/>
      <c r="F386" s="76"/>
      <c r="G386" s="77"/>
      <c r="H386" s="64"/>
      <c r="I386" s="64"/>
      <c r="J386" s="77"/>
      <c r="K386" s="77"/>
      <c r="L386" s="38"/>
      <c r="M386" s="38"/>
      <c r="N386" s="77"/>
      <c r="O386" s="77"/>
      <c r="P386" s="38"/>
      <c r="Q386" s="38"/>
      <c r="R386" s="77"/>
      <c r="S386" s="64"/>
      <c r="T386" s="77"/>
    </row>
    <row r="387" spans="2:20" x14ac:dyDescent="0.35">
      <c r="B387" s="36"/>
      <c r="C387" s="75"/>
      <c r="D387" s="76"/>
      <c r="E387" s="76"/>
      <c r="F387" s="76"/>
      <c r="G387" s="77"/>
      <c r="H387" s="64"/>
      <c r="I387" s="64"/>
      <c r="J387" s="77"/>
      <c r="K387" s="77"/>
      <c r="L387" s="38"/>
      <c r="M387" s="38"/>
      <c r="N387" s="77"/>
      <c r="O387" s="77"/>
      <c r="P387" s="38"/>
      <c r="Q387" s="38"/>
      <c r="R387" s="77"/>
      <c r="S387" s="64"/>
      <c r="T387" s="77"/>
    </row>
    <row r="388" spans="2:20" x14ac:dyDescent="0.35">
      <c r="B388" s="36"/>
      <c r="C388" s="75"/>
      <c r="D388" s="76"/>
      <c r="E388" s="76"/>
      <c r="F388" s="76"/>
      <c r="G388" s="77"/>
      <c r="H388" s="64"/>
      <c r="I388" s="64"/>
      <c r="J388" s="77"/>
      <c r="K388" s="77"/>
      <c r="L388" s="38"/>
      <c r="M388" s="38"/>
      <c r="N388" s="77"/>
      <c r="O388" s="77"/>
      <c r="P388" s="38"/>
      <c r="Q388" s="38"/>
      <c r="R388" s="77"/>
      <c r="S388" s="64"/>
      <c r="T388" s="77"/>
    </row>
    <row r="389" spans="2:20" x14ac:dyDescent="0.35">
      <c r="B389" s="36"/>
      <c r="C389" s="75"/>
      <c r="D389" s="76"/>
      <c r="E389" s="76"/>
      <c r="F389" s="76"/>
      <c r="G389" s="77"/>
      <c r="H389" s="64"/>
      <c r="I389" s="64"/>
      <c r="J389" s="77"/>
      <c r="K389" s="77"/>
      <c r="L389" s="38"/>
      <c r="M389" s="38"/>
      <c r="N389" s="77"/>
      <c r="O389" s="77"/>
      <c r="P389" s="38"/>
      <c r="Q389" s="38"/>
      <c r="R389" s="77"/>
      <c r="S389" s="64"/>
      <c r="T389" s="77"/>
    </row>
    <row r="390" spans="2:20" x14ac:dyDescent="0.35">
      <c r="B390" s="36"/>
      <c r="C390" s="75"/>
      <c r="D390" s="76"/>
      <c r="E390" s="76"/>
      <c r="F390" s="76"/>
      <c r="G390" s="77"/>
      <c r="H390" s="64"/>
      <c r="I390" s="64"/>
      <c r="J390" s="77"/>
      <c r="K390" s="77"/>
      <c r="L390" s="38"/>
      <c r="M390" s="38"/>
      <c r="N390" s="77"/>
      <c r="O390" s="77"/>
      <c r="P390" s="38"/>
      <c r="Q390" s="38"/>
      <c r="R390" s="77"/>
      <c r="S390" s="64"/>
      <c r="T390" s="77"/>
    </row>
    <row r="391" spans="2:20" x14ac:dyDescent="0.35">
      <c r="B391" s="36"/>
      <c r="C391" s="75"/>
      <c r="D391" s="76"/>
      <c r="E391" s="76"/>
      <c r="F391" s="76"/>
      <c r="G391" s="77"/>
      <c r="H391" s="64"/>
      <c r="I391" s="64"/>
      <c r="J391" s="77"/>
      <c r="K391" s="77"/>
      <c r="L391" s="38"/>
      <c r="M391" s="38"/>
      <c r="N391" s="77"/>
      <c r="O391" s="77"/>
      <c r="P391" s="38"/>
      <c r="Q391" s="38"/>
      <c r="R391" s="77"/>
      <c r="S391" s="64"/>
      <c r="T391" s="77"/>
    </row>
    <row r="392" spans="2:20" x14ac:dyDescent="0.35">
      <c r="B392" s="36"/>
      <c r="C392" s="75"/>
      <c r="D392" s="76"/>
      <c r="E392" s="76"/>
      <c r="F392" s="76"/>
      <c r="G392" s="77"/>
      <c r="H392" s="64"/>
      <c r="I392" s="64"/>
      <c r="J392" s="77"/>
      <c r="K392" s="77"/>
      <c r="L392" s="38"/>
      <c r="M392" s="38"/>
      <c r="N392" s="77"/>
      <c r="O392" s="77"/>
      <c r="P392" s="38"/>
      <c r="Q392" s="38"/>
      <c r="R392" s="77"/>
      <c r="S392" s="64"/>
      <c r="T392" s="77"/>
    </row>
    <row r="393" spans="2:20" x14ac:dyDescent="0.35">
      <c r="B393" s="36"/>
      <c r="C393" s="75"/>
      <c r="D393" s="76"/>
      <c r="E393" s="76"/>
      <c r="F393" s="76"/>
      <c r="G393" s="77"/>
      <c r="H393" s="64"/>
      <c r="I393" s="64"/>
      <c r="J393" s="77"/>
      <c r="K393" s="77"/>
      <c r="L393" s="38"/>
      <c r="M393" s="38"/>
      <c r="N393" s="77"/>
      <c r="O393" s="77"/>
      <c r="P393" s="38"/>
      <c r="Q393" s="38"/>
      <c r="R393" s="77"/>
      <c r="S393" s="64"/>
      <c r="T393" s="77"/>
    </row>
    <row r="394" spans="2:20" x14ac:dyDescent="0.35">
      <c r="B394" s="36"/>
      <c r="C394" s="75"/>
      <c r="D394" s="76"/>
      <c r="E394" s="76"/>
      <c r="F394" s="76"/>
      <c r="G394" s="77"/>
      <c r="H394" s="64"/>
      <c r="I394" s="64"/>
      <c r="J394" s="77"/>
      <c r="K394" s="77"/>
      <c r="L394" s="38"/>
      <c r="M394" s="38"/>
      <c r="N394" s="77"/>
      <c r="O394" s="77"/>
      <c r="P394" s="38"/>
      <c r="Q394" s="38"/>
      <c r="R394" s="77"/>
      <c r="S394" s="64"/>
      <c r="T394" s="77"/>
    </row>
    <row r="395" spans="2:20" x14ac:dyDescent="0.35">
      <c r="B395" s="36"/>
      <c r="C395" s="75"/>
      <c r="D395" s="76"/>
      <c r="E395" s="76"/>
      <c r="F395" s="76"/>
      <c r="G395" s="77"/>
      <c r="H395" s="64"/>
      <c r="I395" s="64"/>
      <c r="J395" s="77"/>
      <c r="K395" s="77"/>
      <c r="L395" s="38"/>
      <c r="M395" s="38"/>
      <c r="N395" s="77"/>
      <c r="O395" s="77"/>
      <c r="P395" s="38"/>
      <c r="Q395" s="38"/>
      <c r="R395" s="77"/>
      <c r="S395" s="64"/>
      <c r="T395" s="77"/>
    </row>
    <row r="396" spans="2:20" x14ac:dyDescent="0.35">
      <c r="B396" s="36"/>
      <c r="C396" s="75"/>
      <c r="D396" s="76"/>
      <c r="E396" s="76"/>
      <c r="F396" s="76"/>
      <c r="G396" s="77"/>
      <c r="H396" s="64"/>
      <c r="I396" s="64"/>
      <c r="J396" s="77"/>
      <c r="K396" s="77"/>
      <c r="L396" s="38"/>
      <c r="M396" s="38"/>
      <c r="N396" s="77"/>
      <c r="O396" s="77"/>
      <c r="P396" s="38"/>
      <c r="Q396" s="38"/>
      <c r="R396" s="77"/>
      <c r="S396" s="64"/>
      <c r="T396" s="77"/>
    </row>
    <row r="397" spans="2:20" x14ac:dyDescent="0.35">
      <c r="B397" s="36"/>
      <c r="C397" s="75"/>
      <c r="D397" s="76"/>
      <c r="E397" s="76"/>
      <c r="F397" s="76"/>
      <c r="G397" s="77"/>
      <c r="H397" s="64"/>
      <c r="I397" s="64"/>
      <c r="J397" s="77"/>
      <c r="K397" s="77"/>
      <c r="L397" s="38"/>
      <c r="M397" s="38"/>
      <c r="N397" s="77"/>
      <c r="O397" s="77"/>
      <c r="P397" s="38"/>
      <c r="Q397" s="38"/>
      <c r="R397" s="77"/>
      <c r="S397" s="64"/>
      <c r="T397" s="77"/>
    </row>
    <row r="398" spans="2:20" x14ac:dyDescent="0.35">
      <c r="B398" s="36"/>
      <c r="C398" s="75"/>
      <c r="D398" s="76"/>
      <c r="E398" s="76"/>
      <c r="F398" s="76"/>
      <c r="G398" s="77"/>
      <c r="H398" s="64"/>
      <c r="I398" s="64"/>
      <c r="J398" s="77"/>
      <c r="K398" s="77"/>
      <c r="L398" s="38"/>
      <c r="M398" s="38"/>
      <c r="N398" s="77"/>
      <c r="O398" s="77"/>
      <c r="P398" s="38"/>
      <c r="Q398" s="38"/>
      <c r="R398" s="77"/>
      <c r="S398" s="64"/>
      <c r="T398" s="77"/>
    </row>
    <row r="399" spans="2:20" x14ac:dyDescent="0.35">
      <c r="B399" s="36"/>
      <c r="C399" s="75"/>
      <c r="D399" s="76"/>
      <c r="E399" s="76"/>
      <c r="F399" s="76"/>
      <c r="G399" s="77"/>
      <c r="H399" s="64"/>
      <c r="I399" s="64"/>
      <c r="J399" s="77"/>
      <c r="K399" s="77"/>
      <c r="L399" s="38"/>
      <c r="M399" s="38"/>
      <c r="N399" s="77"/>
      <c r="O399" s="77"/>
      <c r="P399" s="38"/>
      <c r="Q399" s="38"/>
      <c r="R399" s="77"/>
      <c r="S399" s="64"/>
      <c r="T399" s="77"/>
    </row>
    <row r="400" spans="2:20" x14ac:dyDescent="0.35">
      <c r="B400" s="36"/>
      <c r="C400" s="75"/>
      <c r="D400" s="76"/>
      <c r="E400" s="76"/>
      <c r="F400" s="76"/>
      <c r="G400" s="77"/>
      <c r="H400" s="64"/>
      <c r="I400" s="64"/>
      <c r="J400" s="77"/>
      <c r="K400" s="77"/>
      <c r="L400" s="38"/>
      <c r="M400" s="38"/>
      <c r="N400" s="77"/>
      <c r="O400" s="77"/>
      <c r="P400" s="38"/>
      <c r="Q400" s="38"/>
      <c r="R400" s="77"/>
      <c r="S400" s="64"/>
      <c r="T400" s="77"/>
    </row>
    <row r="401" spans="2:20" x14ac:dyDescent="0.35">
      <c r="B401" s="36"/>
      <c r="C401" s="75"/>
      <c r="D401" s="76"/>
      <c r="E401" s="76"/>
      <c r="F401" s="76"/>
      <c r="G401" s="77"/>
      <c r="H401" s="64"/>
      <c r="I401" s="64"/>
      <c r="J401" s="77"/>
      <c r="K401" s="77"/>
      <c r="L401" s="38"/>
      <c r="M401" s="38"/>
      <c r="N401" s="77"/>
      <c r="O401" s="77"/>
      <c r="P401" s="38"/>
      <c r="Q401" s="38"/>
      <c r="R401" s="77"/>
      <c r="S401" s="64"/>
      <c r="T401" s="77"/>
    </row>
    <row r="402" spans="2:20" x14ac:dyDescent="0.35">
      <c r="B402" s="36"/>
      <c r="C402" s="75"/>
      <c r="D402" s="76"/>
      <c r="E402" s="76"/>
      <c r="F402" s="76"/>
      <c r="G402" s="77"/>
      <c r="H402" s="64"/>
      <c r="I402" s="64"/>
      <c r="J402" s="77"/>
      <c r="K402" s="77"/>
      <c r="L402" s="38"/>
      <c r="M402" s="38"/>
      <c r="N402" s="77"/>
      <c r="O402" s="77"/>
      <c r="P402" s="38"/>
      <c r="Q402" s="38"/>
      <c r="R402" s="77"/>
      <c r="S402" s="64"/>
      <c r="T402" s="77"/>
    </row>
    <row r="403" spans="2:20" x14ac:dyDescent="0.35">
      <c r="B403" s="36"/>
      <c r="C403" s="75"/>
      <c r="D403" s="76"/>
      <c r="E403" s="76"/>
      <c r="F403" s="76"/>
      <c r="G403" s="77"/>
      <c r="H403" s="64"/>
      <c r="I403" s="64"/>
      <c r="J403" s="77"/>
      <c r="K403" s="77"/>
      <c r="L403" s="38"/>
      <c r="M403" s="38"/>
      <c r="N403" s="77"/>
      <c r="O403" s="77"/>
      <c r="P403" s="38"/>
      <c r="Q403" s="38"/>
      <c r="R403" s="77"/>
      <c r="S403" s="64"/>
      <c r="T403" s="77"/>
    </row>
    <row r="404" spans="2:20" x14ac:dyDescent="0.35">
      <c r="B404" s="36"/>
      <c r="C404" s="75"/>
      <c r="D404" s="76"/>
      <c r="E404" s="76"/>
      <c r="F404" s="76"/>
      <c r="G404" s="77"/>
      <c r="H404" s="64"/>
      <c r="I404" s="64"/>
      <c r="J404" s="77"/>
      <c r="K404" s="77"/>
      <c r="L404" s="38"/>
      <c r="M404" s="38"/>
      <c r="N404" s="77"/>
      <c r="O404" s="77"/>
      <c r="P404" s="38"/>
      <c r="Q404" s="38"/>
      <c r="R404" s="77"/>
      <c r="S404" s="64"/>
      <c r="T404" s="77"/>
    </row>
    <row r="405" spans="2:20" x14ac:dyDescent="0.35">
      <c r="B405" s="36"/>
      <c r="C405" s="75"/>
      <c r="D405" s="76"/>
      <c r="E405" s="76"/>
      <c r="F405" s="76"/>
      <c r="G405" s="77"/>
      <c r="H405" s="64"/>
      <c r="I405" s="64"/>
      <c r="J405" s="77"/>
      <c r="K405" s="77"/>
      <c r="L405" s="38"/>
      <c r="M405" s="38"/>
      <c r="N405" s="77"/>
      <c r="O405" s="77"/>
      <c r="P405" s="38"/>
      <c r="Q405" s="38"/>
      <c r="R405" s="77"/>
      <c r="S405" s="64"/>
      <c r="T405" s="77"/>
    </row>
    <row r="406" spans="2:20" x14ac:dyDescent="0.35">
      <c r="B406" s="36"/>
      <c r="C406" s="75"/>
      <c r="D406" s="76"/>
      <c r="E406" s="76"/>
      <c r="F406" s="76"/>
      <c r="G406" s="77"/>
      <c r="H406" s="64"/>
      <c r="I406" s="64"/>
      <c r="J406" s="77"/>
      <c r="K406" s="77"/>
      <c r="L406" s="38"/>
      <c r="M406" s="38"/>
      <c r="N406" s="77"/>
      <c r="O406" s="77"/>
      <c r="P406" s="38"/>
      <c r="Q406" s="38"/>
      <c r="R406" s="77"/>
      <c r="S406" s="64"/>
      <c r="T406" s="77"/>
    </row>
    <row r="407" spans="2:20" x14ac:dyDescent="0.35">
      <c r="B407" s="36"/>
      <c r="C407" s="75"/>
      <c r="D407" s="76"/>
      <c r="E407" s="76"/>
      <c r="F407" s="76"/>
      <c r="G407" s="77"/>
      <c r="H407" s="64"/>
      <c r="I407" s="64"/>
      <c r="J407" s="77"/>
      <c r="K407" s="77"/>
      <c r="L407" s="38"/>
      <c r="M407" s="38"/>
      <c r="N407" s="77"/>
      <c r="O407" s="77"/>
      <c r="P407" s="38"/>
      <c r="Q407" s="38"/>
      <c r="R407" s="77"/>
      <c r="S407" s="64"/>
      <c r="T407" s="77"/>
    </row>
    <row r="408" spans="2:20" x14ac:dyDescent="0.35">
      <c r="B408" s="36"/>
      <c r="C408" s="75"/>
      <c r="D408" s="76"/>
      <c r="E408" s="76"/>
      <c r="F408" s="76"/>
      <c r="G408" s="77"/>
      <c r="H408" s="64"/>
      <c r="I408" s="64"/>
      <c r="J408" s="77"/>
      <c r="K408" s="77"/>
      <c r="L408" s="38"/>
      <c r="M408" s="38"/>
      <c r="N408" s="77"/>
      <c r="O408" s="77"/>
      <c r="P408" s="38"/>
      <c r="Q408" s="38"/>
      <c r="R408" s="77"/>
      <c r="S408" s="64"/>
      <c r="T408" s="77"/>
    </row>
    <row r="409" spans="2:20" x14ac:dyDescent="0.35">
      <c r="B409" s="36"/>
      <c r="C409" s="75"/>
      <c r="D409" s="76"/>
      <c r="E409" s="76"/>
      <c r="F409" s="76"/>
      <c r="G409" s="77"/>
      <c r="H409" s="64"/>
      <c r="I409" s="64"/>
      <c r="J409" s="77"/>
      <c r="K409" s="77"/>
      <c r="L409" s="38"/>
      <c r="M409" s="38"/>
      <c r="N409" s="77"/>
      <c r="O409" s="77"/>
      <c r="P409" s="38"/>
      <c r="Q409" s="38"/>
      <c r="R409" s="77"/>
      <c r="S409" s="64"/>
      <c r="T409" s="77"/>
    </row>
    <row r="410" spans="2:20" x14ac:dyDescent="0.35">
      <c r="B410" s="36"/>
      <c r="C410" s="75"/>
      <c r="D410" s="76"/>
      <c r="E410" s="76"/>
      <c r="F410" s="76"/>
      <c r="G410" s="77"/>
      <c r="H410" s="64"/>
      <c r="I410" s="64"/>
      <c r="J410" s="77"/>
      <c r="K410" s="77"/>
      <c r="L410" s="38"/>
      <c r="M410" s="38"/>
      <c r="N410" s="77"/>
      <c r="O410" s="77"/>
      <c r="P410" s="38"/>
      <c r="Q410" s="38"/>
      <c r="R410" s="77"/>
      <c r="S410" s="64"/>
      <c r="T410" s="77"/>
    </row>
    <row r="411" spans="2:20" x14ac:dyDescent="0.35">
      <c r="B411" s="36"/>
      <c r="C411" s="75"/>
      <c r="D411" s="76"/>
      <c r="E411" s="76"/>
      <c r="F411" s="76"/>
      <c r="G411" s="77"/>
      <c r="H411" s="64"/>
      <c r="I411" s="64"/>
      <c r="J411" s="77"/>
      <c r="K411" s="77"/>
      <c r="L411" s="38"/>
      <c r="M411" s="38"/>
      <c r="N411" s="77"/>
      <c r="O411" s="77"/>
      <c r="P411" s="38"/>
      <c r="Q411" s="38"/>
      <c r="R411" s="77"/>
      <c r="S411" s="64"/>
      <c r="T411" s="77"/>
    </row>
    <row r="412" spans="2:20" x14ac:dyDescent="0.35">
      <c r="B412" s="36"/>
      <c r="C412" s="75"/>
      <c r="D412" s="76"/>
      <c r="E412" s="76"/>
      <c r="F412" s="76"/>
      <c r="G412" s="77"/>
      <c r="H412" s="64"/>
      <c r="I412" s="64"/>
      <c r="J412" s="77"/>
      <c r="K412" s="77"/>
      <c r="L412" s="38"/>
      <c r="M412" s="38"/>
      <c r="N412" s="77"/>
      <c r="O412" s="77"/>
      <c r="P412" s="38"/>
      <c r="Q412" s="38"/>
      <c r="R412" s="77"/>
      <c r="S412" s="64"/>
      <c r="T412" s="77"/>
    </row>
    <row r="413" spans="2:20" x14ac:dyDescent="0.35">
      <c r="B413" s="36"/>
      <c r="C413" s="75"/>
      <c r="D413" s="76"/>
      <c r="E413" s="76"/>
      <c r="F413" s="76"/>
      <c r="G413" s="77"/>
      <c r="H413" s="64"/>
      <c r="I413" s="64"/>
      <c r="J413" s="77"/>
      <c r="K413" s="77"/>
      <c r="L413" s="38"/>
      <c r="M413" s="38"/>
      <c r="N413" s="77"/>
      <c r="O413" s="77"/>
      <c r="P413" s="38"/>
      <c r="Q413" s="38"/>
      <c r="R413" s="77"/>
      <c r="S413" s="64"/>
      <c r="T413" s="77"/>
    </row>
    <row r="414" spans="2:20" x14ac:dyDescent="0.35">
      <c r="B414" s="36"/>
      <c r="C414" s="75"/>
      <c r="D414" s="76"/>
      <c r="E414" s="76"/>
      <c r="F414" s="76"/>
      <c r="G414" s="77"/>
      <c r="H414" s="64"/>
      <c r="I414" s="64"/>
      <c r="J414" s="77"/>
      <c r="K414" s="77"/>
      <c r="L414" s="38"/>
      <c r="M414" s="38"/>
      <c r="N414" s="77"/>
      <c r="O414" s="77"/>
      <c r="P414" s="38"/>
      <c r="Q414" s="38"/>
      <c r="R414" s="77"/>
      <c r="S414" s="64"/>
      <c r="T414" s="77"/>
    </row>
    <row r="415" spans="2:20" x14ac:dyDescent="0.35">
      <c r="B415" s="36"/>
      <c r="C415" s="75"/>
      <c r="D415" s="76"/>
      <c r="E415" s="76"/>
      <c r="F415" s="76"/>
      <c r="G415" s="77"/>
      <c r="H415" s="64"/>
      <c r="I415" s="64"/>
      <c r="J415" s="77"/>
      <c r="K415" s="77"/>
      <c r="L415" s="38"/>
      <c r="M415" s="38"/>
      <c r="N415" s="77"/>
      <c r="O415" s="77"/>
      <c r="P415" s="38"/>
      <c r="Q415" s="38"/>
      <c r="R415" s="77"/>
      <c r="S415" s="64"/>
      <c r="T415" s="77"/>
    </row>
    <row r="416" spans="2:20" x14ac:dyDescent="0.35">
      <c r="B416" s="36"/>
      <c r="C416" s="75"/>
      <c r="D416" s="76"/>
      <c r="E416" s="76"/>
      <c r="F416" s="76"/>
      <c r="G416" s="77"/>
      <c r="H416" s="64"/>
      <c r="I416" s="64"/>
      <c r="J416" s="77"/>
      <c r="K416" s="77"/>
      <c r="L416" s="38"/>
      <c r="M416" s="38"/>
      <c r="N416" s="77"/>
      <c r="O416" s="77"/>
      <c r="P416" s="38"/>
      <c r="Q416" s="38"/>
      <c r="R416" s="77"/>
      <c r="S416" s="64"/>
      <c r="T416" s="77"/>
    </row>
    <row r="417" spans="2:20" x14ac:dyDescent="0.35">
      <c r="B417" s="36"/>
      <c r="C417" s="75"/>
      <c r="D417" s="76"/>
      <c r="E417" s="76"/>
      <c r="F417" s="76"/>
      <c r="G417" s="77"/>
      <c r="H417" s="64"/>
      <c r="I417" s="64"/>
      <c r="J417" s="77"/>
      <c r="K417" s="77"/>
      <c r="L417" s="38"/>
      <c r="M417" s="38"/>
      <c r="N417" s="77"/>
      <c r="O417" s="77"/>
      <c r="P417" s="38"/>
      <c r="Q417" s="38"/>
      <c r="R417" s="77"/>
      <c r="S417" s="64"/>
      <c r="T417" s="77"/>
    </row>
    <row r="418" spans="2:20" x14ac:dyDescent="0.35">
      <c r="B418" s="36"/>
      <c r="C418" s="75"/>
      <c r="D418" s="76"/>
      <c r="E418" s="76"/>
      <c r="F418" s="76"/>
      <c r="G418" s="77"/>
      <c r="H418" s="64"/>
      <c r="I418" s="64"/>
      <c r="J418" s="77"/>
      <c r="K418" s="77"/>
      <c r="L418" s="38"/>
      <c r="M418" s="38"/>
      <c r="N418" s="77"/>
      <c r="O418" s="77"/>
      <c r="P418" s="38"/>
      <c r="Q418" s="38"/>
      <c r="R418" s="77"/>
      <c r="S418" s="64"/>
      <c r="T418" s="77"/>
    </row>
    <row r="419" spans="2:20" x14ac:dyDescent="0.35">
      <c r="B419" s="36"/>
      <c r="C419" s="75"/>
      <c r="D419" s="76"/>
      <c r="E419" s="76"/>
      <c r="F419" s="76"/>
      <c r="G419" s="77"/>
      <c r="H419" s="64"/>
      <c r="I419" s="64"/>
      <c r="J419" s="77"/>
      <c r="K419" s="77"/>
      <c r="L419" s="38"/>
      <c r="M419" s="38"/>
      <c r="N419" s="77"/>
      <c r="O419" s="77"/>
      <c r="P419" s="38"/>
      <c r="Q419" s="38"/>
      <c r="R419" s="77"/>
      <c r="S419" s="64"/>
      <c r="T419" s="77"/>
    </row>
    <row r="420" spans="2:20" x14ac:dyDescent="0.35">
      <c r="B420" s="36"/>
      <c r="C420" s="75"/>
      <c r="D420" s="76"/>
      <c r="E420" s="76"/>
      <c r="F420" s="76"/>
      <c r="G420" s="77"/>
      <c r="H420" s="64"/>
      <c r="I420" s="64"/>
      <c r="J420" s="77"/>
      <c r="K420" s="77"/>
      <c r="L420" s="38"/>
      <c r="M420" s="38"/>
      <c r="N420" s="77"/>
      <c r="O420" s="77"/>
      <c r="P420" s="38"/>
      <c r="Q420" s="38"/>
      <c r="R420" s="77"/>
      <c r="S420" s="64"/>
      <c r="T420" s="77"/>
    </row>
    <row r="421" spans="2:20" x14ac:dyDescent="0.35">
      <c r="B421" s="36"/>
      <c r="C421" s="75"/>
      <c r="D421" s="76"/>
      <c r="E421" s="76"/>
      <c r="F421" s="76"/>
      <c r="G421" s="77"/>
      <c r="H421" s="64"/>
      <c r="I421" s="64"/>
      <c r="J421" s="77"/>
      <c r="K421" s="77"/>
      <c r="L421" s="38"/>
      <c r="M421" s="38"/>
      <c r="N421" s="77"/>
      <c r="O421" s="77"/>
      <c r="P421" s="38"/>
      <c r="Q421" s="38"/>
      <c r="R421" s="77"/>
      <c r="S421" s="64"/>
      <c r="T421" s="77"/>
    </row>
    <row r="422" spans="2:20" x14ac:dyDescent="0.35">
      <c r="B422" s="36"/>
      <c r="C422" s="75"/>
      <c r="D422" s="76"/>
      <c r="E422" s="76"/>
      <c r="F422" s="76"/>
      <c r="G422" s="77"/>
      <c r="H422" s="64"/>
      <c r="I422" s="64"/>
      <c r="J422" s="77"/>
      <c r="K422" s="77"/>
      <c r="L422" s="38"/>
      <c r="M422" s="38"/>
      <c r="N422" s="77"/>
      <c r="O422" s="77"/>
      <c r="P422" s="38"/>
      <c r="Q422" s="38"/>
      <c r="R422" s="77"/>
      <c r="S422" s="64"/>
      <c r="T422" s="77"/>
    </row>
    <row r="423" spans="2:20" x14ac:dyDescent="0.35">
      <c r="B423" s="36"/>
      <c r="C423" s="75"/>
      <c r="D423" s="76"/>
      <c r="E423" s="76"/>
      <c r="F423" s="76"/>
      <c r="G423" s="77"/>
      <c r="H423" s="64"/>
      <c r="I423" s="64"/>
      <c r="J423" s="77"/>
      <c r="K423" s="77"/>
      <c r="L423" s="38"/>
      <c r="M423" s="38"/>
      <c r="N423" s="77"/>
      <c r="O423" s="77"/>
      <c r="P423" s="38"/>
      <c r="Q423" s="38"/>
      <c r="R423" s="77"/>
      <c r="S423" s="64"/>
      <c r="T423" s="77"/>
    </row>
    <row r="424" spans="2:20" x14ac:dyDescent="0.35">
      <c r="B424" s="36"/>
      <c r="C424" s="75"/>
      <c r="D424" s="76"/>
      <c r="E424" s="76"/>
      <c r="F424" s="76"/>
      <c r="G424" s="77"/>
      <c r="H424" s="64"/>
      <c r="I424" s="64"/>
      <c r="J424" s="77"/>
      <c r="K424" s="77"/>
      <c r="L424" s="38"/>
      <c r="M424" s="38"/>
      <c r="N424" s="77"/>
      <c r="O424" s="77"/>
      <c r="P424" s="38"/>
      <c r="Q424" s="38"/>
      <c r="R424" s="77"/>
      <c r="S424" s="64"/>
      <c r="T424" s="77"/>
    </row>
    <row r="425" spans="2:20" x14ac:dyDescent="0.35">
      <c r="B425" s="36"/>
      <c r="C425" s="75"/>
      <c r="D425" s="76"/>
      <c r="E425" s="76"/>
      <c r="F425" s="76"/>
      <c r="G425" s="77"/>
      <c r="H425" s="64"/>
      <c r="I425" s="64"/>
      <c r="J425" s="77"/>
      <c r="K425" s="77"/>
      <c r="L425" s="38"/>
      <c r="M425" s="38"/>
      <c r="N425" s="77"/>
      <c r="O425" s="77"/>
      <c r="P425" s="38"/>
      <c r="Q425" s="38"/>
      <c r="R425" s="77"/>
      <c r="S425" s="64"/>
      <c r="T425" s="77"/>
    </row>
    <row r="426" spans="2:20" x14ac:dyDescent="0.35">
      <c r="B426" s="36"/>
      <c r="C426" s="75"/>
      <c r="D426" s="76"/>
      <c r="E426" s="76"/>
      <c r="F426" s="76"/>
      <c r="G426" s="77"/>
      <c r="H426" s="64"/>
      <c r="I426" s="64"/>
      <c r="J426" s="77"/>
      <c r="K426" s="77"/>
      <c r="L426" s="38"/>
      <c r="M426" s="38"/>
      <c r="N426" s="77"/>
      <c r="O426" s="77"/>
      <c r="P426" s="38"/>
      <c r="Q426" s="38"/>
      <c r="R426" s="77"/>
      <c r="S426" s="64"/>
      <c r="T426" s="77"/>
    </row>
    <row r="427" spans="2:20" x14ac:dyDescent="0.35">
      <c r="B427" s="36"/>
      <c r="C427" s="75"/>
      <c r="D427" s="76"/>
      <c r="E427" s="76"/>
      <c r="F427" s="76"/>
      <c r="G427" s="77"/>
      <c r="H427" s="64"/>
      <c r="I427" s="64"/>
      <c r="J427" s="77"/>
      <c r="K427" s="77"/>
      <c r="L427" s="38"/>
      <c r="M427" s="38"/>
      <c r="N427" s="77"/>
      <c r="O427" s="77"/>
      <c r="P427" s="38"/>
      <c r="Q427" s="38"/>
      <c r="R427" s="77"/>
      <c r="S427" s="64"/>
      <c r="T427" s="77"/>
    </row>
    <row r="428" spans="2:20" x14ac:dyDescent="0.35">
      <c r="B428" s="36"/>
      <c r="C428" s="75"/>
      <c r="D428" s="76"/>
      <c r="E428" s="76"/>
      <c r="F428" s="76"/>
      <c r="G428" s="77"/>
      <c r="H428" s="64"/>
      <c r="I428" s="64"/>
      <c r="J428" s="77"/>
      <c r="K428" s="77"/>
      <c r="L428" s="38"/>
      <c r="M428" s="38"/>
      <c r="N428" s="77"/>
      <c r="O428" s="77"/>
      <c r="P428" s="38"/>
      <c r="Q428" s="38"/>
      <c r="R428" s="77"/>
      <c r="S428" s="64"/>
      <c r="T428" s="77"/>
    </row>
    <row r="429" spans="2:20" x14ac:dyDescent="0.35">
      <c r="B429" s="36"/>
      <c r="C429" s="75"/>
      <c r="D429" s="76"/>
      <c r="E429" s="76"/>
      <c r="F429" s="76"/>
      <c r="G429" s="77"/>
      <c r="H429" s="64"/>
      <c r="I429" s="64"/>
      <c r="J429" s="77"/>
      <c r="K429" s="77"/>
      <c r="L429" s="38"/>
      <c r="M429" s="38"/>
      <c r="N429" s="77"/>
      <c r="O429" s="77"/>
      <c r="P429" s="38"/>
      <c r="Q429" s="38"/>
      <c r="R429" s="77"/>
      <c r="S429" s="64"/>
      <c r="T429" s="77"/>
    </row>
    <row r="430" spans="2:20" x14ac:dyDescent="0.35">
      <c r="B430" s="36"/>
      <c r="C430" s="75"/>
      <c r="D430" s="76"/>
      <c r="E430" s="76"/>
      <c r="F430" s="76"/>
      <c r="G430" s="77"/>
      <c r="H430" s="64"/>
      <c r="I430" s="64"/>
      <c r="J430" s="77"/>
      <c r="K430" s="77"/>
      <c r="L430" s="38"/>
      <c r="M430" s="38"/>
      <c r="N430" s="77"/>
      <c r="O430" s="77"/>
      <c r="P430" s="38"/>
      <c r="Q430" s="38"/>
      <c r="R430" s="77"/>
      <c r="S430" s="64"/>
      <c r="T430" s="77"/>
    </row>
    <row r="431" spans="2:20" x14ac:dyDescent="0.35">
      <c r="B431" s="36"/>
      <c r="C431" s="75"/>
      <c r="D431" s="76"/>
      <c r="E431" s="76"/>
      <c r="F431" s="76"/>
      <c r="G431" s="77"/>
      <c r="H431" s="64"/>
      <c r="I431" s="64"/>
      <c r="J431" s="77"/>
      <c r="K431" s="77"/>
      <c r="L431" s="38"/>
      <c r="M431" s="38"/>
      <c r="N431" s="77"/>
      <c r="O431" s="77"/>
      <c r="P431" s="38"/>
      <c r="Q431" s="38"/>
      <c r="R431" s="77"/>
      <c r="S431" s="64"/>
      <c r="T431" s="77"/>
    </row>
    <row r="432" spans="2:20" x14ac:dyDescent="0.35">
      <c r="B432" s="36"/>
      <c r="C432" s="75"/>
      <c r="D432" s="76"/>
      <c r="E432" s="76"/>
      <c r="F432" s="76"/>
      <c r="G432" s="77"/>
      <c r="H432" s="64"/>
      <c r="I432" s="64"/>
      <c r="J432" s="77"/>
      <c r="K432" s="77"/>
      <c r="L432" s="38"/>
      <c r="M432" s="38"/>
      <c r="N432" s="77"/>
      <c r="O432" s="77"/>
      <c r="P432" s="38"/>
      <c r="Q432" s="38"/>
      <c r="R432" s="77"/>
      <c r="S432" s="64"/>
      <c r="T432" s="77"/>
    </row>
    <row r="433" spans="2:20" x14ac:dyDescent="0.35">
      <c r="B433" s="36"/>
      <c r="C433" s="75"/>
      <c r="D433" s="76"/>
      <c r="E433" s="76"/>
      <c r="F433" s="76"/>
      <c r="G433" s="77"/>
      <c r="H433" s="64"/>
      <c r="I433" s="64"/>
      <c r="J433" s="77"/>
      <c r="K433" s="77"/>
      <c r="L433" s="38"/>
      <c r="M433" s="38"/>
      <c r="N433" s="77"/>
      <c r="O433" s="77"/>
      <c r="P433" s="38"/>
      <c r="Q433" s="38"/>
      <c r="R433" s="77"/>
      <c r="S433" s="64"/>
      <c r="T433" s="77"/>
    </row>
    <row r="434" spans="2:20" x14ac:dyDescent="0.35">
      <c r="B434" s="36"/>
      <c r="C434" s="75"/>
      <c r="D434" s="76"/>
      <c r="E434" s="76"/>
      <c r="F434" s="76"/>
      <c r="G434" s="77"/>
      <c r="H434" s="64"/>
      <c r="I434" s="64"/>
      <c r="J434" s="77"/>
      <c r="K434" s="77"/>
      <c r="L434" s="38"/>
      <c r="M434" s="38"/>
      <c r="N434" s="77"/>
      <c r="O434" s="77"/>
      <c r="P434" s="38"/>
      <c r="Q434" s="38"/>
      <c r="R434" s="77"/>
      <c r="S434" s="64"/>
      <c r="T434" s="77"/>
    </row>
    <row r="435" spans="2:20" x14ac:dyDescent="0.35">
      <c r="B435" s="36"/>
      <c r="C435" s="75"/>
      <c r="D435" s="76"/>
      <c r="E435" s="76"/>
      <c r="F435" s="76"/>
      <c r="G435" s="77"/>
      <c r="H435" s="64"/>
      <c r="I435" s="64"/>
      <c r="J435" s="77"/>
      <c r="K435" s="77"/>
      <c r="L435" s="38"/>
      <c r="M435" s="38"/>
      <c r="N435" s="77"/>
      <c r="O435" s="77"/>
      <c r="P435" s="38"/>
      <c r="Q435" s="38"/>
      <c r="R435" s="77"/>
      <c r="S435" s="64"/>
      <c r="T435" s="77"/>
    </row>
    <row r="436" spans="2:20" x14ac:dyDescent="0.35">
      <c r="B436" s="36"/>
      <c r="C436" s="75"/>
      <c r="D436" s="76"/>
      <c r="E436" s="76"/>
      <c r="F436" s="76"/>
      <c r="G436" s="77"/>
      <c r="H436" s="64"/>
      <c r="I436" s="64"/>
      <c r="J436" s="77"/>
      <c r="K436" s="77"/>
      <c r="L436" s="38"/>
      <c r="M436" s="38"/>
      <c r="N436" s="77"/>
      <c r="O436" s="77"/>
      <c r="P436" s="38"/>
      <c r="Q436" s="38"/>
      <c r="R436" s="77"/>
      <c r="S436" s="64"/>
      <c r="T436" s="77"/>
    </row>
    <row r="437" spans="2:20" x14ac:dyDescent="0.35">
      <c r="B437" s="36"/>
      <c r="C437" s="75"/>
      <c r="D437" s="76"/>
      <c r="E437" s="76"/>
      <c r="F437" s="76"/>
      <c r="G437" s="77"/>
      <c r="H437" s="64"/>
      <c r="I437" s="64"/>
      <c r="J437" s="77"/>
      <c r="K437" s="77"/>
      <c r="L437" s="38"/>
      <c r="M437" s="38"/>
      <c r="N437" s="77"/>
      <c r="O437" s="77"/>
      <c r="P437" s="38"/>
      <c r="Q437" s="38"/>
      <c r="R437" s="77"/>
      <c r="S437" s="64"/>
      <c r="T437" s="77"/>
    </row>
    <row r="438" spans="2:20" x14ac:dyDescent="0.35">
      <c r="B438" s="36"/>
      <c r="C438" s="75"/>
      <c r="D438" s="76"/>
      <c r="E438" s="76"/>
      <c r="F438" s="76"/>
      <c r="G438" s="77"/>
      <c r="H438" s="64"/>
      <c r="I438" s="64"/>
      <c r="J438" s="77"/>
      <c r="K438" s="77"/>
      <c r="L438" s="38"/>
      <c r="M438" s="38"/>
      <c r="N438" s="77"/>
      <c r="O438" s="77"/>
      <c r="P438" s="38"/>
      <c r="Q438" s="38"/>
      <c r="R438" s="77"/>
      <c r="S438" s="64"/>
      <c r="T438" s="77"/>
    </row>
    <row r="439" spans="2:20" x14ac:dyDescent="0.35">
      <c r="B439" s="36"/>
      <c r="C439" s="75"/>
      <c r="D439" s="76"/>
      <c r="E439" s="76"/>
      <c r="F439" s="76"/>
      <c r="G439" s="77"/>
      <c r="H439" s="64"/>
      <c r="I439" s="64"/>
      <c r="J439" s="77"/>
      <c r="K439" s="77"/>
      <c r="L439" s="38"/>
      <c r="M439" s="38"/>
      <c r="N439" s="77"/>
      <c r="O439" s="77"/>
      <c r="P439" s="38"/>
      <c r="Q439" s="38"/>
      <c r="R439" s="77"/>
      <c r="S439" s="64"/>
      <c r="T439" s="77"/>
    </row>
    <row r="440" spans="2:20" x14ac:dyDescent="0.35">
      <c r="B440" s="36"/>
      <c r="C440" s="75"/>
      <c r="D440" s="76"/>
      <c r="E440" s="76"/>
      <c r="F440" s="76"/>
      <c r="G440" s="77"/>
      <c r="H440" s="64"/>
      <c r="I440" s="64"/>
      <c r="J440" s="77"/>
      <c r="K440" s="77"/>
      <c r="L440" s="38"/>
      <c r="M440" s="38"/>
      <c r="N440" s="77"/>
      <c r="O440" s="77"/>
      <c r="P440" s="38"/>
      <c r="Q440" s="38"/>
      <c r="R440" s="77"/>
      <c r="S440" s="64"/>
      <c r="T440" s="77"/>
    </row>
    <row r="441" spans="2:20" x14ac:dyDescent="0.35">
      <c r="B441" s="36"/>
      <c r="C441" s="75"/>
      <c r="D441" s="76"/>
      <c r="E441" s="76"/>
      <c r="F441" s="76"/>
      <c r="G441" s="77"/>
      <c r="H441" s="64"/>
      <c r="I441" s="64"/>
      <c r="J441" s="77"/>
      <c r="K441" s="77"/>
      <c r="L441" s="38"/>
      <c r="M441" s="38"/>
      <c r="N441" s="77"/>
      <c r="O441" s="77"/>
      <c r="P441" s="38"/>
      <c r="Q441" s="38"/>
      <c r="R441" s="77"/>
      <c r="S441" s="64"/>
      <c r="T441" s="77"/>
    </row>
    <row r="442" spans="2:20" x14ac:dyDescent="0.35">
      <c r="B442" s="36"/>
      <c r="C442" s="75"/>
      <c r="D442" s="76"/>
      <c r="E442" s="76"/>
      <c r="F442" s="76"/>
      <c r="G442" s="77"/>
      <c r="H442" s="64"/>
      <c r="I442" s="64"/>
      <c r="J442" s="77"/>
      <c r="K442" s="77"/>
      <c r="L442" s="38"/>
      <c r="M442" s="38"/>
      <c r="N442" s="77"/>
      <c r="O442" s="77"/>
      <c r="P442" s="38"/>
      <c r="Q442" s="38"/>
      <c r="R442" s="77"/>
      <c r="S442" s="64"/>
      <c r="T442" s="77"/>
    </row>
    <row r="443" spans="2:20" x14ac:dyDescent="0.35">
      <c r="B443" s="36"/>
      <c r="C443" s="75"/>
      <c r="D443" s="76"/>
      <c r="E443" s="76"/>
      <c r="F443" s="76"/>
      <c r="G443" s="77"/>
      <c r="H443" s="64"/>
      <c r="I443" s="64"/>
      <c r="J443" s="77"/>
      <c r="K443" s="77"/>
      <c r="L443" s="38"/>
      <c r="M443" s="38"/>
      <c r="N443" s="77"/>
      <c r="O443" s="77"/>
      <c r="P443" s="38"/>
      <c r="Q443" s="38"/>
      <c r="R443" s="77"/>
      <c r="S443" s="64"/>
      <c r="T443" s="77"/>
    </row>
    <row r="444" spans="2:20" x14ac:dyDescent="0.35">
      <c r="B444" s="36"/>
      <c r="C444" s="75"/>
      <c r="D444" s="76"/>
      <c r="E444" s="76"/>
      <c r="F444" s="76"/>
      <c r="G444" s="77"/>
      <c r="H444" s="64"/>
      <c r="I444" s="64"/>
      <c r="J444" s="77"/>
      <c r="K444" s="77"/>
      <c r="L444" s="38"/>
      <c r="M444" s="38"/>
      <c r="N444" s="77"/>
      <c r="O444" s="77"/>
      <c r="P444" s="38"/>
      <c r="Q444" s="38"/>
      <c r="R444" s="77"/>
      <c r="S444" s="64"/>
      <c r="T444" s="77"/>
    </row>
    <row r="445" spans="2:20" x14ac:dyDescent="0.35">
      <c r="B445" s="36"/>
      <c r="C445" s="75"/>
      <c r="D445" s="76"/>
      <c r="E445" s="76"/>
      <c r="F445" s="76"/>
      <c r="G445" s="77"/>
      <c r="H445" s="64"/>
      <c r="I445" s="64"/>
      <c r="J445" s="77"/>
      <c r="K445" s="77"/>
      <c r="L445" s="38"/>
      <c r="M445" s="38"/>
      <c r="N445" s="77"/>
      <c r="O445" s="77"/>
      <c r="P445" s="38"/>
      <c r="Q445" s="38"/>
      <c r="R445" s="77"/>
      <c r="S445" s="64"/>
      <c r="T445" s="77"/>
    </row>
    <row r="446" spans="2:20" x14ac:dyDescent="0.35">
      <c r="B446" s="36"/>
      <c r="C446" s="75"/>
      <c r="D446" s="76"/>
      <c r="E446" s="76"/>
      <c r="F446" s="76"/>
      <c r="G446" s="77"/>
      <c r="H446" s="64"/>
      <c r="I446" s="64"/>
      <c r="J446" s="77"/>
      <c r="K446" s="77"/>
      <c r="L446" s="38"/>
      <c r="M446" s="38"/>
      <c r="N446" s="77"/>
      <c r="O446" s="77"/>
      <c r="P446" s="38"/>
      <c r="Q446" s="38"/>
      <c r="R446" s="77"/>
      <c r="S446" s="64"/>
      <c r="T446" s="77"/>
    </row>
    <row r="447" spans="2:20" x14ac:dyDescent="0.35">
      <c r="B447" s="36"/>
      <c r="C447" s="75"/>
      <c r="D447" s="76"/>
      <c r="E447" s="76"/>
      <c r="F447" s="76"/>
      <c r="G447" s="77"/>
      <c r="H447" s="64"/>
      <c r="I447" s="64"/>
      <c r="J447" s="77"/>
      <c r="K447" s="77"/>
      <c r="L447" s="38"/>
      <c r="M447" s="38"/>
      <c r="N447" s="77"/>
      <c r="O447" s="77"/>
      <c r="P447" s="38"/>
      <c r="Q447" s="38"/>
      <c r="R447" s="77"/>
      <c r="S447" s="64"/>
      <c r="T447" s="77"/>
    </row>
    <row r="448" spans="2:20" x14ac:dyDescent="0.35">
      <c r="B448" s="36"/>
      <c r="C448" s="75"/>
      <c r="D448" s="76"/>
      <c r="E448" s="76"/>
      <c r="F448" s="76"/>
      <c r="G448" s="77"/>
      <c r="H448" s="64"/>
      <c r="I448" s="64"/>
      <c r="J448" s="77"/>
      <c r="K448" s="77"/>
      <c r="L448" s="38"/>
      <c r="M448" s="38"/>
      <c r="N448" s="77"/>
      <c r="O448" s="77"/>
      <c r="P448" s="38"/>
      <c r="Q448" s="38"/>
      <c r="R448" s="77"/>
      <c r="S448" s="64"/>
      <c r="T448" s="77"/>
    </row>
    <row r="449" spans="2:20" x14ac:dyDescent="0.35">
      <c r="B449" s="36"/>
      <c r="C449" s="75"/>
      <c r="D449" s="76"/>
      <c r="E449" s="76"/>
      <c r="F449" s="76"/>
      <c r="G449" s="77"/>
      <c r="H449" s="64"/>
      <c r="I449" s="64"/>
      <c r="J449" s="77"/>
      <c r="K449" s="77"/>
      <c r="L449" s="38"/>
      <c r="M449" s="38"/>
      <c r="N449" s="77"/>
      <c r="O449" s="77"/>
      <c r="P449" s="38"/>
      <c r="Q449" s="38"/>
      <c r="R449" s="77"/>
      <c r="S449" s="64"/>
      <c r="T449" s="77"/>
    </row>
    <row r="450" spans="2:20" x14ac:dyDescent="0.35">
      <c r="B450" s="36"/>
      <c r="C450" s="75"/>
      <c r="D450" s="76"/>
      <c r="E450" s="76"/>
      <c r="F450" s="76"/>
      <c r="G450" s="77"/>
      <c r="H450" s="64"/>
      <c r="I450" s="64"/>
      <c r="J450" s="77"/>
      <c r="K450" s="77"/>
      <c r="L450" s="38"/>
      <c r="M450" s="38"/>
      <c r="N450" s="77"/>
      <c r="O450" s="77"/>
      <c r="P450" s="38"/>
      <c r="Q450" s="38"/>
      <c r="R450" s="77"/>
      <c r="S450" s="64"/>
      <c r="T450" s="77"/>
    </row>
    <row r="451" spans="2:20" x14ac:dyDescent="0.35">
      <c r="B451" s="36"/>
      <c r="C451" s="75"/>
      <c r="D451" s="76"/>
      <c r="E451" s="76"/>
      <c r="F451" s="76"/>
      <c r="G451" s="77"/>
      <c r="H451" s="64"/>
      <c r="I451" s="64"/>
      <c r="J451" s="77"/>
      <c r="K451" s="77"/>
      <c r="L451" s="38"/>
      <c r="M451" s="38"/>
      <c r="N451" s="77"/>
      <c r="O451" s="77"/>
      <c r="P451" s="38"/>
      <c r="Q451" s="38"/>
      <c r="R451" s="77"/>
      <c r="S451" s="64"/>
      <c r="T451" s="77"/>
    </row>
    <row r="452" spans="2:20" x14ac:dyDescent="0.35">
      <c r="B452" s="36"/>
      <c r="C452" s="75"/>
      <c r="D452" s="76"/>
      <c r="E452" s="76"/>
      <c r="F452" s="76"/>
      <c r="G452" s="77"/>
      <c r="H452" s="64"/>
      <c r="I452" s="64"/>
      <c r="J452" s="77"/>
      <c r="K452" s="77"/>
      <c r="L452" s="38"/>
      <c r="M452" s="38"/>
      <c r="N452" s="77"/>
      <c r="O452" s="77"/>
      <c r="P452" s="38"/>
      <c r="Q452" s="38"/>
      <c r="R452" s="77"/>
      <c r="S452" s="64"/>
      <c r="T452" s="77"/>
    </row>
    <row r="453" spans="2:20" x14ac:dyDescent="0.35">
      <c r="B453" s="36"/>
      <c r="C453" s="75"/>
      <c r="D453" s="76"/>
      <c r="E453" s="76"/>
      <c r="F453" s="76"/>
      <c r="G453" s="77"/>
      <c r="H453" s="64"/>
      <c r="I453" s="64"/>
      <c r="J453" s="77"/>
      <c r="K453" s="77"/>
      <c r="L453" s="38"/>
      <c r="M453" s="38"/>
      <c r="N453" s="77"/>
      <c r="O453" s="77"/>
      <c r="P453" s="38"/>
      <c r="Q453" s="38"/>
      <c r="R453" s="77"/>
      <c r="S453" s="64"/>
      <c r="T453" s="77"/>
    </row>
    <row r="454" spans="2:20" x14ac:dyDescent="0.35">
      <c r="B454" s="36"/>
      <c r="C454" s="75"/>
      <c r="D454" s="76"/>
      <c r="E454" s="76"/>
      <c r="F454" s="76"/>
      <c r="G454" s="77"/>
      <c r="H454" s="64"/>
      <c r="I454" s="64"/>
      <c r="J454" s="77"/>
      <c r="K454" s="77"/>
      <c r="L454" s="38"/>
      <c r="M454" s="38"/>
      <c r="N454" s="77"/>
      <c r="O454" s="77"/>
      <c r="P454" s="38"/>
      <c r="Q454" s="38"/>
      <c r="R454" s="77"/>
      <c r="S454" s="64"/>
      <c r="T454" s="77"/>
    </row>
    <row r="455" spans="2:20" x14ac:dyDescent="0.35">
      <c r="B455" s="36"/>
      <c r="C455" s="75"/>
      <c r="D455" s="76"/>
      <c r="E455" s="76"/>
      <c r="F455" s="76"/>
      <c r="G455" s="77"/>
      <c r="H455" s="64"/>
      <c r="I455" s="64"/>
      <c r="J455" s="77"/>
      <c r="K455" s="77"/>
      <c r="L455" s="38"/>
      <c r="M455" s="38"/>
      <c r="N455" s="77"/>
      <c r="O455" s="77"/>
      <c r="P455" s="38"/>
      <c r="Q455" s="38"/>
      <c r="R455" s="77"/>
      <c r="S455" s="64"/>
      <c r="T455" s="77"/>
    </row>
    <row r="456" spans="2:20" x14ac:dyDescent="0.35">
      <c r="B456" s="36"/>
      <c r="C456" s="75"/>
      <c r="D456" s="76"/>
      <c r="E456" s="76"/>
      <c r="F456" s="76"/>
      <c r="G456" s="77"/>
      <c r="H456" s="64"/>
      <c r="I456" s="64"/>
      <c r="J456" s="77"/>
      <c r="K456" s="77"/>
      <c r="L456" s="38"/>
      <c r="M456" s="38"/>
      <c r="N456" s="77"/>
      <c r="O456" s="77"/>
      <c r="P456" s="38"/>
      <c r="Q456" s="38"/>
      <c r="R456" s="77"/>
      <c r="S456" s="64"/>
      <c r="T456" s="77"/>
    </row>
    <row r="457" spans="2:20" x14ac:dyDescent="0.35">
      <c r="B457" s="36"/>
      <c r="C457" s="75"/>
      <c r="D457" s="76"/>
      <c r="E457" s="76"/>
      <c r="F457" s="76"/>
      <c r="G457" s="77"/>
      <c r="H457" s="64"/>
      <c r="I457" s="64"/>
      <c r="J457" s="77"/>
      <c r="K457" s="77"/>
      <c r="L457" s="38"/>
      <c r="M457" s="38"/>
      <c r="N457" s="77"/>
      <c r="O457" s="77"/>
      <c r="P457" s="38"/>
      <c r="Q457" s="38"/>
      <c r="R457" s="77"/>
      <c r="S457" s="64"/>
      <c r="T457" s="77"/>
    </row>
    <row r="458" spans="2:20" x14ac:dyDescent="0.35">
      <c r="B458" s="36"/>
      <c r="C458" s="75"/>
      <c r="D458" s="76"/>
      <c r="E458" s="76"/>
      <c r="F458" s="76"/>
      <c r="G458" s="77"/>
      <c r="H458" s="64"/>
      <c r="I458" s="64"/>
      <c r="J458" s="77"/>
      <c r="K458" s="77"/>
      <c r="L458" s="38"/>
      <c r="M458" s="38"/>
      <c r="N458" s="77"/>
      <c r="O458" s="77"/>
      <c r="P458" s="38"/>
      <c r="Q458" s="38"/>
      <c r="R458" s="77"/>
      <c r="S458" s="64"/>
      <c r="T458" s="77"/>
    </row>
    <row r="459" spans="2:20" x14ac:dyDescent="0.35">
      <c r="B459" s="36"/>
      <c r="C459" s="75"/>
      <c r="D459" s="76"/>
      <c r="E459" s="76"/>
      <c r="F459" s="76"/>
      <c r="G459" s="77"/>
      <c r="H459" s="64"/>
      <c r="I459" s="64"/>
      <c r="J459" s="77"/>
      <c r="K459" s="77"/>
      <c r="L459" s="38"/>
      <c r="M459" s="38"/>
      <c r="N459" s="77"/>
      <c r="O459" s="77"/>
      <c r="P459" s="38"/>
      <c r="Q459" s="38"/>
      <c r="R459" s="77"/>
      <c r="S459" s="64"/>
      <c r="T459" s="77"/>
    </row>
    <row r="460" spans="2:20" x14ac:dyDescent="0.35">
      <c r="B460" s="36"/>
      <c r="C460" s="75"/>
      <c r="D460" s="76"/>
      <c r="E460" s="76"/>
      <c r="F460" s="76"/>
      <c r="G460" s="77"/>
      <c r="H460" s="64"/>
      <c r="I460" s="64"/>
      <c r="J460" s="77"/>
      <c r="K460" s="77"/>
      <c r="L460" s="38"/>
      <c r="M460" s="38"/>
      <c r="N460" s="77"/>
      <c r="O460" s="77"/>
      <c r="P460" s="38"/>
      <c r="Q460" s="38"/>
      <c r="R460" s="77"/>
      <c r="S460" s="64"/>
      <c r="T460" s="77"/>
    </row>
    <row r="461" spans="2:20" x14ac:dyDescent="0.35">
      <c r="B461" s="36"/>
      <c r="C461" s="75"/>
      <c r="D461" s="76"/>
      <c r="E461" s="76"/>
      <c r="F461" s="76"/>
      <c r="G461" s="77"/>
      <c r="H461" s="64"/>
      <c r="I461" s="64"/>
      <c r="J461" s="77"/>
      <c r="K461" s="77"/>
      <c r="L461" s="38"/>
      <c r="M461" s="38"/>
      <c r="N461" s="77"/>
      <c r="O461" s="77"/>
      <c r="P461" s="38"/>
      <c r="Q461" s="38"/>
      <c r="R461" s="77"/>
      <c r="S461" s="64"/>
      <c r="T461" s="77"/>
    </row>
    <row r="462" spans="2:20" x14ac:dyDescent="0.35">
      <c r="B462" s="36"/>
      <c r="C462" s="75"/>
      <c r="D462" s="76"/>
      <c r="E462" s="76"/>
      <c r="F462" s="76"/>
      <c r="G462" s="77"/>
      <c r="H462" s="64"/>
      <c r="I462" s="64"/>
      <c r="J462" s="77"/>
      <c r="K462" s="77"/>
      <c r="L462" s="38"/>
      <c r="M462" s="38"/>
      <c r="N462" s="77"/>
      <c r="O462" s="77"/>
      <c r="P462" s="38"/>
      <c r="Q462" s="38"/>
      <c r="R462" s="77"/>
      <c r="S462" s="64"/>
      <c r="T462" s="77"/>
    </row>
    <row r="463" spans="2:20" x14ac:dyDescent="0.35">
      <c r="B463" s="36"/>
      <c r="C463" s="75"/>
      <c r="D463" s="76"/>
      <c r="E463" s="76"/>
      <c r="F463" s="76"/>
      <c r="G463" s="77"/>
      <c r="H463" s="64"/>
      <c r="I463" s="64"/>
      <c r="J463" s="77"/>
      <c r="K463" s="77"/>
      <c r="L463" s="38"/>
      <c r="M463" s="38"/>
      <c r="N463" s="77"/>
      <c r="O463" s="77"/>
      <c r="P463" s="38"/>
      <c r="Q463" s="38"/>
      <c r="R463" s="77"/>
      <c r="S463" s="64"/>
      <c r="T463" s="77"/>
    </row>
    <row r="464" spans="2:20" x14ac:dyDescent="0.35">
      <c r="B464" s="36"/>
      <c r="C464" s="75"/>
      <c r="D464" s="76"/>
      <c r="E464" s="76"/>
      <c r="F464" s="76"/>
      <c r="G464" s="77"/>
      <c r="H464" s="64"/>
      <c r="I464" s="64"/>
      <c r="J464" s="77"/>
      <c r="K464" s="77"/>
      <c r="L464" s="38"/>
      <c r="M464" s="38"/>
      <c r="N464" s="77"/>
      <c r="O464" s="77"/>
      <c r="P464" s="38"/>
      <c r="Q464" s="38"/>
      <c r="R464" s="77"/>
      <c r="S464" s="64"/>
      <c r="T464" s="77"/>
    </row>
    <row r="465" spans="2:20" x14ac:dyDescent="0.35">
      <c r="B465" s="36"/>
      <c r="C465" s="75"/>
      <c r="D465" s="76"/>
      <c r="E465" s="76"/>
      <c r="F465" s="76"/>
      <c r="G465" s="77"/>
      <c r="H465" s="64"/>
      <c r="I465" s="64"/>
      <c r="J465" s="77"/>
      <c r="K465" s="77"/>
      <c r="L465" s="38"/>
      <c r="M465" s="38"/>
      <c r="N465" s="77"/>
      <c r="O465" s="77"/>
      <c r="P465" s="38"/>
      <c r="Q465" s="38"/>
      <c r="R465" s="77"/>
      <c r="S465" s="64"/>
      <c r="T465" s="77"/>
    </row>
    <row r="466" spans="2:20" x14ac:dyDescent="0.35">
      <c r="B466" s="36"/>
      <c r="C466" s="75"/>
      <c r="D466" s="76"/>
      <c r="E466" s="76"/>
      <c r="F466" s="76"/>
      <c r="G466" s="77"/>
      <c r="H466" s="64"/>
      <c r="I466" s="64"/>
      <c r="J466" s="77"/>
      <c r="K466" s="77"/>
      <c r="L466" s="38"/>
      <c r="M466" s="38"/>
      <c r="N466" s="77"/>
      <c r="O466" s="77"/>
      <c r="P466" s="38"/>
      <c r="Q466" s="38"/>
      <c r="R466" s="77"/>
      <c r="S466" s="64"/>
      <c r="T466" s="77"/>
    </row>
    <row r="467" spans="2:20" x14ac:dyDescent="0.35">
      <c r="B467" s="36"/>
      <c r="C467" s="75"/>
      <c r="D467" s="76"/>
      <c r="E467" s="76"/>
      <c r="F467" s="76"/>
      <c r="G467" s="77"/>
      <c r="H467" s="64"/>
      <c r="I467" s="64"/>
      <c r="J467" s="77"/>
      <c r="K467" s="77"/>
      <c r="L467" s="38"/>
      <c r="M467" s="38"/>
      <c r="N467" s="77"/>
      <c r="O467" s="77"/>
      <c r="P467" s="38"/>
      <c r="Q467" s="38"/>
      <c r="R467" s="77"/>
      <c r="S467" s="64"/>
      <c r="T467" s="77"/>
    </row>
    <row r="468" spans="2:20" x14ac:dyDescent="0.35">
      <c r="B468" s="36"/>
      <c r="C468" s="75"/>
      <c r="D468" s="76"/>
      <c r="E468" s="76"/>
      <c r="F468" s="76"/>
      <c r="G468" s="77"/>
      <c r="H468" s="64"/>
      <c r="I468" s="64"/>
      <c r="J468" s="77"/>
      <c r="K468" s="77"/>
      <c r="L468" s="38"/>
      <c r="M468" s="38"/>
      <c r="N468" s="77"/>
      <c r="O468" s="77"/>
      <c r="P468" s="38"/>
      <c r="Q468" s="38"/>
      <c r="R468" s="77"/>
      <c r="S468" s="64"/>
      <c r="T468" s="77"/>
    </row>
    <row r="469" spans="2:20" x14ac:dyDescent="0.35">
      <c r="B469" s="36"/>
      <c r="C469" s="75"/>
      <c r="D469" s="76"/>
      <c r="E469" s="76"/>
      <c r="F469" s="76"/>
      <c r="G469" s="77"/>
      <c r="H469" s="64"/>
      <c r="I469" s="64"/>
      <c r="J469" s="77"/>
      <c r="K469" s="77"/>
      <c r="L469" s="38"/>
      <c r="M469" s="38"/>
      <c r="N469" s="77"/>
      <c r="O469" s="77"/>
      <c r="P469" s="38"/>
      <c r="Q469" s="38"/>
      <c r="R469" s="77"/>
      <c r="S469" s="64"/>
      <c r="T469" s="77"/>
    </row>
    <row r="470" spans="2:20" x14ac:dyDescent="0.35">
      <c r="B470" s="36"/>
      <c r="C470" s="75"/>
      <c r="D470" s="76"/>
      <c r="E470" s="76"/>
      <c r="F470" s="76"/>
      <c r="G470" s="77"/>
      <c r="H470" s="64"/>
      <c r="I470" s="64"/>
      <c r="J470" s="77"/>
      <c r="K470" s="77"/>
      <c r="L470" s="38"/>
      <c r="M470" s="38"/>
      <c r="N470" s="77"/>
      <c r="O470" s="77"/>
      <c r="P470" s="38"/>
      <c r="Q470" s="38"/>
      <c r="R470" s="77"/>
      <c r="S470" s="64"/>
      <c r="T470" s="77"/>
    </row>
    <row r="471" spans="2:20" x14ac:dyDescent="0.35">
      <c r="B471" s="36"/>
      <c r="C471" s="75"/>
      <c r="D471" s="76"/>
      <c r="E471" s="76"/>
      <c r="F471" s="76"/>
      <c r="G471" s="77"/>
      <c r="H471" s="64"/>
      <c r="I471" s="64"/>
      <c r="J471" s="77"/>
      <c r="K471" s="77"/>
      <c r="L471" s="38"/>
      <c r="M471" s="38"/>
      <c r="N471" s="77"/>
      <c r="O471" s="77"/>
      <c r="P471" s="38"/>
      <c r="Q471" s="38"/>
      <c r="R471" s="77"/>
      <c r="S471" s="64"/>
      <c r="T471" s="77"/>
    </row>
    <row r="472" spans="2:20" x14ac:dyDescent="0.35">
      <c r="B472" s="36"/>
      <c r="C472" s="75"/>
      <c r="D472" s="76"/>
      <c r="E472" s="76"/>
      <c r="F472" s="76"/>
      <c r="G472" s="77"/>
      <c r="H472" s="64"/>
      <c r="I472" s="64"/>
      <c r="J472" s="77"/>
      <c r="K472" s="77"/>
      <c r="L472" s="38"/>
      <c r="M472" s="38"/>
      <c r="N472" s="77"/>
      <c r="O472" s="77"/>
      <c r="P472" s="38"/>
      <c r="Q472" s="38"/>
      <c r="R472" s="77"/>
      <c r="S472" s="64"/>
      <c r="T472" s="77"/>
    </row>
    <row r="473" spans="2:20" x14ac:dyDescent="0.35">
      <c r="B473" s="36"/>
      <c r="C473" s="75"/>
      <c r="D473" s="76"/>
      <c r="E473" s="76"/>
      <c r="F473" s="76"/>
      <c r="G473" s="77"/>
      <c r="H473" s="64"/>
      <c r="I473" s="64"/>
      <c r="J473" s="77"/>
      <c r="K473" s="77"/>
      <c r="L473" s="38"/>
      <c r="M473" s="38"/>
      <c r="N473" s="77"/>
      <c r="O473" s="77"/>
      <c r="P473" s="38"/>
      <c r="Q473" s="38"/>
      <c r="R473" s="77"/>
      <c r="S473" s="64"/>
      <c r="T473" s="77"/>
    </row>
    <row r="474" spans="2:20" x14ac:dyDescent="0.35">
      <c r="B474" s="36"/>
      <c r="C474" s="75"/>
      <c r="D474" s="76"/>
      <c r="E474" s="76"/>
      <c r="F474" s="76"/>
      <c r="G474" s="77"/>
      <c r="H474" s="64"/>
      <c r="I474" s="64"/>
      <c r="J474" s="77"/>
      <c r="K474" s="77"/>
      <c r="L474" s="38"/>
      <c r="M474" s="38"/>
      <c r="N474" s="77"/>
      <c r="O474" s="77"/>
      <c r="P474" s="38"/>
      <c r="Q474" s="38"/>
      <c r="R474" s="77"/>
      <c r="S474" s="64"/>
      <c r="T474" s="77"/>
    </row>
    <row r="475" spans="2:20" x14ac:dyDescent="0.35">
      <c r="B475" s="36"/>
      <c r="C475" s="75"/>
      <c r="D475" s="76"/>
      <c r="E475" s="76"/>
      <c r="F475" s="76"/>
      <c r="G475" s="77"/>
      <c r="H475" s="64"/>
      <c r="I475" s="64"/>
      <c r="J475" s="77"/>
      <c r="K475" s="77"/>
      <c r="L475" s="38"/>
      <c r="M475" s="38"/>
      <c r="N475" s="77"/>
      <c r="O475" s="77"/>
      <c r="P475" s="38"/>
      <c r="Q475" s="38"/>
      <c r="R475" s="77"/>
      <c r="S475" s="64"/>
      <c r="T475" s="77"/>
    </row>
    <row r="476" spans="2:20" x14ac:dyDescent="0.35">
      <c r="B476" s="36"/>
      <c r="C476" s="75"/>
      <c r="D476" s="76"/>
      <c r="E476" s="76"/>
      <c r="F476" s="76"/>
      <c r="G476" s="77"/>
      <c r="H476" s="64"/>
      <c r="I476" s="64"/>
      <c r="J476" s="77"/>
      <c r="K476" s="77"/>
      <c r="L476" s="38"/>
      <c r="M476" s="38"/>
      <c r="N476" s="77"/>
      <c r="O476" s="77"/>
      <c r="P476" s="38"/>
      <c r="Q476" s="38"/>
      <c r="R476" s="77"/>
      <c r="S476" s="64"/>
      <c r="T476" s="77"/>
    </row>
    <row r="477" spans="2:20" x14ac:dyDescent="0.35">
      <c r="B477" s="36"/>
      <c r="C477" s="75"/>
      <c r="D477" s="76"/>
      <c r="E477" s="76"/>
      <c r="F477" s="76"/>
      <c r="G477" s="77"/>
      <c r="H477" s="64"/>
      <c r="I477" s="64"/>
      <c r="J477" s="77"/>
      <c r="K477" s="77"/>
      <c r="L477" s="38"/>
      <c r="M477" s="38"/>
      <c r="N477" s="77"/>
      <c r="O477" s="77"/>
      <c r="P477" s="38"/>
      <c r="Q477" s="38"/>
      <c r="R477" s="77"/>
      <c r="S477" s="64"/>
      <c r="T477" s="77"/>
    </row>
    <row r="478" spans="2:20" x14ac:dyDescent="0.35">
      <c r="B478" s="36"/>
      <c r="C478" s="75"/>
      <c r="D478" s="76"/>
      <c r="E478" s="76"/>
      <c r="F478" s="76"/>
      <c r="G478" s="77"/>
      <c r="H478" s="64"/>
      <c r="I478" s="64"/>
      <c r="J478" s="77"/>
      <c r="K478" s="77"/>
      <c r="L478" s="38"/>
      <c r="M478" s="38"/>
      <c r="N478" s="77"/>
      <c r="O478" s="77"/>
      <c r="P478" s="38"/>
      <c r="Q478" s="38"/>
      <c r="R478" s="77"/>
      <c r="S478" s="64"/>
      <c r="T478" s="77"/>
    </row>
    <row r="479" spans="2:20" x14ac:dyDescent="0.35">
      <c r="B479" s="36"/>
      <c r="C479" s="75"/>
      <c r="D479" s="76"/>
      <c r="E479" s="76"/>
      <c r="F479" s="76"/>
      <c r="G479" s="77"/>
      <c r="H479" s="64"/>
      <c r="I479" s="64"/>
      <c r="J479" s="77"/>
      <c r="K479" s="77"/>
      <c r="L479" s="38"/>
      <c r="M479" s="38"/>
      <c r="N479" s="77"/>
      <c r="O479" s="77"/>
      <c r="P479" s="38"/>
      <c r="Q479" s="38"/>
      <c r="R479" s="77"/>
      <c r="S479" s="64"/>
      <c r="T479" s="77"/>
    </row>
    <row r="480" spans="2:20" x14ac:dyDescent="0.35">
      <c r="B480" s="36"/>
      <c r="C480" s="75"/>
      <c r="D480" s="76"/>
      <c r="E480" s="76"/>
      <c r="F480" s="76"/>
      <c r="G480" s="77"/>
      <c r="H480" s="64"/>
      <c r="I480" s="64"/>
      <c r="J480" s="77"/>
      <c r="K480" s="77"/>
      <c r="L480" s="38"/>
      <c r="M480" s="38"/>
      <c r="N480" s="77"/>
      <c r="O480" s="77"/>
      <c r="P480" s="38"/>
      <c r="Q480" s="38"/>
      <c r="R480" s="77"/>
      <c r="S480" s="64"/>
      <c r="T480" s="77"/>
    </row>
    <row r="481" spans="2:20" x14ac:dyDescent="0.35">
      <c r="B481" s="36"/>
      <c r="C481" s="75"/>
      <c r="D481" s="76"/>
      <c r="E481" s="76"/>
      <c r="F481" s="76"/>
      <c r="G481" s="77"/>
      <c r="H481" s="64"/>
      <c r="I481" s="64"/>
      <c r="J481" s="77"/>
      <c r="K481" s="77"/>
      <c r="L481" s="38"/>
      <c r="M481" s="38"/>
      <c r="N481" s="77"/>
      <c r="O481" s="77"/>
      <c r="P481" s="38"/>
      <c r="Q481" s="38"/>
      <c r="R481" s="77"/>
      <c r="S481" s="64"/>
      <c r="T481" s="77"/>
    </row>
    <row r="482" spans="2:20" x14ac:dyDescent="0.35">
      <c r="B482" s="36"/>
      <c r="C482" s="75"/>
      <c r="D482" s="76"/>
      <c r="E482" s="76"/>
      <c r="F482" s="76"/>
      <c r="G482" s="77"/>
      <c r="H482" s="64"/>
      <c r="I482" s="64"/>
      <c r="J482" s="77"/>
      <c r="K482" s="77"/>
      <c r="L482" s="38"/>
      <c r="M482" s="38"/>
      <c r="N482" s="77"/>
      <c r="O482" s="77"/>
      <c r="P482" s="38"/>
      <c r="Q482" s="38"/>
      <c r="R482" s="77"/>
      <c r="S482" s="64"/>
      <c r="T482" s="77"/>
    </row>
    <row r="483" spans="2:20" x14ac:dyDescent="0.35">
      <c r="B483" s="36"/>
      <c r="C483" s="75"/>
      <c r="D483" s="76"/>
      <c r="E483" s="76"/>
      <c r="F483" s="76"/>
      <c r="G483" s="77"/>
      <c r="H483" s="64"/>
      <c r="I483" s="64"/>
      <c r="J483" s="77"/>
      <c r="K483" s="77"/>
      <c r="L483" s="38"/>
      <c r="M483" s="38"/>
      <c r="N483" s="77"/>
      <c r="O483" s="77"/>
      <c r="P483" s="38"/>
      <c r="Q483" s="38"/>
      <c r="R483" s="77"/>
      <c r="S483" s="64"/>
      <c r="T483" s="77"/>
    </row>
    <row r="484" spans="2:20" x14ac:dyDescent="0.35">
      <c r="B484" s="36"/>
      <c r="C484" s="75"/>
      <c r="D484" s="76"/>
      <c r="E484" s="76"/>
      <c r="F484" s="76"/>
      <c r="G484" s="77"/>
      <c r="H484" s="64"/>
      <c r="I484" s="64"/>
      <c r="J484" s="77"/>
      <c r="K484" s="77"/>
      <c r="L484" s="38"/>
      <c r="M484" s="38"/>
      <c r="N484" s="77"/>
      <c r="O484" s="77"/>
      <c r="P484" s="38"/>
      <c r="Q484" s="38"/>
      <c r="R484" s="77"/>
      <c r="S484" s="64"/>
      <c r="T484" s="77"/>
    </row>
    <row r="485" spans="2:20" x14ac:dyDescent="0.35">
      <c r="B485" s="36"/>
      <c r="C485" s="75"/>
      <c r="D485" s="76"/>
      <c r="E485" s="76"/>
      <c r="F485" s="76"/>
      <c r="G485" s="77"/>
      <c r="H485" s="64"/>
      <c r="I485" s="64"/>
      <c r="J485" s="77"/>
      <c r="K485" s="77"/>
      <c r="L485" s="38"/>
      <c r="M485" s="38"/>
      <c r="N485" s="77"/>
      <c r="O485" s="77"/>
      <c r="P485" s="38"/>
      <c r="Q485" s="38"/>
      <c r="R485" s="77"/>
      <c r="S485" s="64"/>
      <c r="T485" s="77"/>
    </row>
    <row r="486" spans="2:20" x14ac:dyDescent="0.35">
      <c r="B486" s="36"/>
      <c r="C486" s="75"/>
      <c r="D486" s="76"/>
      <c r="E486" s="76"/>
      <c r="F486" s="76"/>
      <c r="G486" s="77"/>
      <c r="H486" s="64"/>
      <c r="I486" s="64"/>
      <c r="J486" s="77"/>
      <c r="K486" s="77"/>
      <c r="L486" s="38"/>
      <c r="M486" s="38"/>
      <c r="N486" s="77"/>
      <c r="O486" s="77"/>
      <c r="P486" s="38"/>
      <c r="Q486" s="38"/>
      <c r="R486" s="77"/>
      <c r="S486" s="64"/>
      <c r="T486" s="77"/>
    </row>
    <row r="487" spans="2:20" x14ac:dyDescent="0.35">
      <c r="B487" s="36"/>
      <c r="C487" s="75"/>
      <c r="D487" s="76"/>
      <c r="E487" s="76"/>
      <c r="F487" s="76"/>
      <c r="G487" s="77"/>
      <c r="H487" s="64"/>
      <c r="I487" s="64"/>
      <c r="J487" s="77"/>
      <c r="K487" s="77"/>
      <c r="L487" s="38"/>
      <c r="M487" s="38"/>
      <c r="N487" s="77"/>
      <c r="O487" s="77"/>
      <c r="P487" s="38"/>
      <c r="Q487" s="38"/>
      <c r="R487" s="77"/>
      <c r="S487" s="64"/>
      <c r="T487" s="77"/>
    </row>
    <row r="488" spans="2:20" x14ac:dyDescent="0.35">
      <c r="B488" s="36"/>
      <c r="C488" s="75"/>
      <c r="D488" s="76"/>
      <c r="E488" s="76"/>
      <c r="F488" s="76"/>
      <c r="G488" s="77"/>
      <c r="H488" s="64"/>
      <c r="I488" s="64"/>
      <c r="J488" s="77"/>
      <c r="K488" s="77"/>
      <c r="L488" s="38"/>
      <c r="M488" s="38"/>
      <c r="N488" s="77"/>
      <c r="O488" s="77"/>
      <c r="P488" s="38"/>
      <c r="Q488" s="38"/>
      <c r="R488" s="77"/>
      <c r="S488" s="64"/>
      <c r="T488" s="77"/>
    </row>
    <row r="489" spans="2:20" x14ac:dyDescent="0.35">
      <c r="B489" s="36"/>
      <c r="C489" s="75"/>
      <c r="D489" s="76"/>
      <c r="E489" s="76"/>
      <c r="F489" s="76"/>
      <c r="G489" s="77"/>
      <c r="H489" s="64"/>
      <c r="I489" s="64"/>
      <c r="J489" s="77"/>
      <c r="K489" s="77"/>
      <c r="L489" s="38"/>
      <c r="M489" s="38"/>
      <c r="N489" s="77"/>
      <c r="O489" s="77"/>
      <c r="P489" s="38"/>
      <c r="Q489" s="38"/>
      <c r="R489" s="77"/>
      <c r="S489" s="64"/>
      <c r="T489" s="77"/>
    </row>
    <row r="490" spans="2:20" x14ac:dyDescent="0.35">
      <c r="B490" s="36"/>
      <c r="C490" s="75"/>
      <c r="D490" s="76"/>
      <c r="E490" s="76"/>
      <c r="F490" s="76"/>
      <c r="G490" s="77"/>
      <c r="H490" s="64"/>
      <c r="I490" s="64"/>
      <c r="J490" s="77"/>
      <c r="K490" s="77"/>
      <c r="L490" s="38"/>
      <c r="M490" s="38"/>
      <c r="N490" s="77"/>
      <c r="O490" s="77"/>
      <c r="P490" s="38"/>
      <c r="Q490" s="38"/>
      <c r="R490" s="77"/>
      <c r="S490" s="64"/>
      <c r="T490" s="77"/>
    </row>
    <row r="491" spans="2:20" x14ac:dyDescent="0.35">
      <c r="B491" s="36"/>
      <c r="C491" s="75"/>
      <c r="D491" s="76"/>
      <c r="E491" s="76"/>
      <c r="F491" s="76"/>
      <c r="G491" s="77"/>
      <c r="H491" s="64"/>
      <c r="I491" s="64"/>
      <c r="J491" s="77"/>
      <c r="K491" s="77"/>
      <c r="L491" s="38"/>
      <c r="M491" s="38"/>
      <c r="N491" s="77"/>
      <c r="O491" s="77"/>
      <c r="P491" s="38"/>
      <c r="Q491" s="38"/>
      <c r="R491" s="77"/>
      <c r="S491" s="64"/>
      <c r="T491" s="77"/>
    </row>
    <row r="492" spans="2:20" x14ac:dyDescent="0.35">
      <c r="B492" s="36"/>
      <c r="C492" s="75"/>
      <c r="D492" s="76"/>
      <c r="E492" s="76"/>
      <c r="F492" s="76"/>
      <c r="G492" s="77"/>
      <c r="H492" s="64"/>
      <c r="I492" s="64"/>
      <c r="J492" s="77"/>
      <c r="K492" s="77"/>
      <c r="L492" s="38"/>
      <c r="M492" s="38"/>
      <c r="N492" s="77"/>
      <c r="O492" s="77"/>
      <c r="P492" s="38"/>
      <c r="Q492" s="38"/>
      <c r="R492" s="77"/>
      <c r="S492" s="64"/>
      <c r="T492" s="77"/>
    </row>
    <row r="493" spans="2:20" x14ac:dyDescent="0.35">
      <c r="B493" s="36"/>
      <c r="C493" s="75"/>
      <c r="D493" s="76"/>
      <c r="E493" s="76"/>
      <c r="F493" s="76"/>
      <c r="G493" s="77"/>
      <c r="H493" s="64"/>
      <c r="I493" s="64"/>
      <c r="J493" s="77"/>
      <c r="K493" s="77"/>
      <c r="L493" s="38"/>
      <c r="M493" s="38"/>
      <c r="N493" s="77"/>
      <c r="O493" s="77"/>
      <c r="P493" s="38"/>
      <c r="Q493" s="38"/>
      <c r="R493" s="77"/>
      <c r="S493" s="64"/>
      <c r="T493" s="77"/>
    </row>
    <row r="494" spans="2:20" x14ac:dyDescent="0.35">
      <c r="B494" s="36"/>
      <c r="C494" s="75"/>
      <c r="D494" s="76"/>
      <c r="E494" s="76"/>
      <c r="F494" s="76"/>
      <c r="G494" s="77"/>
      <c r="H494" s="64"/>
      <c r="I494" s="64"/>
      <c r="J494" s="77"/>
      <c r="K494" s="77"/>
      <c r="L494" s="38"/>
      <c r="M494" s="38"/>
      <c r="N494" s="77"/>
      <c r="O494" s="77"/>
      <c r="P494" s="38"/>
      <c r="Q494" s="38"/>
      <c r="R494" s="77"/>
      <c r="S494" s="64"/>
      <c r="T494" s="77"/>
    </row>
    <row r="495" spans="2:20" x14ac:dyDescent="0.35">
      <c r="B495" s="36"/>
      <c r="C495" s="75"/>
      <c r="D495" s="76"/>
      <c r="E495" s="76"/>
      <c r="F495" s="76"/>
      <c r="G495" s="77"/>
      <c r="H495" s="64"/>
      <c r="I495" s="64"/>
      <c r="J495" s="77"/>
      <c r="K495" s="77"/>
      <c r="L495" s="38"/>
      <c r="M495" s="38"/>
      <c r="N495" s="77"/>
      <c r="O495" s="77"/>
      <c r="P495" s="38"/>
      <c r="Q495" s="38"/>
      <c r="R495" s="77"/>
      <c r="S495" s="64"/>
      <c r="T495" s="77"/>
    </row>
    <row r="496" spans="2:20" x14ac:dyDescent="0.35">
      <c r="B496" s="36"/>
      <c r="C496" s="75"/>
      <c r="D496" s="76"/>
      <c r="E496" s="76"/>
      <c r="F496" s="76"/>
      <c r="G496" s="77"/>
      <c r="H496" s="64"/>
      <c r="I496" s="64"/>
      <c r="J496" s="77"/>
      <c r="K496" s="77"/>
      <c r="L496" s="38"/>
      <c r="M496" s="38"/>
      <c r="N496" s="77"/>
      <c r="O496" s="77"/>
      <c r="P496" s="38"/>
      <c r="Q496" s="38"/>
      <c r="R496" s="77"/>
      <c r="S496" s="64"/>
      <c r="T496" s="77"/>
    </row>
    <row r="497" spans="2:20" x14ac:dyDescent="0.35">
      <c r="B497" s="36"/>
      <c r="C497" s="75"/>
      <c r="D497" s="76"/>
      <c r="E497" s="76"/>
      <c r="F497" s="76"/>
      <c r="G497" s="77"/>
      <c r="H497" s="64"/>
      <c r="I497" s="64"/>
      <c r="J497" s="77"/>
      <c r="K497" s="77"/>
      <c r="L497" s="38"/>
      <c r="M497" s="38"/>
      <c r="N497" s="77"/>
      <c r="O497" s="77"/>
      <c r="P497" s="38"/>
      <c r="Q497" s="38"/>
      <c r="R497" s="77"/>
      <c r="S497" s="64"/>
      <c r="T497" s="77"/>
    </row>
    <row r="498" spans="2:20" x14ac:dyDescent="0.35">
      <c r="B498" s="36"/>
      <c r="C498" s="75"/>
      <c r="D498" s="76"/>
      <c r="E498" s="76"/>
      <c r="F498" s="76"/>
      <c r="G498" s="77"/>
      <c r="H498" s="64"/>
      <c r="I498" s="64"/>
      <c r="J498" s="77"/>
      <c r="K498" s="77"/>
      <c r="L498" s="38"/>
      <c r="M498" s="38"/>
      <c r="N498" s="77"/>
      <c r="O498" s="77"/>
      <c r="P498" s="38"/>
      <c r="Q498" s="38"/>
      <c r="R498" s="77"/>
      <c r="S498" s="64"/>
      <c r="T498" s="77"/>
    </row>
    <row r="499" spans="2:20" x14ac:dyDescent="0.35">
      <c r="B499" s="36"/>
      <c r="C499" s="75"/>
      <c r="D499" s="76"/>
      <c r="E499" s="76"/>
      <c r="F499" s="76"/>
      <c r="G499" s="77"/>
      <c r="H499" s="64"/>
      <c r="I499" s="64"/>
      <c r="J499" s="77"/>
      <c r="K499" s="77"/>
      <c r="L499" s="38"/>
      <c r="M499" s="38"/>
      <c r="N499" s="77"/>
      <c r="O499" s="77"/>
      <c r="P499" s="38"/>
      <c r="Q499" s="38"/>
      <c r="R499" s="77"/>
      <c r="S499" s="64"/>
      <c r="T499" s="77"/>
    </row>
    <row r="500" spans="2:20" x14ac:dyDescent="0.35">
      <c r="B500" s="36"/>
      <c r="C500" s="75"/>
      <c r="D500" s="76"/>
      <c r="E500" s="76"/>
      <c r="F500" s="76"/>
      <c r="G500" s="77"/>
      <c r="H500" s="64"/>
      <c r="I500" s="64"/>
      <c r="J500" s="77"/>
      <c r="K500" s="77"/>
      <c r="L500" s="38"/>
      <c r="M500" s="38"/>
      <c r="N500" s="77"/>
      <c r="O500" s="77"/>
      <c r="P500" s="38"/>
      <c r="Q500" s="38"/>
      <c r="R500" s="77"/>
      <c r="S500" s="64"/>
      <c r="T500" s="77"/>
    </row>
    <row r="501" spans="2:20" x14ac:dyDescent="0.35">
      <c r="B501" s="36"/>
      <c r="C501" s="75"/>
      <c r="D501" s="76"/>
      <c r="E501" s="76"/>
      <c r="F501" s="76"/>
      <c r="G501" s="77"/>
      <c r="H501" s="64"/>
      <c r="I501" s="64"/>
      <c r="J501" s="77"/>
      <c r="K501" s="77"/>
      <c r="L501" s="38"/>
      <c r="M501" s="38"/>
      <c r="N501" s="77"/>
      <c r="O501" s="77"/>
      <c r="P501" s="38"/>
      <c r="Q501" s="38"/>
      <c r="R501" s="77"/>
      <c r="S501" s="64"/>
      <c r="T501" s="77"/>
    </row>
    <row r="502" spans="2:20" x14ac:dyDescent="0.35">
      <c r="B502" s="36"/>
      <c r="C502" s="75"/>
      <c r="D502" s="76"/>
      <c r="E502" s="76"/>
      <c r="F502" s="76"/>
      <c r="G502" s="77"/>
      <c r="H502" s="64"/>
      <c r="I502" s="64"/>
      <c r="J502" s="77"/>
      <c r="K502" s="77"/>
      <c r="L502" s="38"/>
      <c r="M502" s="38"/>
      <c r="N502" s="77"/>
      <c r="O502" s="77"/>
      <c r="P502" s="38"/>
      <c r="Q502" s="38"/>
      <c r="R502" s="77"/>
      <c r="S502" s="64"/>
      <c r="T502" s="77"/>
    </row>
    <row r="503" spans="2:20" x14ac:dyDescent="0.35">
      <c r="B503" s="36"/>
      <c r="C503" s="75"/>
      <c r="D503" s="76"/>
      <c r="E503" s="76"/>
      <c r="F503" s="76"/>
      <c r="G503" s="77"/>
      <c r="H503" s="64"/>
      <c r="I503" s="64"/>
      <c r="J503" s="77"/>
      <c r="K503" s="77"/>
      <c r="L503" s="38"/>
      <c r="M503" s="38"/>
      <c r="N503" s="77"/>
      <c r="O503" s="77"/>
      <c r="P503" s="38"/>
      <c r="Q503" s="38"/>
      <c r="R503" s="77"/>
      <c r="S503" s="64"/>
      <c r="T503" s="77"/>
    </row>
    <row r="504" spans="2:20" x14ac:dyDescent="0.35">
      <c r="B504" s="36"/>
      <c r="C504" s="75"/>
      <c r="D504" s="76"/>
      <c r="E504" s="76"/>
      <c r="F504" s="76"/>
      <c r="G504" s="77"/>
      <c r="H504" s="64"/>
      <c r="I504" s="64"/>
      <c r="J504" s="77"/>
      <c r="K504" s="77"/>
      <c r="L504" s="38"/>
      <c r="M504" s="38"/>
      <c r="N504" s="77"/>
      <c r="O504" s="77"/>
      <c r="P504" s="38"/>
      <c r="Q504" s="38"/>
      <c r="R504" s="77"/>
      <c r="S504" s="64"/>
      <c r="T504" s="77"/>
    </row>
    <row r="505" spans="2:20" x14ac:dyDescent="0.35">
      <c r="B505" s="36"/>
      <c r="C505" s="75"/>
      <c r="D505" s="76"/>
      <c r="E505" s="76"/>
      <c r="F505" s="76"/>
      <c r="G505" s="77"/>
      <c r="H505" s="64"/>
      <c r="I505" s="64"/>
      <c r="J505" s="77"/>
      <c r="K505" s="77"/>
      <c r="L505" s="38"/>
      <c r="M505" s="38"/>
      <c r="N505" s="77"/>
      <c r="O505" s="77"/>
      <c r="P505" s="38"/>
      <c r="Q505" s="38"/>
      <c r="R505" s="77"/>
      <c r="S505" s="64"/>
      <c r="T505" s="77"/>
    </row>
    <row r="506" spans="2:20" x14ac:dyDescent="0.35">
      <c r="B506" s="36"/>
      <c r="C506" s="75"/>
      <c r="D506" s="76"/>
      <c r="E506" s="76"/>
      <c r="F506" s="76"/>
      <c r="G506" s="77"/>
      <c r="H506" s="64"/>
      <c r="I506" s="64"/>
      <c r="J506" s="77"/>
      <c r="K506" s="77"/>
      <c r="L506" s="38"/>
      <c r="M506" s="38"/>
      <c r="N506" s="77"/>
      <c r="O506" s="77"/>
      <c r="P506" s="38"/>
      <c r="Q506" s="38"/>
      <c r="R506" s="77"/>
      <c r="S506" s="64"/>
      <c r="T506" s="77"/>
    </row>
    <row r="507" spans="2:20" x14ac:dyDescent="0.35">
      <c r="B507" s="36"/>
      <c r="C507" s="75"/>
      <c r="D507" s="76"/>
      <c r="E507" s="76"/>
      <c r="F507" s="76"/>
      <c r="G507" s="77"/>
      <c r="H507" s="64"/>
      <c r="I507" s="64"/>
      <c r="J507" s="77"/>
      <c r="K507" s="77"/>
      <c r="L507" s="38"/>
      <c r="M507" s="38"/>
      <c r="N507" s="77"/>
      <c r="O507" s="77"/>
      <c r="P507" s="38"/>
      <c r="Q507" s="38"/>
      <c r="R507" s="77"/>
      <c r="S507" s="64"/>
      <c r="T507" s="77"/>
    </row>
    <row r="508" spans="2:20" x14ac:dyDescent="0.35">
      <c r="B508" s="36"/>
      <c r="C508" s="75"/>
      <c r="D508" s="76"/>
      <c r="E508" s="76"/>
      <c r="F508" s="76"/>
      <c r="G508" s="77"/>
      <c r="H508" s="64"/>
      <c r="I508" s="64"/>
      <c r="J508" s="77"/>
      <c r="K508" s="77"/>
      <c r="L508" s="38"/>
      <c r="M508" s="38"/>
      <c r="N508" s="77"/>
      <c r="O508" s="77"/>
      <c r="P508" s="38"/>
      <c r="Q508" s="38"/>
      <c r="R508" s="77"/>
      <c r="S508" s="64"/>
      <c r="T508" s="77"/>
    </row>
    <row r="509" spans="2:20" x14ac:dyDescent="0.35">
      <c r="B509" s="36"/>
      <c r="C509" s="75"/>
      <c r="D509" s="76"/>
      <c r="E509" s="76"/>
      <c r="F509" s="76"/>
      <c r="G509" s="77"/>
      <c r="H509" s="64"/>
      <c r="I509" s="64"/>
      <c r="J509" s="77"/>
      <c r="K509" s="77"/>
      <c r="L509" s="38"/>
      <c r="M509" s="38"/>
      <c r="N509" s="77"/>
      <c r="O509" s="77"/>
      <c r="P509" s="38"/>
      <c r="Q509" s="38"/>
      <c r="R509" s="77"/>
      <c r="S509" s="64"/>
      <c r="T509" s="77"/>
    </row>
    <row r="510" spans="2:20" x14ac:dyDescent="0.35">
      <c r="B510" s="36"/>
      <c r="C510" s="75"/>
      <c r="D510" s="76"/>
      <c r="E510" s="76"/>
      <c r="F510" s="76"/>
      <c r="G510" s="77"/>
      <c r="H510" s="64"/>
      <c r="I510" s="64"/>
      <c r="J510" s="77"/>
      <c r="K510" s="77"/>
      <c r="L510" s="38"/>
      <c r="M510" s="38"/>
      <c r="N510" s="77"/>
      <c r="O510" s="77"/>
      <c r="P510" s="38"/>
      <c r="Q510" s="38"/>
      <c r="R510" s="77"/>
      <c r="S510" s="64"/>
      <c r="T510" s="77"/>
    </row>
    <row r="511" spans="2:20" x14ac:dyDescent="0.35">
      <c r="B511" s="36"/>
      <c r="C511" s="75"/>
      <c r="D511" s="76"/>
      <c r="E511" s="76"/>
      <c r="F511" s="76"/>
      <c r="G511" s="77"/>
      <c r="H511" s="64"/>
      <c r="I511" s="64"/>
      <c r="J511" s="77"/>
      <c r="K511" s="77"/>
      <c r="L511" s="38"/>
      <c r="M511" s="38"/>
      <c r="N511" s="77"/>
      <c r="O511" s="77"/>
      <c r="P511" s="38"/>
      <c r="Q511" s="38"/>
      <c r="R511" s="77"/>
      <c r="S511" s="64"/>
      <c r="T511" s="77"/>
    </row>
    <row r="512" spans="2:20" x14ac:dyDescent="0.35">
      <c r="B512" s="36"/>
      <c r="C512" s="75"/>
      <c r="D512" s="76"/>
      <c r="E512" s="76"/>
      <c r="F512" s="76"/>
      <c r="G512" s="77"/>
      <c r="H512" s="64"/>
      <c r="I512" s="64"/>
      <c r="J512" s="77"/>
      <c r="K512" s="77"/>
      <c r="L512" s="38"/>
      <c r="M512" s="38"/>
      <c r="N512" s="77"/>
      <c r="O512" s="77"/>
      <c r="P512" s="38"/>
      <c r="Q512" s="38"/>
      <c r="R512" s="77"/>
      <c r="S512" s="64"/>
      <c r="T512" s="77"/>
    </row>
    <row r="513" spans="2:20" x14ac:dyDescent="0.35">
      <c r="B513" s="36"/>
      <c r="C513" s="75"/>
      <c r="D513" s="76"/>
      <c r="E513" s="76"/>
      <c r="F513" s="76"/>
      <c r="G513" s="77"/>
      <c r="H513" s="64"/>
      <c r="I513" s="64"/>
      <c r="J513" s="77"/>
      <c r="K513" s="77"/>
      <c r="L513" s="38"/>
      <c r="M513" s="38"/>
      <c r="N513" s="77"/>
      <c r="O513" s="77"/>
      <c r="P513" s="38"/>
      <c r="Q513" s="38"/>
      <c r="R513" s="77"/>
      <c r="S513" s="64"/>
      <c r="T513" s="77"/>
    </row>
    <row r="514" spans="2:20" x14ac:dyDescent="0.35">
      <c r="B514" s="36"/>
      <c r="C514" s="75"/>
      <c r="D514" s="76"/>
      <c r="E514" s="76"/>
      <c r="F514" s="76"/>
      <c r="G514" s="77"/>
      <c r="H514" s="64"/>
      <c r="I514" s="64"/>
      <c r="J514" s="77"/>
      <c r="K514" s="77"/>
      <c r="L514" s="38"/>
      <c r="M514" s="38"/>
      <c r="N514" s="77"/>
      <c r="O514" s="77"/>
      <c r="P514" s="38"/>
      <c r="Q514" s="38"/>
      <c r="R514" s="77"/>
      <c r="S514" s="64"/>
      <c r="T514" s="77"/>
    </row>
    <row r="515" spans="2:20" x14ac:dyDescent="0.35">
      <c r="B515" s="36"/>
      <c r="C515" s="75"/>
      <c r="D515" s="76"/>
      <c r="E515" s="76"/>
      <c r="F515" s="76"/>
      <c r="G515" s="77"/>
      <c r="H515" s="64"/>
      <c r="I515" s="64"/>
      <c r="J515" s="77"/>
      <c r="K515" s="77"/>
      <c r="L515" s="38"/>
      <c r="M515" s="38"/>
      <c r="N515" s="77"/>
      <c r="O515" s="77"/>
      <c r="P515" s="38"/>
      <c r="Q515" s="38"/>
      <c r="R515" s="77"/>
      <c r="S515" s="64"/>
      <c r="T515" s="77"/>
    </row>
    <row r="516" spans="2:20" x14ac:dyDescent="0.35">
      <c r="B516" s="36"/>
      <c r="C516" s="75"/>
      <c r="D516" s="76"/>
      <c r="E516" s="76"/>
      <c r="F516" s="76"/>
      <c r="G516" s="77"/>
      <c r="H516" s="64"/>
      <c r="I516" s="64"/>
      <c r="J516" s="77"/>
      <c r="K516" s="77"/>
      <c r="L516" s="38"/>
      <c r="M516" s="38"/>
      <c r="N516" s="77"/>
      <c r="O516" s="77"/>
      <c r="P516" s="38"/>
      <c r="Q516" s="38"/>
      <c r="R516" s="77"/>
      <c r="S516" s="64"/>
      <c r="T516" s="77"/>
    </row>
    <row r="517" spans="2:20" x14ac:dyDescent="0.35">
      <c r="B517" s="36"/>
      <c r="C517" s="75"/>
      <c r="D517" s="76"/>
      <c r="E517" s="76"/>
      <c r="F517" s="76"/>
      <c r="G517" s="77"/>
      <c r="H517" s="64"/>
      <c r="I517" s="64"/>
      <c r="J517" s="77"/>
      <c r="K517" s="77"/>
      <c r="L517" s="38"/>
      <c r="M517" s="38"/>
      <c r="N517" s="77"/>
      <c r="O517" s="77"/>
      <c r="P517" s="38"/>
      <c r="Q517" s="38"/>
      <c r="R517" s="77"/>
      <c r="S517" s="64"/>
      <c r="T517" s="77"/>
    </row>
    <row r="518" spans="2:20" x14ac:dyDescent="0.35">
      <c r="B518" s="36"/>
      <c r="C518" s="75"/>
      <c r="D518" s="76"/>
      <c r="E518" s="76"/>
      <c r="F518" s="76"/>
      <c r="G518" s="77"/>
      <c r="H518" s="64"/>
      <c r="I518" s="64"/>
      <c r="J518" s="77"/>
      <c r="K518" s="77"/>
      <c r="L518" s="38"/>
      <c r="M518" s="38"/>
      <c r="N518" s="77"/>
      <c r="O518" s="77"/>
      <c r="P518" s="38"/>
      <c r="Q518" s="38"/>
      <c r="R518" s="77"/>
      <c r="S518" s="64"/>
      <c r="T518" s="77"/>
    </row>
    <row r="519" spans="2:20" x14ac:dyDescent="0.35">
      <c r="B519" s="36"/>
      <c r="C519" s="75"/>
      <c r="D519" s="76"/>
      <c r="E519" s="76"/>
      <c r="F519" s="76"/>
      <c r="G519" s="77"/>
      <c r="H519" s="64"/>
      <c r="I519" s="64"/>
      <c r="J519" s="77"/>
      <c r="K519" s="77"/>
      <c r="L519" s="38"/>
      <c r="M519" s="38"/>
      <c r="N519" s="77"/>
      <c r="O519" s="77"/>
      <c r="P519" s="38"/>
      <c r="Q519" s="38"/>
      <c r="R519" s="77"/>
      <c r="S519" s="64"/>
      <c r="T519" s="77"/>
    </row>
    <row r="520" spans="2:20" x14ac:dyDescent="0.35">
      <c r="B520" s="36"/>
      <c r="C520" s="75"/>
      <c r="D520" s="76"/>
      <c r="E520" s="76"/>
      <c r="F520" s="76"/>
      <c r="G520" s="77"/>
      <c r="H520" s="64"/>
      <c r="I520" s="64"/>
      <c r="J520" s="77"/>
      <c r="K520" s="77"/>
      <c r="L520" s="38"/>
      <c r="M520" s="38"/>
      <c r="N520" s="77"/>
      <c r="O520" s="77"/>
      <c r="P520" s="38"/>
      <c r="Q520" s="38"/>
      <c r="R520" s="77"/>
      <c r="S520" s="64"/>
      <c r="T520" s="77"/>
    </row>
    <row r="521" spans="2:20" x14ac:dyDescent="0.35">
      <c r="B521" s="36"/>
      <c r="C521" s="75"/>
      <c r="D521" s="76"/>
      <c r="E521" s="76"/>
      <c r="F521" s="76"/>
      <c r="G521" s="77"/>
      <c r="H521" s="64"/>
      <c r="I521" s="64"/>
      <c r="J521" s="77"/>
      <c r="K521" s="77"/>
      <c r="L521" s="38"/>
      <c r="M521" s="38"/>
      <c r="N521" s="77"/>
      <c r="O521" s="77"/>
      <c r="P521" s="38"/>
      <c r="Q521" s="38"/>
      <c r="R521" s="77"/>
      <c r="S521" s="64"/>
      <c r="T521" s="77"/>
    </row>
    <row r="522" spans="2:20" x14ac:dyDescent="0.35">
      <c r="B522" s="36"/>
      <c r="C522" s="75"/>
      <c r="D522" s="76"/>
      <c r="E522" s="76"/>
      <c r="F522" s="76"/>
      <c r="G522" s="77"/>
      <c r="H522" s="64"/>
      <c r="I522" s="64"/>
      <c r="J522" s="77"/>
      <c r="K522" s="77"/>
      <c r="L522" s="38"/>
      <c r="M522" s="38"/>
      <c r="N522" s="77"/>
      <c r="O522" s="77"/>
      <c r="P522" s="38"/>
      <c r="Q522" s="38"/>
      <c r="R522" s="77"/>
      <c r="S522" s="64"/>
      <c r="T522" s="77"/>
    </row>
    <row r="523" spans="2:20" x14ac:dyDescent="0.35">
      <c r="B523" s="36"/>
      <c r="C523" s="75"/>
      <c r="D523" s="76"/>
      <c r="E523" s="76"/>
      <c r="F523" s="76"/>
      <c r="G523" s="77"/>
      <c r="H523" s="64"/>
      <c r="I523" s="64"/>
      <c r="J523" s="77"/>
      <c r="K523" s="77"/>
      <c r="L523" s="38"/>
      <c r="M523" s="38"/>
      <c r="N523" s="77"/>
      <c r="O523" s="77"/>
      <c r="P523" s="38"/>
      <c r="Q523" s="38"/>
      <c r="R523" s="77"/>
      <c r="S523" s="64"/>
      <c r="T523" s="77"/>
    </row>
    <row r="524" spans="2:20" x14ac:dyDescent="0.35">
      <c r="B524" s="36"/>
      <c r="C524" s="75"/>
      <c r="D524" s="76"/>
      <c r="E524" s="76"/>
      <c r="F524" s="76"/>
      <c r="G524" s="77"/>
      <c r="H524" s="64"/>
      <c r="I524" s="64"/>
      <c r="J524" s="77"/>
      <c r="K524" s="77"/>
      <c r="L524" s="38"/>
      <c r="M524" s="38"/>
      <c r="N524" s="77"/>
      <c r="O524" s="77"/>
      <c r="P524" s="38"/>
      <c r="Q524" s="38"/>
      <c r="R524" s="77"/>
      <c r="S524" s="64"/>
      <c r="T524" s="77"/>
    </row>
    <row r="525" spans="2:20" x14ac:dyDescent="0.35">
      <c r="B525" s="36"/>
      <c r="C525" s="75"/>
      <c r="D525" s="76"/>
      <c r="E525" s="76"/>
      <c r="F525" s="76"/>
      <c r="G525" s="77"/>
      <c r="H525" s="64"/>
      <c r="I525" s="64"/>
      <c r="J525" s="77"/>
      <c r="K525" s="77"/>
      <c r="L525" s="38"/>
      <c r="M525" s="38"/>
      <c r="N525" s="77"/>
      <c r="O525" s="77"/>
      <c r="P525" s="38"/>
      <c r="Q525" s="38"/>
      <c r="R525" s="77"/>
      <c r="S525" s="64"/>
      <c r="T525" s="77"/>
    </row>
    <row r="526" spans="2:20" x14ac:dyDescent="0.35">
      <c r="B526" s="36"/>
      <c r="C526" s="75"/>
      <c r="D526" s="76"/>
      <c r="E526" s="76"/>
      <c r="F526" s="76"/>
      <c r="G526" s="77"/>
      <c r="H526" s="64"/>
      <c r="I526" s="64"/>
      <c r="J526" s="77"/>
      <c r="K526" s="77"/>
      <c r="L526" s="38"/>
      <c r="M526" s="38"/>
      <c r="N526" s="77"/>
      <c r="O526" s="77"/>
      <c r="P526" s="38"/>
      <c r="Q526" s="38"/>
      <c r="R526" s="77"/>
      <c r="S526" s="64"/>
      <c r="T526" s="77"/>
    </row>
    <row r="527" spans="2:20" x14ac:dyDescent="0.35">
      <c r="B527" s="36"/>
      <c r="C527" s="75"/>
      <c r="D527" s="76"/>
      <c r="E527" s="76"/>
      <c r="F527" s="76"/>
      <c r="G527" s="77"/>
      <c r="H527" s="64"/>
      <c r="I527" s="64"/>
      <c r="J527" s="77"/>
      <c r="K527" s="77"/>
      <c r="L527" s="38"/>
      <c r="M527" s="38"/>
      <c r="N527" s="77"/>
      <c r="O527" s="77"/>
      <c r="P527" s="38"/>
      <c r="Q527" s="38"/>
      <c r="R527" s="77"/>
      <c r="S527" s="64"/>
      <c r="T527" s="77"/>
    </row>
    <row r="528" spans="2:20" x14ac:dyDescent="0.35">
      <c r="B528" s="36"/>
      <c r="C528" s="75"/>
      <c r="D528" s="76"/>
      <c r="E528" s="76"/>
      <c r="F528" s="76"/>
      <c r="G528" s="77"/>
      <c r="H528" s="64"/>
      <c r="I528" s="64"/>
      <c r="J528" s="77"/>
      <c r="K528" s="77"/>
      <c r="L528" s="38"/>
      <c r="M528" s="38"/>
      <c r="N528" s="77"/>
      <c r="O528" s="77"/>
      <c r="P528" s="38"/>
      <c r="Q528" s="38"/>
      <c r="R528" s="77"/>
      <c r="S528" s="64"/>
      <c r="T528" s="77"/>
    </row>
    <row r="529" spans="2:20" x14ac:dyDescent="0.35">
      <c r="B529" s="36"/>
      <c r="C529" s="75"/>
      <c r="D529" s="76"/>
      <c r="E529" s="76"/>
      <c r="F529" s="76"/>
      <c r="G529" s="77"/>
      <c r="H529" s="64"/>
      <c r="I529" s="64"/>
      <c r="J529" s="77"/>
      <c r="K529" s="77"/>
      <c r="L529" s="38"/>
      <c r="M529" s="38"/>
      <c r="N529" s="77"/>
      <c r="O529" s="77"/>
      <c r="P529" s="38"/>
      <c r="Q529" s="38"/>
      <c r="R529" s="77"/>
      <c r="S529" s="64"/>
      <c r="T529" s="77"/>
    </row>
    <row r="530" spans="2:20" x14ac:dyDescent="0.35">
      <c r="B530" s="36"/>
      <c r="C530" s="75"/>
      <c r="D530" s="76"/>
      <c r="E530" s="76"/>
      <c r="F530" s="76"/>
      <c r="G530" s="77"/>
      <c r="H530" s="64"/>
      <c r="I530" s="64"/>
      <c r="J530" s="77"/>
      <c r="K530" s="77"/>
      <c r="L530" s="38"/>
      <c r="M530" s="38"/>
      <c r="N530" s="77"/>
      <c r="O530" s="77"/>
      <c r="P530" s="38"/>
      <c r="Q530" s="38"/>
      <c r="R530" s="77"/>
      <c r="S530" s="64"/>
      <c r="T530" s="77"/>
    </row>
    <row r="531" spans="2:20" x14ac:dyDescent="0.35">
      <c r="B531" s="36"/>
      <c r="C531" s="75"/>
      <c r="D531" s="76"/>
      <c r="E531" s="76"/>
      <c r="F531" s="76"/>
      <c r="G531" s="77"/>
      <c r="H531" s="64"/>
      <c r="I531" s="64"/>
      <c r="J531" s="77"/>
      <c r="K531" s="77"/>
      <c r="L531" s="38"/>
      <c r="M531" s="38"/>
      <c r="N531" s="77"/>
      <c r="O531" s="77"/>
      <c r="P531" s="38"/>
      <c r="Q531" s="38"/>
      <c r="R531" s="77"/>
      <c r="S531" s="64"/>
      <c r="T531" s="77"/>
    </row>
    <row r="532" spans="2:20" x14ac:dyDescent="0.35">
      <c r="B532" s="36"/>
      <c r="C532" s="75"/>
      <c r="D532" s="76"/>
      <c r="E532" s="76"/>
      <c r="F532" s="76"/>
      <c r="G532" s="77"/>
      <c r="H532" s="64"/>
      <c r="I532" s="64"/>
      <c r="J532" s="77"/>
      <c r="K532" s="77"/>
      <c r="L532" s="38"/>
      <c r="M532" s="38"/>
      <c r="N532" s="77"/>
      <c r="O532" s="77"/>
      <c r="P532" s="38"/>
      <c r="Q532" s="38"/>
      <c r="R532" s="77"/>
      <c r="S532" s="64"/>
      <c r="T532" s="77"/>
    </row>
    <row r="533" spans="2:20" x14ac:dyDescent="0.35">
      <c r="B533" s="36"/>
      <c r="C533" s="75"/>
      <c r="D533" s="76"/>
      <c r="E533" s="76"/>
      <c r="F533" s="76"/>
      <c r="G533" s="77"/>
      <c r="H533" s="64"/>
      <c r="I533" s="64"/>
      <c r="J533" s="77"/>
      <c r="K533" s="77"/>
      <c r="L533" s="38"/>
      <c r="M533" s="38"/>
      <c r="N533" s="77"/>
      <c r="O533" s="77"/>
      <c r="P533" s="38"/>
      <c r="Q533" s="38"/>
      <c r="R533" s="77"/>
      <c r="S533" s="64"/>
      <c r="T533" s="77"/>
    </row>
    <row r="534" spans="2:20" x14ac:dyDescent="0.35">
      <c r="B534" s="36"/>
      <c r="C534" s="75"/>
      <c r="D534" s="76"/>
      <c r="E534" s="76"/>
      <c r="F534" s="76"/>
      <c r="G534" s="77"/>
      <c r="H534" s="64"/>
      <c r="I534" s="64"/>
      <c r="J534" s="77"/>
      <c r="K534" s="77"/>
      <c r="L534" s="38"/>
      <c r="M534" s="38"/>
      <c r="N534" s="77"/>
      <c r="O534" s="77"/>
      <c r="P534" s="38"/>
      <c r="Q534" s="38"/>
      <c r="R534" s="77"/>
      <c r="S534" s="64"/>
      <c r="T534" s="77"/>
    </row>
    <row r="535" spans="2:20" x14ac:dyDescent="0.35">
      <c r="B535" s="36"/>
      <c r="C535" s="75"/>
      <c r="D535" s="76"/>
      <c r="E535" s="76"/>
      <c r="F535" s="76"/>
      <c r="G535" s="77"/>
      <c r="H535" s="64"/>
      <c r="I535" s="64"/>
      <c r="J535" s="77"/>
      <c r="K535" s="77"/>
      <c r="L535" s="38"/>
      <c r="M535" s="38"/>
      <c r="N535" s="77"/>
      <c r="O535" s="77"/>
      <c r="P535" s="38"/>
      <c r="Q535" s="38"/>
      <c r="R535" s="77"/>
      <c r="S535" s="64"/>
      <c r="T535" s="77"/>
    </row>
    <row r="536" spans="2:20" x14ac:dyDescent="0.35">
      <c r="B536" s="36"/>
      <c r="C536" s="75"/>
      <c r="D536" s="76"/>
      <c r="E536" s="76"/>
      <c r="F536" s="76"/>
      <c r="G536" s="77"/>
      <c r="H536" s="64"/>
      <c r="I536" s="64"/>
      <c r="J536" s="77"/>
      <c r="K536" s="77"/>
      <c r="L536" s="38"/>
      <c r="M536" s="38"/>
      <c r="N536" s="77"/>
      <c r="O536" s="77"/>
      <c r="P536" s="38"/>
      <c r="Q536" s="38"/>
      <c r="R536" s="77"/>
      <c r="S536" s="64"/>
      <c r="T536" s="77"/>
    </row>
    <row r="537" spans="2:20" x14ac:dyDescent="0.35">
      <c r="B537" s="36"/>
      <c r="C537" s="75"/>
      <c r="D537" s="76"/>
      <c r="E537" s="76"/>
      <c r="F537" s="76"/>
      <c r="G537" s="77"/>
      <c r="H537" s="64"/>
      <c r="I537" s="64"/>
      <c r="J537" s="77"/>
      <c r="K537" s="77"/>
      <c r="L537" s="38"/>
      <c r="M537" s="38"/>
      <c r="N537" s="77"/>
      <c r="O537" s="77"/>
      <c r="P537" s="38"/>
      <c r="Q537" s="38"/>
      <c r="R537" s="77"/>
      <c r="S537" s="64"/>
      <c r="T537" s="77"/>
    </row>
    <row r="538" spans="2:20" x14ac:dyDescent="0.35">
      <c r="B538" s="36"/>
      <c r="C538" s="75"/>
      <c r="D538" s="76"/>
      <c r="E538" s="76"/>
      <c r="F538" s="76"/>
      <c r="G538" s="77"/>
      <c r="H538" s="64"/>
      <c r="I538" s="64"/>
      <c r="J538" s="77"/>
      <c r="K538" s="77"/>
      <c r="L538" s="38"/>
      <c r="M538" s="38"/>
      <c r="N538" s="77"/>
      <c r="O538" s="77"/>
      <c r="P538" s="38"/>
      <c r="Q538" s="38"/>
      <c r="R538" s="77"/>
      <c r="S538" s="64"/>
      <c r="T538" s="77"/>
    </row>
    <row r="539" spans="2:20" x14ac:dyDescent="0.35">
      <c r="B539" s="36"/>
      <c r="C539" s="75"/>
      <c r="D539" s="76"/>
      <c r="E539" s="76"/>
      <c r="F539" s="76"/>
      <c r="G539" s="77"/>
      <c r="H539" s="64"/>
      <c r="I539" s="64"/>
      <c r="J539" s="77"/>
      <c r="K539" s="77"/>
      <c r="L539" s="38"/>
      <c r="M539" s="38"/>
      <c r="N539" s="77"/>
      <c r="O539" s="77"/>
      <c r="P539" s="38"/>
      <c r="Q539" s="38"/>
      <c r="R539" s="77"/>
      <c r="S539" s="64"/>
      <c r="T539" s="77"/>
    </row>
    <row r="540" spans="2:20" x14ac:dyDescent="0.35">
      <c r="B540" s="36"/>
      <c r="C540" s="75"/>
      <c r="D540" s="76"/>
      <c r="E540" s="76"/>
      <c r="F540" s="76"/>
      <c r="G540" s="77"/>
      <c r="H540" s="64"/>
      <c r="I540" s="64"/>
      <c r="J540" s="77"/>
      <c r="K540" s="77"/>
      <c r="L540" s="38"/>
      <c r="M540" s="38"/>
      <c r="N540" s="77"/>
      <c r="O540" s="77"/>
      <c r="P540" s="38"/>
      <c r="Q540" s="38"/>
      <c r="R540" s="77"/>
      <c r="S540" s="64"/>
      <c r="T540" s="77"/>
    </row>
    <row r="541" spans="2:20" x14ac:dyDescent="0.35">
      <c r="B541" s="36"/>
      <c r="C541" s="75"/>
      <c r="D541" s="76"/>
      <c r="E541" s="76"/>
      <c r="F541" s="76"/>
      <c r="G541" s="77"/>
      <c r="H541" s="64"/>
      <c r="I541" s="64"/>
      <c r="J541" s="77"/>
      <c r="K541" s="77"/>
      <c r="L541" s="38"/>
      <c r="M541" s="38"/>
      <c r="N541" s="77"/>
      <c r="O541" s="77"/>
      <c r="P541" s="38"/>
      <c r="Q541" s="38"/>
      <c r="R541" s="77"/>
      <c r="S541" s="64"/>
      <c r="T541" s="77"/>
    </row>
    <row r="542" spans="2:20" x14ac:dyDescent="0.35">
      <c r="B542" s="36"/>
      <c r="C542" s="75"/>
      <c r="D542" s="76"/>
      <c r="E542" s="76"/>
      <c r="F542" s="76"/>
      <c r="G542" s="77"/>
      <c r="H542" s="64"/>
      <c r="I542" s="64"/>
      <c r="J542" s="77"/>
      <c r="K542" s="77"/>
      <c r="L542" s="38"/>
      <c r="M542" s="38"/>
      <c r="N542" s="77"/>
      <c r="O542" s="77"/>
      <c r="P542" s="38"/>
      <c r="Q542" s="38"/>
      <c r="R542" s="77"/>
      <c r="S542" s="64"/>
      <c r="T542" s="77"/>
    </row>
    <row r="543" spans="2:20" x14ac:dyDescent="0.35">
      <c r="B543" s="36"/>
      <c r="C543" s="75"/>
      <c r="D543" s="76"/>
      <c r="E543" s="76"/>
      <c r="F543" s="76"/>
      <c r="G543" s="77"/>
      <c r="H543" s="64"/>
      <c r="I543" s="64"/>
      <c r="J543" s="77"/>
      <c r="K543" s="77"/>
      <c r="L543" s="38"/>
      <c r="M543" s="38"/>
      <c r="N543" s="77"/>
      <c r="O543" s="77"/>
      <c r="P543" s="38"/>
      <c r="Q543" s="38"/>
      <c r="R543" s="77"/>
      <c r="S543" s="64"/>
      <c r="T543" s="77"/>
    </row>
    <row r="544" spans="2:20" x14ac:dyDescent="0.35">
      <c r="B544" s="36"/>
      <c r="C544" s="75"/>
      <c r="D544" s="76"/>
      <c r="E544" s="76"/>
      <c r="F544" s="76"/>
      <c r="G544" s="77"/>
      <c r="H544" s="64"/>
      <c r="I544" s="64"/>
      <c r="J544" s="77"/>
      <c r="K544" s="77"/>
      <c r="L544" s="38"/>
      <c r="M544" s="38"/>
      <c r="N544" s="77"/>
      <c r="O544" s="77"/>
      <c r="P544" s="38"/>
      <c r="Q544" s="38"/>
      <c r="R544" s="77"/>
      <c r="S544" s="64"/>
      <c r="T544" s="77"/>
    </row>
    <row r="545" spans="2:20" x14ac:dyDescent="0.35">
      <c r="B545" s="36"/>
      <c r="C545" s="75"/>
      <c r="D545" s="76"/>
      <c r="E545" s="76"/>
      <c r="F545" s="76"/>
      <c r="G545" s="77"/>
      <c r="H545" s="64"/>
      <c r="I545" s="64"/>
      <c r="J545" s="77"/>
      <c r="K545" s="77"/>
      <c r="L545" s="38"/>
      <c r="M545" s="38"/>
      <c r="N545" s="77"/>
      <c r="O545" s="77"/>
      <c r="P545" s="38"/>
      <c r="Q545" s="38"/>
      <c r="R545" s="77"/>
      <c r="S545" s="64"/>
      <c r="T545" s="77"/>
    </row>
    <row r="546" spans="2:20" x14ac:dyDescent="0.35">
      <c r="B546" s="36"/>
      <c r="C546" s="75"/>
      <c r="D546" s="76"/>
      <c r="E546" s="76"/>
      <c r="F546" s="76"/>
      <c r="G546" s="77"/>
      <c r="H546" s="64"/>
      <c r="I546" s="64"/>
      <c r="J546" s="77"/>
      <c r="K546" s="77"/>
      <c r="L546" s="38"/>
      <c r="M546" s="38"/>
      <c r="N546" s="77"/>
      <c r="O546" s="77"/>
      <c r="P546" s="38"/>
      <c r="Q546" s="38"/>
      <c r="R546" s="77"/>
      <c r="S546" s="64"/>
      <c r="T546" s="77"/>
    </row>
    <row r="547" spans="2:20" x14ac:dyDescent="0.35">
      <c r="B547" s="36"/>
      <c r="C547" s="75"/>
      <c r="D547" s="76"/>
      <c r="E547" s="76"/>
      <c r="F547" s="76"/>
      <c r="G547" s="77"/>
      <c r="H547" s="64"/>
      <c r="I547" s="64"/>
      <c r="J547" s="77"/>
      <c r="K547" s="77"/>
      <c r="L547" s="38"/>
      <c r="M547" s="38"/>
      <c r="N547" s="77"/>
      <c r="O547" s="77"/>
      <c r="P547" s="38"/>
      <c r="Q547" s="38"/>
      <c r="R547" s="77"/>
      <c r="S547" s="64"/>
      <c r="T547" s="77"/>
    </row>
    <row r="548" spans="2:20" x14ac:dyDescent="0.35">
      <c r="B548" s="36"/>
      <c r="C548" s="75"/>
      <c r="D548" s="76"/>
      <c r="E548" s="76"/>
      <c r="F548" s="76"/>
      <c r="G548" s="77"/>
      <c r="H548" s="64"/>
      <c r="I548" s="64"/>
      <c r="J548" s="77"/>
      <c r="K548" s="77"/>
      <c r="L548" s="38"/>
      <c r="M548" s="38"/>
      <c r="N548" s="77"/>
      <c r="O548" s="77"/>
      <c r="P548" s="38"/>
      <c r="Q548" s="38"/>
      <c r="R548" s="77"/>
      <c r="S548" s="64"/>
      <c r="T548" s="77"/>
    </row>
    <row r="549" spans="2:20" x14ac:dyDescent="0.35">
      <c r="B549" s="36"/>
      <c r="C549" s="75"/>
      <c r="D549" s="76"/>
      <c r="E549" s="76"/>
      <c r="F549" s="76"/>
      <c r="G549" s="77"/>
      <c r="H549" s="64"/>
      <c r="I549" s="64"/>
      <c r="J549" s="77"/>
      <c r="K549" s="77"/>
      <c r="L549" s="38"/>
      <c r="M549" s="38"/>
      <c r="N549" s="77"/>
      <c r="O549" s="77"/>
      <c r="P549" s="38"/>
      <c r="Q549" s="38"/>
      <c r="R549" s="77"/>
      <c r="S549" s="64"/>
      <c r="T549" s="77"/>
    </row>
    <row r="550" spans="2:20" x14ac:dyDescent="0.35">
      <c r="B550" s="36"/>
      <c r="C550" s="75"/>
      <c r="D550" s="76"/>
      <c r="E550" s="76"/>
      <c r="F550" s="76"/>
      <c r="G550" s="77"/>
      <c r="H550" s="64"/>
      <c r="I550" s="64"/>
      <c r="J550" s="77"/>
      <c r="K550" s="77"/>
      <c r="L550" s="38"/>
      <c r="M550" s="38"/>
      <c r="N550" s="77"/>
      <c r="O550" s="77"/>
      <c r="P550" s="38"/>
      <c r="Q550" s="38"/>
      <c r="R550" s="77"/>
      <c r="S550" s="64"/>
      <c r="T550" s="77"/>
    </row>
    <row r="551" spans="2:20" x14ac:dyDescent="0.35">
      <c r="B551" s="36"/>
      <c r="C551" s="75"/>
      <c r="D551" s="76"/>
      <c r="E551" s="76"/>
      <c r="F551" s="76"/>
      <c r="G551" s="77"/>
      <c r="H551" s="64"/>
      <c r="I551" s="64"/>
      <c r="J551" s="77"/>
      <c r="K551" s="77"/>
      <c r="L551" s="38"/>
      <c r="M551" s="38"/>
      <c r="N551" s="77"/>
      <c r="O551" s="77"/>
      <c r="P551" s="38"/>
      <c r="Q551" s="38"/>
      <c r="R551" s="77"/>
      <c r="S551" s="64"/>
      <c r="T551" s="77"/>
    </row>
    <row r="552" spans="2:20" x14ac:dyDescent="0.35">
      <c r="B552" s="36"/>
      <c r="C552" s="75"/>
      <c r="D552" s="76"/>
      <c r="E552" s="76"/>
      <c r="F552" s="76"/>
      <c r="G552" s="77"/>
      <c r="H552" s="64"/>
      <c r="I552" s="64"/>
      <c r="J552" s="77"/>
      <c r="K552" s="77"/>
      <c r="L552" s="38"/>
      <c r="M552" s="38"/>
      <c r="N552" s="77"/>
      <c r="O552" s="77"/>
      <c r="P552" s="38"/>
      <c r="Q552" s="38"/>
      <c r="R552" s="77"/>
      <c r="S552" s="64"/>
      <c r="T552" s="77"/>
    </row>
    <row r="553" spans="2:20" x14ac:dyDescent="0.35">
      <c r="B553" s="36"/>
      <c r="C553" s="75"/>
      <c r="D553" s="76"/>
      <c r="E553" s="76"/>
      <c r="F553" s="76"/>
      <c r="G553" s="77"/>
      <c r="H553" s="64"/>
      <c r="I553" s="64"/>
      <c r="J553" s="77"/>
      <c r="K553" s="77"/>
      <c r="L553" s="38"/>
      <c r="M553" s="38"/>
      <c r="N553" s="77"/>
      <c r="O553" s="77"/>
      <c r="P553" s="38"/>
      <c r="Q553" s="38"/>
      <c r="R553" s="77"/>
      <c r="S553" s="64"/>
      <c r="T553" s="77"/>
    </row>
    <row r="554" spans="2:20" x14ac:dyDescent="0.35">
      <c r="B554" s="36"/>
      <c r="C554" s="75"/>
      <c r="D554" s="76"/>
      <c r="E554" s="76"/>
      <c r="F554" s="76"/>
      <c r="G554" s="77"/>
      <c r="H554" s="64"/>
      <c r="I554" s="64"/>
      <c r="J554" s="77"/>
      <c r="K554" s="77"/>
      <c r="L554" s="38"/>
      <c r="M554" s="38"/>
      <c r="N554" s="77"/>
      <c r="O554" s="77"/>
      <c r="P554" s="38"/>
      <c r="Q554" s="38"/>
      <c r="R554" s="77"/>
      <c r="S554" s="64"/>
      <c r="T554" s="77"/>
    </row>
    <row r="555" spans="2:20" x14ac:dyDescent="0.35">
      <c r="B555" s="36"/>
      <c r="C555" s="75"/>
      <c r="D555" s="76"/>
      <c r="E555" s="76"/>
      <c r="F555" s="76"/>
      <c r="G555" s="77"/>
      <c r="H555" s="64"/>
      <c r="I555" s="64"/>
      <c r="J555" s="77"/>
      <c r="K555" s="77"/>
      <c r="L555" s="38"/>
      <c r="M555" s="38"/>
      <c r="N555" s="77"/>
      <c r="O555" s="77"/>
      <c r="P555" s="38"/>
      <c r="Q555" s="38"/>
      <c r="R555" s="77"/>
      <c r="S555" s="64"/>
      <c r="T555" s="77"/>
    </row>
    <row r="556" spans="2:20" x14ac:dyDescent="0.35">
      <c r="B556" s="36"/>
      <c r="C556" s="75"/>
      <c r="D556" s="76"/>
      <c r="E556" s="76"/>
      <c r="F556" s="76"/>
      <c r="G556" s="77"/>
      <c r="H556" s="64"/>
      <c r="I556" s="64"/>
      <c r="J556" s="77"/>
      <c r="K556" s="77"/>
      <c r="L556" s="38"/>
      <c r="M556" s="38"/>
      <c r="N556" s="77"/>
      <c r="O556" s="77"/>
      <c r="P556" s="38"/>
      <c r="Q556" s="38"/>
      <c r="R556" s="77"/>
      <c r="S556" s="64"/>
      <c r="T556" s="77"/>
    </row>
    <row r="557" spans="2:20" x14ac:dyDescent="0.35">
      <c r="B557" s="36"/>
      <c r="C557" s="75"/>
      <c r="D557" s="76"/>
      <c r="E557" s="76"/>
      <c r="F557" s="76"/>
      <c r="G557" s="77"/>
      <c r="H557" s="64"/>
      <c r="I557" s="64"/>
      <c r="J557" s="77"/>
      <c r="K557" s="77"/>
      <c r="L557" s="38"/>
      <c r="M557" s="38"/>
      <c r="N557" s="77"/>
      <c r="O557" s="77"/>
      <c r="P557" s="38"/>
      <c r="Q557" s="38"/>
      <c r="R557" s="77"/>
      <c r="S557" s="64"/>
      <c r="T557" s="77"/>
    </row>
    <row r="558" spans="2:20" x14ac:dyDescent="0.35">
      <c r="B558" s="36"/>
      <c r="C558" s="75"/>
      <c r="D558" s="76"/>
      <c r="E558" s="76"/>
      <c r="F558" s="76"/>
      <c r="G558" s="77"/>
      <c r="H558" s="64"/>
      <c r="I558" s="64"/>
      <c r="J558" s="77"/>
      <c r="K558" s="77"/>
      <c r="L558" s="38"/>
      <c r="M558" s="38"/>
      <c r="N558" s="77"/>
      <c r="O558" s="77"/>
      <c r="P558" s="38"/>
      <c r="Q558" s="38"/>
      <c r="R558" s="77"/>
      <c r="S558" s="64"/>
      <c r="T558" s="77"/>
    </row>
    <row r="559" spans="2:20" x14ac:dyDescent="0.35">
      <c r="B559" s="36"/>
      <c r="C559" s="75"/>
      <c r="D559" s="76"/>
      <c r="E559" s="76"/>
      <c r="F559" s="76"/>
      <c r="G559" s="77"/>
      <c r="H559" s="64"/>
      <c r="I559" s="64"/>
      <c r="J559" s="77"/>
      <c r="K559" s="77"/>
      <c r="L559" s="38"/>
      <c r="M559" s="38"/>
      <c r="N559" s="77"/>
      <c r="O559" s="77"/>
      <c r="P559" s="38"/>
      <c r="Q559" s="38"/>
      <c r="R559" s="77"/>
      <c r="S559" s="64"/>
      <c r="T559" s="77"/>
    </row>
    <row r="560" spans="2:20" x14ac:dyDescent="0.35">
      <c r="B560" s="36"/>
      <c r="C560" s="75"/>
      <c r="D560" s="76"/>
      <c r="E560" s="76"/>
      <c r="F560" s="76"/>
      <c r="G560" s="77"/>
      <c r="H560" s="64"/>
      <c r="I560" s="64"/>
      <c r="J560" s="77"/>
      <c r="K560" s="77"/>
      <c r="L560" s="38"/>
      <c r="M560" s="38"/>
      <c r="N560" s="77"/>
      <c r="O560" s="77"/>
      <c r="P560" s="38"/>
      <c r="Q560" s="38"/>
      <c r="R560" s="77"/>
      <c r="S560" s="64"/>
      <c r="T560" s="77"/>
    </row>
    <row r="561" spans="2:20" x14ac:dyDescent="0.35">
      <c r="B561" s="36"/>
      <c r="C561" s="75"/>
      <c r="D561" s="76"/>
      <c r="E561" s="76"/>
      <c r="F561" s="76"/>
      <c r="G561" s="77"/>
      <c r="H561" s="64"/>
      <c r="I561" s="64"/>
      <c r="J561" s="77"/>
      <c r="K561" s="77"/>
      <c r="L561" s="38"/>
      <c r="M561" s="38"/>
      <c r="N561" s="77"/>
      <c r="O561" s="77"/>
      <c r="P561" s="38"/>
      <c r="Q561" s="38"/>
      <c r="R561" s="77"/>
      <c r="S561" s="64"/>
      <c r="T561" s="77"/>
    </row>
    <row r="562" spans="2:20" x14ac:dyDescent="0.35">
      <c r="B562" s="36"/>
      <c r="C562" s="75"/>
      <c r="D562" s="76"/>
      <c r="E562" s="76"/>
      <c r="F562" s="76"/>
      <c r="G562" s="77"/>
      <c r="H562" s="64"/>
      <c r="I562" s="64"/>
      <c r="J562" s="77"/>
      <c r="K562" s="77"/>
      <c r="L562" s="38"/>
      <c r="M562" s="38"/>
      <c r="N562" s="77"/>
      <c r="O562" s="77"/>
      <c r="P562" s="38"/>
      <c r="Q562" s="38"/>
      <c r="R562" s="77"/>
      <c r="S562" s="64"/>
      <c r="T562" s="77"/>
    </row>
    <row r="563" spans="2:20" x14ac:dyDescent="0.35">
      <c r="B563" s="36"/>
      <c r="C563" s="75"/>
      <c r="D563" s="76"/>
      <c r="E563" s="76"/>
      <c r="F563" s="76"/>
      <c r="G563" s="77"/>
      <c r="H563" s="64"/>
      <c r="I563" s="64"/>
      <c r="J563" s="77"/>
      <c r="K563" s="77"/>
      <c r="L563" s="38"/>
      <c r="M563" s="38"/>
      <c r="N563" s="77"/>
      <c r="O563" s="77"/>
      <c r="P563" s="38"/>
      <c r="Q563" s="38"/>
      <c r="R563" s="77"/>
      <c r="S563" s="64"/>
      <c r="T563" s="77"/>
    </row>
    <row r="564" spans="2:20" x14ac:dyDescent="0.35">
      <c r="B564" s="36"/>
      <c r="C564" s="75"/>
      <c r="D564" s="76"/>
      <c r="E564" s="76"/>
      <c r="F564" s="76"/>
      <c r="G564" s="77"/>
      <c r="H564" s="64"/>
      <c r="I564" s="64"/>
      <c r="J564" s="77"/>
      <c r="K564" s="77"/>
      <c r="L564" s="38"/>
      <c r="M564" s="38"/>
      <c r="N564" s="77"/>
      <c r="O564" s="77"/>
      <c r="P564" s="38"/>
      <c r="Q564" s="38"/>
      <c r="R564" s="77"/>
      <c r="S564" s="64"/>
      <c r="T564" s="77"/>
    </row>
    <row r="565" spans="2:20" x14ac:dyDescent="0.35">
      <c r="B565" s="36"/>
      <c r="C565" s="75"/>
      <c r="D565" s="76"/>
      <c r="E565" s="76"/>
      <c r="F565" s="76"/>
      <c r="G565" s="77"/>
      <c r="H565" s="64"/>
      <c r="I565" s="64"/>
      <c r="J565" s="77"/>
      <c r="K565" s="77"/>
      <c r="L565" s="38"/>
      <c r="M565" s="38"/>
      <c r="N565" s="77"/>
      <c r="O565" s="77"/>
      <c r="P565" s="38"/>
      <c r="Q565" s="38"/>
      <c r="R565" s="77"/>
      <c r="S565" s="64"/>
      <c r="T565" s="77"/>
    </row>
    <row r="566" spans="2:20" x14ac:dyDescent="0.35">
      <c r="B566" s="36"/>
      <c r="C566" s="75"/>
      <c r="D566" s="76"/>
      <c r="E566" s="76"/>
      <c r="F566" s="76"/>
      <c r="G566" s="77"/>
      <c r="H566" s="64"/>
      <c r="I566" s="64"/>
      <c r="J566" s="77"/>
      <c r="K566" s="77"/>
      <c r="L566" s="38"/>
      <c r="M566" s="38"/>
      <c r="N566" s="77"/>
      <c r="O566" s="77"/>
      <c r="P566" s="38"/>
      <c r="Q566" s="38"/>
      <c r="R566" s="77"/>
      <c r="S566" s="64"/>
      <c r="T566" s="77"/>
    </row>
    <row r="567" spans="2:20" x14ac:dyDescent="0.35">
      <c r="B567" s="36"/>
      <c r="C567" s="75"/>
      <c r="D567" s="76"/>
      <c r="E567" s="76"/>
      <c r="F567" s="76"/>
      <c r="G567" s="77"/>
      <c r="H567" s="64"/>
      <c r="I567" s="64"/>
      <c r="J567" s="77"/>
      <c r="K567" s="77"/>
      <c r="L567" s="38"/>
      <c r="M567" s="38"/>
      <c r="N567" s="77"/>
      <c r="O567" s="77"/>
      <c r="P567" s="38"/>
      <c r="Q567" s="38"/>
      <c r="R567" s="77"/>
      <c r="S567" s="64"/>
      <c r="T567" s="77"/>
    </row>
    <row r="568" spans="2:20" x14ac:dyDescent="0.35">
      <c r="B568" s="36"/>
      <c r="C568" s="75"/>
      <c r="D568" s="76"/>
      <c r="E568" s="76"/>
      <c r="F568" s="76"/>
      <c r="G568" s="77"/>
      <c r="H568" s="64"/>
      <c r="I568" s="64"/>
      <c r="J568" s="77"/>
      <c r="K568" s="77"/>
      <c r="L568" s="38"/>
      <c r="M568" s="38"/>
      <c r="N568" s="77"/>
      <c r="O568" s="77"/>
      <c r="P568" s="38"/>
      <c r="Q568" s="38"/>
      <c r="R568" s="77"/>
      <c r="S568" s="64"/>
      <c r="T568" s="77"/>
    </row>
    <row r="569" spans="2:20" x14ac:dyDescent="0.35">
      <c r="B569" s="36"/>
      <c r="C569" s="75"/>
      <c r="D569" s="76"/>
      <c r="E569" s="76"/>
      <c r="F569" s="76"/>
      <c r="G569" s="77"/>
      <c r="H569" s="64"/>
      <c r="I569" s="64"/>
      <c r="J569" s="77"/>
      <c r="K569" s="77"/>
      <c r="L569" s="38"/>
      <c r="M569" s="38"/>
      <c r="N569" s="77"/>
      <c r="O569" s="77"/>
      <c r="P569" s="38"/>
      <c r="Q569" s="38"/>
      <c r="R569" s="77"/>
      <c r="S569" s="64"/>
      <c r="T569" s="77"/>
    </row>
    <row r="570" spans="2:20" x14ac:dyDescent="0.35">
      <c r="B570" s="36"/>
      <c r="C570" s="75"/>
      <c r="D570" s="76"/>
      <c r="E570" s="76"/>
      <c r="F570" s="76"/>
      <c r="G570" s="77"/>
      <c r="H570" s="64"/>
      <c r="I570" s="64"/>
      <c r="J570" s="77"/>
      <c r="K570" s="77"/>
      <c r="L570" s="38"/>
      <c r="M570" s="38"/>
      <c r="N570" s="77"/>
      <c r="O570" s="77"/>
      <c r="P570" s="38"/>
      <c r="Q570" s="38"/>
      <c r="R570" s="77"/>
      <c r="S570" s="64"/>
      <c r="T570" s="77"/>
    </row>
    <row r="571" spans="2:20" x14ac:dyDescent="0.35">
      <c r="B571" s="36"/>
      <c r="C571" s="75"/>
      <c r="D571" s="76"/>
      <c r="E571" s="76"/>
      <c r="F571" s="76"/>
      <c r="G571" s="77"/>
      <c r="H571" s="64"/>
      <c r="I571" s="64"/>
      <c r="J571" s="77"/>
      <c r="K571" s="77"/>
      <c r="L571" s="38"/>
      <c r="M571" s="38"/>
      <c r="N571" s="77"/>
      <c r="O571" s="77"/>
      <c r="P571" s="38"/>
      <c r="Q571" s="38"/>
      <c r="R571" s="77"/>
      <c r="S571" s="64"/>
      <c r="T571" s="77"/>
    </row>
    <row r="572" spans="2:20" x14ac:dyDescent="0.35">
      <c r="B572" s="36"/>
      <c r="C572" s="75"/>
      <c r="D572" s="76"/>
      <c r="E572" s="76"/>
      <c r="F572" s="76"/>
      <c r="G572" s="77"/>
      <c r="H572" s="64"/>
      <c r="I572" s="64"/>
      <c r="J572" s="77"/>
      <c r="K572" s="77"/>
      <c r="L572" s="38"/>
      <c r="M572" s="38"/>
      <c r="N572" s="77"/>
      <c r="O572" s="77"/>
      <c r="P572" s="38"/>
      <c r="Q572" s="38"/>
      <c r="R572" s="77"/>
      <c r="S572" s="64"/>
      <c r="T572" s="77"/>
    </row>
    <row r="573" spans="2:20" x14ac:dyDescent="0.35">
      <c r="B573" s="36"/>
      <c r="C573" s="75"/>
      <c r="D573" s="76"/>
      <c r="E573" s="76"/>
      <c r="F573" s="76"/>
      <c r="G573" s="77"/>
      <c r="H573" s="64"/>
      <c r="I573" s="64"/>
      <c r="J573" s="77"/>
      <c r="K573" s="77"/>
      <c r="L573" s="38"/>
      <c r="M573" s="38"/>
      <c r="N573" s="77"/>
      <c r="O573" s="77"/>
      <c r="P573" s="38"/>
      <c r="Q573" s="38"/>
      <c r="R573" s="77"/>
      <c r="S573" s="64"/>
      <c r="T573" s="77"/>
    </row>
    <row r="574" spans="2:20" x14ac:dyDescent="0.35">
      <c r="B574" s="36"/>
      <c r="C574" s="75"/>
      <c r="D574" s="76"/>
      <c r="E574" s="76"/>
      <c r="F574" s="76"/>
      <c r="G574" s="77"/>
      <c r="H574" s="64"/>
      <c r="I574" s="64"/>
      <c r="J574" s="77"/>
      <c r="K574" s="77"/>
      <c r="L574" s="38"/>
      <c r="M574" s="38"/>
      <c r="N574" s="77"/>
      <c r="O574" s="77"/>
      <c r="P574" s="38"/>
      <c r="Q574" s="38"/>
      <c r="R574" s="77"/>
      <c r="S574" s="64"/>
      <c r="T574" s="77"/>
    </row>
    <row r="575" spans="2:20" x14ac:dyDescent="0.35">
      <c r="B575" s="36"/>
      <c r="C575" s="75"/>
      <c r="D575" s="76"/>
      <c r="E575" s="76"/>
      <c r="F575" s="76"/>
      <c r="G575" s="77"/>
      <c r="H575" s="64"/>
      <c r="I575" s="64"/>
      <c r="J575" s="77"/>
      <c r="K575" s="77"/>
      <c r="L575" s="38"/>
      <c r="M575" s="38"/>
      <c r="N575" s="77"/>
      <c r="O575" s="77"/>
      <c r="P575" s="38"/>
      <c r="Q575" s="38"/>
      <c r="R575" s="77"/>
      <c r="S575" s="64"/>
      <c r="T575" s="77"/>
    </row>
    <row r="576" spans="2:20" x14ac:dyDescent="0.35">
      <c r="B576" s="36"/>
      <c r="C576" s="75"/>
      <c r="D576" s="76"/>
      <c r="E576" s="76"/>
      <c r="F576" s="76"/>
      <c r="G576" s="77"/>
      <c r="H576" s="64"/>
      <c r="I576" s="64"/>
      <c r="J576" s="77"/>
      <c r="K576" s="77"/>
      <c r="L576" s="38"/>
      <c r="M576" s="38"/>
      <c r="N576" s="77"/>
      <c r="O576" s="77"/>
      <c r="P576" s="38"/>
      <c r="Q576" s="38"/>
      <c r="R576" s="77"/>
      <c r="S576" s="64"/>
      <c r="T576" s="77"/>
    </row>
    <row r="577" spans="2:20" x14ac:dyDescent="0.35">
      <c r="B577" s="36"/>
      <c r="C577" s="75"/>
      <c r="D577" s="76"/>
      <c r="E577" s="76"/>
      <c r="F577" s="76"/>
      <c r="G577" s="77"/>
      <c r="H577" s="64"/>
      <c r="I577" s="64"/>
      <c r="J577" s="77"/>
      <c r="K577" s="77"/>
      <c r="L577" s="38"/>
      <c r="M577" s="38"/>
      <c r="N577" s="77"/>
      <c r="O577" s="77"/>
      <c r="P577" s="38"/>
      <c r="Q577" s="38"/>
      <c r="R577" s="77"/>
      <c r="S577" s="64"/>
      <c r="T577" s="77"/>
    </row>
    <row r="578" spans="2:20" x14ac:dyDescent="0.35">
      <c r="B578" s="36"/>
      <c r="C578" s="75"/>
      <c r="D578" s="76"/>
      <c r="E578" s="76"/>
      <c r="F578" s="76"/>
      <c r="G578" s="77"/>
      <c r="H578" s="64"/>
      <c r="I578" s="64"/>
      <c r="J578" s="77"/>
      <c r="K578" s="77"/>
      <c r="L578" s="38"/>
      <c r="M578" s="38"/>
      <c r="N578" s="77"/>
      <c r="O578" s="77"/>
      <c r="P578" s="38"/>
      <c r="Q578" s="38"/>
      <c r="R578" s="77"/>
      <c r="S578" s="64"/>
      <c r="T578" s="77"/>
    </row>
    <row r="579" spans="2:20" x14ac:dyDescent="0.35">
      <c r="B579" s="36"/>
      <c r="C579" s="75"/>
      <c r="D579" s="76"/>
      <c r="E579" s="76"/>
      <c r="F579" s="76"/>
      <c r="G579" s="77"/>
      <c r="H579" s="64"/>
      <c r="I579" s="64"/>
      <c r="J579" s="77"/>
      <c r="K579" s="77"/>
      <c r="L579" s="38"/>
      <c r="M579" s="38"/>
      <c r="N579" s="77"/>
      <c r="O579" s="77"/>
      <c r="P579" s="38"/>
      <c r="Q579" s="38"/>
      <c r="R579" s="77"/>
      <c r="S579" s="64"/>
      <c r="T579" s="77"/>
    </row>
    <row r="580" spans="2:20" x14ac:dyDescent="0.35">
      <c r="B580" s="36"/>
      <c r="C580" s="75"/>
      <c r="D580" s="76"/>
      <c r="E580" s="76"/>
      <c r="F580" s="76"/>
      <c r="G580" s="77"/>
      <c r="H580" s="64"/>
      <c r="I580" s="64"/>
      <c r="J580" s="77"/>
      <c r="K580" s="77"/>
      <c r="L580" s="38"/>
      <c r="M580" s="38"/>
      <c r="N580" s="77"/>
      <c r="O580" s="77"/>
      <c r="P580" s="38"/>
      <c r="Q580" s="38"/>
      <c r="R580" s="77"/>
      <c r="S580" s="64"/>
      <c r="T580" s="77"/>
    </row>
    <row r="581" spans="2:20" x14ac:dyDescent="0.35">
      <c r="B581" s="36"/>
      <c r="C581" s="75"/>
      <c r="D581" s="76"/>
      <c r="E581" s="76"/>
      <c r="F581" s="76"/>
      <c r="G581" s="77"/>
      <c r="H581" s="64"/>
      <c r="I581" s="64"/>
      <c r="J581" s="77"/>
      <c r="K581" s="77"/>
      <c r="L581" s="38"/>
      <c r="M581" s="38"/>
      <c r="N581" s="77"/>
      <c r="O581" s="77"/>
      <c r="P581" s="38"/>
      <c r="Q581" s="38"/>
      <c r="R581" s="77"/>
      <c r="S581" s="64"/>
      <c r="T581" s="77"/>
    </row>
    <row r="582" spans="2:20" x14ac:dyDescent="0.35">
      <c r="B582" s="36"/>
      <c r="C582" s="75"/>
      <c r="D582" s="76"/>
      <c r="E582" s="76"/>
      <c r="F582" s="76"/>
      <c r="G582" s="77"/>
      <c r="H582" s="64"/>
      <c r="I582" s="64"/>
      <c r="J582" s="77"/>
      <c r="K582" s="77"/>
      <c r="L582" s="38"/>
      <c r="M582" s="38"/>
      <c r="N582" s="77"/>
      <c r="O582" s="77"/>
      <c r="P582" s="38"/>
      <c r="Q582" s="38"/>
      <c r="R582" s="77"/>
      <c r="S582" s="64"/>
      <c r="T582" s="77"/>
    </row>
    <row r="583" spans="2:20" x14ac:dyDescent="0.35">
      <c r="B583" s="36"/>
      <c r="C583" s="75"/>
      <c r="D583" s="76"/>
      <c r="E583" s="76"/>
      <c r="F583" s="76"/>
      <c r="G583" s="77"/>
      <c r="H583" s="64"/>
      <c r="I583" s="64"/>
      <c r="J583" s="77"/>
      <c r="K583" s="77"/>
      <c r="L583" s="38"/>
      <c r="M583" s="38"/>
      <c r="N583" s="77"/>
      <c r="O583" s="77"/>
      <c r="P583" s="38"/>
      <c r="Q583" s="38"/>
      <c r="R583" s="77"/>
      <c r="S583" s="64"/>
      <c r="T583" s="77"/>
    </row>
    <row r="584" spans="2:20" x14ac:dyDescent="0.35">
      <c r="B584" s="36"/>
      <c r="C584" s="75"/>
      <c r="D584" s="76"/>
      <c r="E584" s="76"/>
      <c r="F584" s="76"/>
      <c r="G584" s="77"/>
      <c r="H584" s="64"/>
      <c r="I584" s="64"/>
      <c r="J584" s="77"/>
      <c r="K584" s="77"/>
      <c r="L584" s="38"/>
      <c r="M584" s="38"/>
      <c r="N584" s="77"/>
      <c r="O584" s="77"/>
      <c r="P584" s="38"/>
      <c r="Q584" s="38"/>
      <c r="R584" s="77"/>
      <c r="S584" s="64"/>
      <c r="T584" s="77"/>
    </row>
    <row r="585" spans="2:20" x14ac:dyDescent="0.35">
      <c r="B585" s="36"/>
      <c r="C585" s="75"/>
      <c r="D585" s="76"/>
      <c r="E585" s="76"/>
      <c r="F585" s="76"/>
      <c r="G585" s="77"/>
      <c r="H585" s="64"/>
      <c r="I585" s="64"/>
      <c r="J585" s="77"/>
      <c r="K585" s="77"/>
      <c r="L585" s="38"/>
      <c r="M585" s="38"/>
      <c r="N585" s="77"/>
      <c r="O585" s="77"/>
      <c r="P585" s="38"/>
      <c r="Q585" s="38"/>
      <c r="R585" s="77"/>
      <c r="S585" s="64"/>
      <c r="T585" s="77"/>
    </row>
    <row r="586" spans="2:20" x14ac:dyDescent="0.35">
      <c r="B586" s="36"/>
      <c r="C586" s="75"/>
      <c r="D586" s="76"/>
      <c r="E586" s="76"/>
      <c r="F586" s="76"/>
      <c r="G586" s="77"/>
      <c r="H586" s="64"/>
      <c r="I586" s="64"/>
      <c r="J586" s="77"/>
      <c r="K586" s="77"/>
      <c r="L586" s="38"/>
      <c r="M586" s="38"/>
      <c r="N586" s="77"/>
      <c r="O586" s="77"/>
      <c r="P586" s="38"/>
      <c r="Q586" s="38"/>
      <c r="R586" s="77"/>
      <c r="S586" s="64"/>
      <c r="T586" s="77"/>
    </row>
    <row r="587" spans="2:20" x14ac:dyDescent="0.35">
      <c r="B587" s="36"/>
      <c r="C587" s="75"/>
      <c r="D587" s="76"/>
      <c r="E587" s="76"/>
      <c r="F587" s="76"/>
      <c r="G587" s="77"/>
      <c r="H587" s="64"/>
      <c r="I587" s="64"/>
      <c r="J587" s="77"/>
      <c r="K587" s="77"/>
      <c r="L587" s="38"/>
      <c r="M587" s="38"/>
      <c r="N587" s="77"/>
      <c r="O587" s="77"/>
      <c r="P587" s="38"/>
      <c r="Q587" s="38"/>
      <c r="R587" s="77"/>
      <c r="S587" s="64"/>
      <c r="T587" s="77"/>
    </row>
    <row r="588" spans="2:20" x14ac:dyDescent="0.35">
      <c r="B588" s="36"/>
      <c r="C588" s="75"/>
      <c r="D588" s="76"/>
      <c r="E588" s="76"/>
      <c r="F588" s="76"/>
      <c r="G588" s="77"/>
      <c r="H588" s="64"/>
      <c r="I588" s="64"/>
      <c r="J588" s="77"/>
      <c r="K588" s="77"/>
      <c r="L588" s="38"/>
      <c r="M588" s="38"/>
      <c r="N588" s="77"/>
      <c r="O588" s="77"/>
      <c r="P588" s="38"/>
      <c r="Q588" s="38"/>
      <c r="R588" s="77"/>
      <c r="S588" s="64"/>
      <c r="T588" s="77"/>
    </row>
    <row r="589" spans="2:20" x14ac:dyDescent="0.35">
      <c r="B589" s="36"/>
      <c r="C589" s="75"/>
      <c r="D589" s="76"/>
      <c r="E589" s="76"/>
      <c r="F589" s="76"/>
      <c r="G589" s="77"/>
      <c r="H589" s="64"/>
      <c r="I589" s="64"/>
      <c r="J589" s="77"/>
      <c r="K589" s="77"/>
      <c r="L589" s="38"/>
      <c r="M589" s="38"/>
      <c r="N589" s="77"/>
      <c r="O589" s="77"/>
      <c r="P589" s="38"/>
      <c r="Q589" s="38"/>
      <c r="R589" s="77"/>
      <c r="S589" s="64"/>
      <c r="T589" s="77"/>
    </row>
    <row r="590" spans="2:20" x14ac:dyDescent="0.35">
      <c r="B590" s="36"/>
      <c r="C590" s="75"/>
      <c r="D590" s="76"/>
      <c r="E590" s="76"/>
      <c r="F590" s="76"/>
      <c r="G590" s="77"/>
      <c r="H590" s="64"/>
      <c r="I590" s="64"/>
      <c r="J590" s="77"/>
      <c r="K590" s="77"/>
      <c r="L590" s="38"/>
      <c r="M590" s="38"/>
      <c r="N590" s="77"/>
      <c r="O590" s="77"/>
      <c r="P590" s="38"/>
      <c r="Q590" s="38"/>
      <c r="R590" s="77"/>
      <c r="S590" s="64"/>
      <c r="T590" s="77"/>
    </row>
    <row r="591" spans="2:20" x14ac:dyDescent="0.35">
      <c r="B591" s="36"/>
      <c r="C591" s="75"/>
      <c r="D591" s="76"/>
      <c r="E591" s="76"/>
      <c r="F591" s="76"/>
      <c r="G591" s="77"/>
      <c r="H591" s="64"/>
      <c r="I591" s="64"/>
      <c r="J591" s="77"/>
      <c r="K591" s="77"/>
      <c r="L591" s="38"/>
      <c r="M591" s="38"/>
      <c r="N591" s="77"/>
      <c r="O591" s="77"/>
      <c r="P591" s="38"/>
      <c r="Q591" s="38"/>
      <c r="R591" s="77"/>
      <c r="S591" s="64"/>
      <c r="T591" s="77"/>
    </row>
    <row r="592" spans="2:20" x14ac:dyDescent="0.35">
      <c r="B592" s="36"/>
      <c r="C592" s="75"/>
      <c r="D592" s="76"/>
      <c r="E592" s="76"/>
      <c r="F592" s="76"/>
      <c r="G592" s="77"/>
      <c r="H592" s="64"/>
      <c r="I592" s="64"/>
      <c r="J592" s="77"/>
      <c r="K592" s="77"/>
      <c r="L592" s="38"/>
      <c r="M592" s="38"/>
      <c r="N592" s="77"/>
      <c r="O592" s="77"/>
      <c r="P592" s="38"/>
      <c r="Q592" s="38"/>
      <c r="R592" s="77"/>
      <c r="S592" s="64"/>
      <c r="T592" s="77"/>
    </row>
    <row r="593" spans="2:20" x14ac:dyDescent="0.35">
      <c r="B593" s="36"/>
      <c r="C593" s="75"/>
      <c r="D593" s="76"/>
      <c r="E593" s="76"/>
      <c r="F593" s="76"/>
      <c r="G593" s="77"/>
      <c r="H593" s="64"/>
      <c r="I593" s="64"/>
      <c r="J593" s="77"/>
      <c r="K593" s="77"/>
      <c r="L593" s="38"/>
      <c r="M593" s="38"/>
      <c r="N593" s="77"/>
      <c r="O593" s="77"/>
      <c r="P593" s="38"/>
      <c r="Q593" s="38"/>
      <c r="R593" s="77"/>
      <c r="S593" s="64"/>
      <c r="T593" s="77"/>
    </row>
    <row r="594" spans="2:20" x14ac:dyDescent="0.35">
      <c r="B594" s="36"/>
      <c r="C594" s="75"/>
      <c r="D594" s="76"/>
      <c r="E594" s="76"/>
      <c r="F594" s="76"/>
      <c r="G594" s="77"/>
      <c r="H594" s="64"/>
      <c r="I594" s="64"/>
      <c r="J594" s="77"/>
      <c r="K594" s="77"/>
      <c r="L594" s="38"/>
      <c r="M594" s="38"/>
      <c r="N594" s="77"/>
      <c r="O594" s="77"/>
      <c r="P594" s="38"/>
      <c r="Q594" s="38"/>
      <c r="R594" s="77"/>
      <c r="S594" s="64"/>
      <c r="T594" s="77"/>
    </row>
    <row r="595" spans="2:20" x14ac:dyDescent="0.35">
      <c r="B595" s="36"/>
      <c r="C595" s="75"/>
      <c r="D595" s="76"/>
      <c r="E595" s="76"/>
      <c r="F595" s="76"/>
      <c r="G595" s="77"/>
      <c r="H595" s="64"/>
      <c r="I595" s="64"/>
      <c r="J595" s="77"/>
      <c r="K595" s="77"/>
      <c r="L595" s="38"/>
      <c r="M595" s="38"/>
      <c r="N595" s="77"/>
      <c r="O595" s="77"/>
      <c r="P595" s="38"/>
      <c r="Q595" s="38"/>
      <c r="R595" s="77"/>
      <c r="S595" s="64"/>
      <c r="T595" s="77"/>
    </row>
    <row r="596" spans="2:20" x14ac:dyDescent="0.35">
      <c r="B596" s="36"/>
      <c r="C596" s="75"/>
      <c r="D596" s="76"/>
      <c r="E596" s="76"/>
      <c r="F596" s="76"/>
      <c r="G596" s="77"/>
      <c r="H596" s="64"/>
      <c r="I596" s="64"/>
      <c r="J596" s="77"/>
      <c r="K596" s="77"/>
      <c r="L596" s="38"/>
      <c r="M596" s="38"/>
      <c r="N596" s="77"/>
      <c r="O596" s="77"/>
      <c r="P596" s="38"/>
      <c r="Q596" s="38"/>
      <c r="R596" s="77"/>
      <c r="S596" s="64"/>
      <c r="T596" s="77"/>
    </row>
    <row r="597" spans="2:20" x14ac:dyDescent="0.35">
      <c r="B597" s="36"/>
      <c r="C597" s="75"/>
      <c r="D597" s="76"/>
      <c r="E597" s="76"/>
      <c r="F597" s="76"/>
      <c r="G597" s="77"/>
      <c r="H597" s="64"/>
      <c r="I597" s="64"/>
      <c r="J597" s="77"/>
      <c r="K597" s="77"/>
      <c r="L597" s="38"/>
      <c r="M597" s="38"/>
      <c r="N597" s="77"/>
      <c r="O597" s="77"/>
      <c r="P597" s="38"/>
      <c r="Q597" s="38"/>
      <c r="R597" s="77"/>
      <c r="S597" s="64"/>
      <c r="T597" s="77"/>
    </row>
    <row r="598" spans="2:20" x14ac:dyDescent="0.35">
      <c r="B598" s="36"/>
      <c r="C598" s="75"/>
      <c r="D598" s="76"/>
      <c r="E598" s="76"/>
      <c r="F598" s="76"/>
      <c r="G598" s="77"/>
      <c r="H598" s="64"/>
      <c r="I598" s="64"/>
      <c r="J598" s="77"/>
      <c r="K598" s="77"/>
      <c r="L598" s="38"/>
      <c r="M598" s="38"/>
      <c r="N598" s="77"/>
      <c r="O598" s="77"/>
      <c r="P598" s="38"/>
      <c r="Q598" s="38"/>
      <c r="R598" s="77"/>
      <c r="S598" s="64"/>
      <c r="T598" s="77"/>
    </row>
    <row r="599" spans="2:20" x14ac:dyDescent="0.35">
      <c r="B599" s="36"/>
      <c r="C599" s="75"/>
      <c r="D599" s="76"/>
      <c r="E599" s="76"/>
      <c r="F599" s="76"/>
      <c r="G599" s="77"/>
      <c r="H599" s="64"/>
      <c r="I599" s="64"/>
      <c r="J599" s="77"/>
      <c r="K599" s="77"/>
      <c r="L599" s="38"/>
      <c r="M599" s="38"/>
      <c r="N599" s="77"/>
      <c r="O599" s="77"/>
      <c r="P599" s="38"/>
      <c r="Q599" s="38"/>
      <c r="R599" s="77"/>
      <c r="S599" s="64"/>
      <c r="T599" s="77"/>
    </row>
    <row r="600" spans="2:20" x14ac:dyDescent="0.35">
      <c r="B600" s="36"/>
      <c r="C600" s="75"/>
      <c r="D600" s="76"/>
      <c r="E600" s="76"/>
      <c r="F600" s="76"/>
      <c r="G600" s="77"/>
      <c r="H600" s="64"/>
      <c r="I600" s="64"/>
      <c r="J600" s="77"/>
      <c r="K600" s="77"/>
      <c r="L600" s="38"/>
      <c r="M600" s="38"/>
      <c r="N600" s="77"/>
      <c r="O600" s="77"/>
      <c r="P600" s="38"/>
      <c r="Q600" s="38"/>
      <c r="R600" s="77"/>
      <c r="S600" s="64"/>
      <c r="T600" s="77"/>
    </row>
    <row r="601" spans="2:20" x14ac:dyDescent="0.35">
      <c r="B601" s="36"/>
      <c r="C601" s="75"/>
      <c r="D601" s="76"/>
      <c r="E601" s="76"/>
      <c r="F601" s="76"/>
      <c r="G601" s="77"/>
      <c r="H601" s="64"/>
      <c r="I601" s="64"/>
      <c r="J601" s="77"/>
      <c r="K601" s="77"/>
      <c r="L601" s="38"/>
      <c r="M601" s="38"/>
      <c r="N601" s="77"/>
      <c r="O601" s="77"/>
      <c r="P601" s="38"/>
      <c r="Q601" s="38"/>
      <c r="R601" s="77"/>
      <c r="S601" s="64"/>
      <c r="T601" s="77"/>
    </row>
    <row r="602" spans="2:20" x14ac:dyDescent="0.35">
      <c r="B602" s="36"/>
      <c r="C602" s="75"/>
      <c r="D602" s="76"/>
      <c r="E602" s="76"/>
      <c r="F602" s="76"/>
      <c r="G602" s="77"/>
      <c r="H602" s="64"/>
      <c r="I602" s="64"/>
      <c r="J602" s="77"/>
      <c r="K602" s="77"/>
      <c r="L602" s="38"/>
      <c r="M602" s="38"/>
      <c r="N602" s="77"/>
      <c r="O602" s="77"/>
      <c r="P602" s="38"/>
      <c r="Q602" s="38"/>
      <c r="R602" s="77"/>
      <c r="S602" s="64"/>
      <c r="T602" s="77"/>
    </row>
    <row r="603" spans="2:20" x14ac:dyDescent="0.35">
      <c r="B603" s="36"/>
      <c r="C603" s="75"/>
      <c r="D603" s="76"/>
      <c r="E603" s="76"/>
      <c r="F603" s="76"/>
      <c r="G603" s="77"/>
      <c r="H603" s="64"/>
      <c r="I603" s="64"/>
      <c r="J603" s="77"/>
      <c r="K603" s="77"/>
      <c r="L603" s="38"/>
      <c r="M603" s="38"/>
      <c r="N603" s="77"/>
      <c r="O603" s="77"/>
      <c r="P603" s="38"/>
      <c r="Q603" s="38"/>
      <c r="R603" s="77"/>
      <c r="S603" s="64"/>
      <c r="T603" s="77"/>
    </row>
    <row r="604" spans="2:20" x14ac:dyDescent="0.35">
      <c r="B604" s="36"/>
      <c r="C604" s="75"/>
      <c r="D604" s="76"/>
      <c r="E604" s="76"/>
      <c r="F604" s="76"/>
      <c r="G604" s="77"/>
      <c r="H604" s="64"/>
      <c r="I604" s="64"/>
      <c r="J604" s="77"/>
      <c r="K604" s="77"/>
      <c r="L604" s="38"/>
      <c r="M604" s="38"/>
      <c r="N604" s="77"/>
      <c r="O604" s="77"/>
      <c r="P604" s="38"/>
      <c r="Q604" s="38"/>
      <c r="R604" s="77"/>
      <c r="S604" s="64"/>
      <c r="T604" s="77"/>
    </row>
    <row r="605" spans="2:20" x14ac:dyDescent="0.35">
      <c r="B605" s="36"/>
      <c r="C605" s="75"/>
      <c r="D605" s="76"/>
      <c r="E605" s="76"/>
      <c r="F605" s="76"/>
      <c r="G605" s="77"/>
      <c r="H605" s="64"/>
      <c r="I605" s="64"/>
      <c r="J605" s="77"/>
      <c r="K605" s="77"/>
      <c r="L605" s="38"/>
      <c r="M605" s="38"/>
      <c r="N605" s="77"/>
      <c r="O605" s="77"/>
      <c r="P605" s="38"/>
      <c r="Q605" s="38"/>
      <c r="R605" s="77"/>
      <c r="S605" s="64"/>
      <c r="T605" s="77"/>
    </row>
    <row r="606" spans="2:20" x14ac:dyDescent="0.35">
      <c r="B606" s="36"/>
      <c r="C606" s="75"/>
      <c r="D606" s="76"/>
      <c r="E606" s="76"/>
      <c r="F606" s="76"/>
      <c r="G606" s="77"/>
      <c r="H606" s="64"/>
      <c r="I606" s="64"/>
      <c r="J606" s="77"/>
      <c r="K606" s="77"/>
      <c r="L606" s="38"/>
      <c r="M606" s="38"/>
      <c r="N606" s="77"/>
      <c r="O606" s="77"/>
      <c r="P606" s="38"/>
      <c r="Q606" s="38"/>
      <c r="R606" s="77"/>
      <c r="S606" s="64"/>
      <c r="T606" s="77"/>
    </row>
    <row r="607" spans="2:20" x14ac:dyDescent="0.35">
      <c r="B607" s="36"/>
      <c r="C607" s="75"/>
      <c r="D607" s="76"/>
      <c r="E607" s="76"/>
      <c r="F607" s="76"/>
      <c r="G607" s="77"/>
      <c r="H607" s="64"/>
      <c r="I607" s="64"/>
      <c r="J607" s="77"/>
      <c r="K607" s="77"/>
      <c r="L607" s="38"/>
      <c r="M607" s="38"/>
      <c r="N607" s="77"/>
      <c r="O607" s="77"/>
      <c r="P607" s="38"/>
      <c r="Q607" s="38"/>
      <c r="R607" s="77"/>
      <c r="S607" s="64"/>
      <c r="T607" s="77"/>
    </row>
    <row r="608" spans="2:20" x14ac:dyDescent="0.35">
      <c r="B608" s="36"/>
      <c r="C608" s="75"/>
      <c r="D608" s="76"/>
      <c r="E608" s="76"/>
      <c r="F608" s="76"/>
      <c r="G608" s="77"/>
      <c r="H608" s="64"/>
      <c r="I608" s="64"/>
      <c r="J608" s="77"/>
      <c r="K608" s="77"/>
      <c r="L608" s="38"/>
      <c r="M608" s="38"/>
      <c r="N608" s="77"/>
      <c r="O608" s="77"/>
      <c r="P608" s="38"/>
      <c r="Q608" s="38"/>
      <c r="R608" s="77"/>
      <c r="S608" s="64"/>
      <c r="T608" s="77"/>
    </row>
    <row r="609" spans="2:20" x14ac:dyDescent="0.35">
      <c r="B609" s="36"/>
      <c r="C609" s="75"/>
      <c r="D609" s="76"/>
      <c r="E609" s="76"/>
      <c r="F609" s="76"/>
      <c r="G609" s="77"/>
      <c r="H609" s="64"/>
      <c r="I609" s="64"/>
      <c r="J609" s="77"/>
      <c r="K609" s="77"/>
      <c r="L609" s="38"/>
      <c r="M609" s="38"/>
      <c r="N609" s="77"/>
      <c r="O609" s="77"/>
      <c r="P609" s="38"/>
      <c r="Q609" s="38"/>
      <c r="R609" s="77"/>
      <c r="S609" s="64"/>
      <c r="T609" s="77"/>
    </row>
    <row r="610" spans="2:20" x14ac:dyDescent="0.35">
      <c r="B610" s="36"/>
      <c r="C610" s="75"/>
      <c r="D610" s="76"/>
      <c r="E610" s="76"/>
      <c r="F610" s="76"/>
      <c r="G610" s="77"/>
      <c r="H610" s="64"/>
      <c r="I610" s="64"/>
      <c r="J610" s="77"/>
      <c r="K610" s="77"/>
      <c r="L610" s="38"/>
      <c r="M610" s="38"/>
      <c r="N610" s="77"/>
      <c r="O610" s="77"/>
      <c r="P610" s="38"/>
      <c r="Q610" s="38"/>
      <c r="R610" s="77"/>
      <c r="S610" s="64"/>
      <c r="T610" s="77"/>
    </row>
    <row r="611" spans="2:20" x14ac:dyDescent="0.35">
      <c r="B611" s="36"/>
      <c r="C611" s="75"/>
      <c r="D611" s="76"/>
      <c r="E611" s="76"/>
      <c r="F611" s="76"/>
      <c r="G611" s="77"/>
      <c r="H611" s="64"/>
      <c r="I611" s="64"/>
      <c r="J611" s="77"/>
      <c r="K611" s="77"/>
      <c r="L611" s="38"/>
      <c r="M611" s="38"/>
      <c r="N611" s="77"/>
      <c r="O611" s="77"/>
      <c r="P611" s="38"/>
      <c r="Q611" s="38"/>
      <c r="R611" s="77"/>
      <c r="S611" s="64"/>
      <c r="T611" s="77"/>
    </row>
    <row r="612" spans="2:20" x14ac:dyDescent="0.35">
      <c r="B612" s="36"/>
      <c r="C612" s="75"/>
      <c r="D612" s="76"/>
      <c r="E612" s="76"/>
      <c r="F612" s="76"/>
      <c r="G612" s="77"/>
      <c r="H612" s="64"/>
      <c r="I612" s="64"/>
      <c r="J612" s="77"/>
      <c r="K612" s="77"/>
      <c r="L612" s="38"/>
      <c r="M612" s="38"/>
      <c r="N612" s="77"/>
      <c r="O612" s="77"/>
      <c r="P612" s="38"/>
      <c r="Q612" s="38"/>
      <c r="R612" s="77"/>
      <c r="S612" s="64"/>
      <c r="T612" s="77"/>
    </row>
    <row r="613" spans="2:20" x14ac:dyDescent="0.35">
      <c r="B613" s="36"/>
      <c r="C613" s="75"/>
      <c r="D613" s="76"/>
      <c r="E613" s="76"/>
      <c r="F613" s="76"/>
      <c r="G613" s="77"/>
      <c r="H613" s="64"/>
      <c r="I613" s="64"/>
      <c r="J613" s="77"/>
      <c r="K613" s="77"/>
      <c r="L613" s="38"/>
      <c r="M613" s="38"/>
      <c r="N613" s="77"/>
      <c r="O613" s="77"/>
      <c r="P613" s="38"/>
      <c r="Q613" s="38"/>
      <c r="R613" s="77"/>
      <c r="S613" s="64"/>
      <c r="T613" s="77"/>
    </row>
    <row r="614" spans="2:20" x14ac:dyDescent="0.35">
      <c r="B614" s="36"/>
      <c r="C614" s="75"/>
      <c r="D614" s="76"/>
      <c r="E614" s="76"/>
      <c r="F614" s="76"/>
      <c r="G614" s="77"/>
      <c r="H614" s="64"/>
      <c r="I614" s="64"/>
      <c r="J614" s="77"/>
      <c r="K614" s="77"/>
      <c r="L614" s="38"/>
      <c r="M614" s="38"/>
      <c r="N614" s="77"/>
      <c r="O614" s="77"/>
      <c r="P614" s="38"/>
      <c r="Q614" s="38"/>
      <c r="R614" s="77"/>
      <c r="S614" s="64"/>
      <c r="T614" s="77"/>
    </row>
    <row r="615" spans="2:20" x14ac:dyDescent="0.35">
      <c r="B615" s="36"/>
      <c r="C615" s="75"/>
      <c r="D615" s="76"/>
      <c r="E615" s="76"/>
      <c r="F615" s="76"/>
      <c r="G615" s="77"/>
      <c r="H615" s="64"/>
      <c r="I615" s="64"/>
      <c r="J615" s="77"/>
      <c r="K615" s="77"/>
      <c r="L615" s="38"/>
      <c r="M615" s="38"/>
      <c r="N615" s="77"/>
      <c r="O615" s="77"/>
      <c r="P615" s="38"/>
      <c r="Q615" s="38"/>
      <c r="R615" s="77"/>
      <c r="S615" s="64"/>
      <c r="T615" s="77"/>
    </row>
    <row r="616" spans="2:20" x14ac:dyDescent="0.35">
      <c r="B616" s="36"/>
      <c r="C616" s="75"/>
      <c r="D616" s="76"/>
      <c r="E616" s="76"/>
      <c r="F616" s="76"/>
      <c r="G616" s="77"/>
      <c r="H616" s="64"/>
      <c r="I616" s="64"/>
      <c r="J616" s="77"/>
      <c r="K616" s="77"/>
      <c r="L616" s="38"/>
      <c r="M616" s="38"/>
      <c r="N616" s="77"/>
      <c r="O616" s="77"/>
      <c r="P616" s="38"/>
      <c r="Q616" s="38"/>
      <c r="R616" s="77"/>
      <c r="S616" s="64"/>
      <c r="T616" s="77"/>
    </row>
    <row r="617" spans="2:20" x14ac:dyDescent="0.35">
      <c r="B617" s="36"/>
      <c r="C617" s="75"/>
      <c r="D617" s="76"/>
      <c r="E617" s="76"/>
      <c r="F617" s="76"/>
      <c r="G617" s="77"/>
      <c r="H617" s="64"/>
      <c r="I617" s="64"/>
      <c r="J617" s="77"/>
      <c r="K617" s="77"/>
      <c r="L617" s="38"/>
      <c r="M617" s="38"/>
      <c r="N617" s="77"/>
      <c r="O617" s="77"/>
      <c r="P617" s="38"/>
      <c r="Q617" s="38"/>
      <c r="R617" s="77"/>
      <c r="S617" s="64"/>
      <c r="T617" s="77"/>
    </row>
    <row r="618" spans="2:20" x14ac:dyDescent="0.35">
      <c r="B618" s="36"/>
      <c r="C618" s="75"/>
      <c r="D618" s="76"/>
      <c r="E618" s="76"/>
      <c r="F618" s="76"/>
      <c r="G618" s="77"/>
      <c r="H618" s="64"/>
      <c r="I618" s="64"/>
      <c r="J618" s="77"/>
      <c r="K618" s="77"/>
      <c r="L618" s="38"/>
      <c r="M618" s="38"/>
      <c r="N618" s="77"/>
      <c r="O618" s="77"/>
      <c r="P618" s="38"/>
      <c r="Q618" s="38"/>
      <c r="R618" s="77"/>
      <c r="S618" s="64"/>
      <c r="T618" s="77"/>
    </row>
    <row r="619" spans="2:20" x14ac:dyDescent="0.35">
      <c r="B619" s="36"/>
      <c r="C619" s="75"/>
      <c r="D619" s="76"/>
      <c r="E619" s="76"/>
      <c r="F619" s="76"/>
      <c r="G619" s="77"/>
      <c r="H619" s="64"/>
      <c r="I619" s="64"/>
      <c r="J619" s="77"/>
      <c r="K619" s="77"/>
      <c r="L619" s="38"/>
      <c r="M619" s="38"/>
      <c r="N619" s="77"/>
      <c r="O619" s="77"/>
      <c r="P619" s="38"/>
      <c r="Q619" s="38"/>
      <c r="R619" s="77"/>
      <c r="S619" s="64"/>
      <c r="T619" s="77"/>
    </row>
    <row r="620" spans="2:20" x14ac:dyDescent="0.35">
      <c r="B620" s="36"/>
      <c r="C620" s="75"/>
      <c r="D620" s="76"/>
      <c r="E620" s="76"/>
      <c r="F620" s="76"/>
      <c r="G620" s="77"/>
      <c r="H620" s="64"/>
      <c r="I620" s="64"/>
      <c r="J620" s="77"/>
      <c r="K620" s="77"/>
      <c r="L620" s="38"/>
      <c r="M620" s="38"/>
      <c r="N620" s="77"/>
      <c r="O620" s="77"/>
      <c r="P620" s="38"/>
      <c r="Q620" s="38"/>
      <c r="R620" s="77"/>
      <c r="S620" s="64"/>
      <c r="T620" s="77"/>
    </row>
    <row r="621" spans="2:20" x14ac:dyDescent="0.35">
      <c r="B621" s="36"/>
      <c r="C621" s="75"/>
      <c r="D621" s="76"/>
      <c r="E621" s="76"/>
      <c r="F621" s="76"/>
      <c r="G621" s="77"/>
      <c r="H621" s="64"/>
      <c r="I621" s="64"/>
      <c r="J621" s="77"/>
      <c r="K621" s="77"/>
      <c r="L621" s="38"/>
      <c r="M621" s="38"/>
      <c r="N621" s="77"/>
      <c r="O621" s="77"/>
      <c r="P621" s="38"/>
      <c r="Q621" s="38"/>
      <c r="R621" s="77"/>
      <c r="S621" s="64"/>
      <c r="T621" s="77"/>
    </row>
    <row r="622" spans="2:20" x14ac:dyDescent="0.35">
      <c r="B622" s="36"/>
      <c r="C622" s="75"/>
      <c r="D622" s="76"/>
      <c r="E622" s="76"/>
      <c r="F622" s="76"/>
      <c r="G622" s="77"/>
      <c r="H622" s="64"/>
      <c r="I622" s="64"/>
      <c r="J622" s="77"/>
      <c r="K622" s="77"/>
      <c r="L622" s="38"/>
      <c r="M622" s="38"/>
      <c r="N622" s="77"/>
      <c r="O622" s="77"/>
      <c r="P622" s="38"/>
      <c r="Q622" s="38"/>
      <c r="R622" s="77"/>
      <c r="S622" s="64"/>
      <c r="T622" s="77"/>
    </row>
    <row r="623" spans="2:20" x14ac:dyDescent="0.35">
      <c r="B623" s="36"/>
      <c r="C623" s="75"/>
      <c r="D623" s="76"/>
      <c r="E623" s="76"/>
      <c r="F623" s="76"/>
      <c r="G623" s="77"/>
      <c r="H623" s="64"/>
      <c r="I623" s="64"/>
      <c r="J623" s="77"/>
      <c r="K623" s="77"/>
      <c r="L623" s="38"/>
      <c r="M623" s="38"/>
      <c r="N623" s="77"/>
      <c r="O623" s="77"/>
      <c r="P623" s="38"/>
      <c r="Q623" s="38"/>
      <c r="R623" s="77"/>
      <c r="S623" s="64"/>
      <c r="T623" s="77"/>
    </row>
    <row r="624" spans="2:20" x14ac:dyDescent="0.35">
      <c r="B624" s="36"/>
      <c r="C624" s="75"/>
      <c r="D624" s="76"/>
      <c r="E624" s="76"/>
      <c r="F624" s="76"/>
      <c r="G624" s="77"/>
      <c r="H624" s="64"/>
      <c r="I624" s="64"/>
      <c r="J624" s="77"/>
      <c r="K624" s="77"/>
      <c r="L624" s="38"/>
      <c r="M624" s="38"/>
      <c r="N624" s="77"/>
      <c r="O624" s="77"/>
      <c r="P624" s="38"/>
      <c r="Q624" s="38"/>
      <c r="R624" s="77"/>
      <c r="S624" s="64"/>
      <c r="T624" s="77"/>
    </row>
    <row r="625" spans="2:20" x14ac:dyDescent="0.35">
      <c r="B625" s="36"/>
      <c r="C625" s="75"/>
      <c r="D625" s="76"/>
      <c r="E625" s="76"/>
      <c r="F625" s="76"/>
      <c r="G625" s="77"/>
      <c r="H625" s="64"/>
      <c r="I625" s="64"/>
      <c r="J625" s="77"/>
      <c r="K625" s="77"/>
      <c r="L625" s="38"/>
      <c r="M625" s="38"/>
      <c r="N625" s="77"/>
      <c r="O625" s="77"/>
      <c r="P625" s="38"/>
      <c r="Q625" s="38"/>
      <c r="R625" s="77"/>
      <c r="S625" s="64"/>
      <c r="T625" s="77"/>
    </row>
    <row r="626" spans="2:20" x14ac:dyDescent="0.35">
      <c r="B626" s="36"/>
      <c r="C626" s="75"/>
      <c r="D626" s="76"/>
      <c r="E626" s="76"/>
      <c r="F626" s="76"/>
      <c r="G626" s="77"/>
      <c r="H626" s="64"/>
      <c r="I626" s="64"/>
      <c r="J626" s="77"/>
      <c r="K626" s="77"/>
      <c r="L626" s="38"/>
      <c r="M626" s="38"/>
      <c r="N626" s="77"/>
      <c r="O626" s="77"/>
      <c r="P626" s="38"/>
      <c r="Q626" s="38"/>
      <c r="R626" s="77"/>
      <c r="S626" s="64"/>
      <c r="T626" s="77"/>
    </row>
    <row r="627" spans="2:20" x14ac:dyDescent="0.35">
      <c r="B627" s="36"/>
      <c r="C627" s="75"/>
      <c r="D627" s="76"/>
      <c r="E627" s="76"/>
      <c r="F627" s="76"/>
      <c r="G627" s="77"/>
      <c r="H627" s="64"/>
      <c r="I627" s="64"/>
      <c r="J627" s="77"/>
      <c r="K627" s="77"/>
      <c r="L627" s="38"/>
      <c r="M627" s="38"/>
      <c r="N627" s="77"/>
      <c r="O627" s="77"/>
      <c r="P627" s="38"/>
      <c r="Q627" s="38"/>
      <c r="R627" s="77"/>
      <c r="S627" s="64"/>
      <c r="T627" s="77"/>
    </row>
    <row r="628" spans="2:20" x14ac:dyDescent="0.35">
      <c r="B628" s="36"/>
      <c r="C628" s="75"/>
      <c r="D628" s="76"/>
      <c r="E628" s="76"/>
      <c r="F628" s="76"/>
      <c r="G628" s="77"/>
      <c r="H628" s="64"/>
      <c r="I628" s="64"/>
      <c r="J628" s="77"/>
      <c r="K628" s="77"/>
      <c r="L628" s="38"/>
      <c r="M628" s="38"/>
      <c r="N628" s="77"/>
      <c r="O628" s="77"/>
      <c r="P628" s="38"/>
      <c r="Q628" s="38"/>
      <c r="R628" s="77"/>
      <c r="S628" s="64"/>
      <c r="T628" s="77"/>
    </row>
    <row r="629" spans="2:20" x14ac:dyDescent="0.35">
      <c r="B629" s="36"/>
      <c r="C629" s="75"/>
      <c r="D629" s="76"/>
      <c r="E629" s="76"/>
      <c r="F629" s="76"/>
      <c r="G629" s="77"/>
      <c r="H629" s="64"/>
      <c r="I629" s="64"/>
      <c r="J629" s="77"/>
      <c r="K629" s="77"/>
      <c r="L629" s="38"/>
      <c r="M629" s="38"/>
      <c r="N629" s="77"/>
      <c r="O629" s="77"/>
      <c r="P629" s="38"/>
      <c r="Q629" s="38"/>
      <c r="R629" s="77"/>
      <c r="S629" s="64"/>
      <c r="T629" s="77"/>
    </row>
    <row r="630" spans="2:20" x14ac:dyDescent="0.35">
      <c r="B630" s="36"/>
      <c r="C630" s="75"/>
      <c r="D630" s="76"/>
      <c r="E630" s="76"/>
      <c r="F630" s="76"/>
      <c r="G630" s="77"/>
      <c r="H630" s="64"/>
      <c r="I630" s="64"/>
      <c r="J630" s="77"/>
      <c r="K630" s="77"/>
      <c r="L630" s="38"/>
      <c r="M630" s="38"/>
      <c r="N630" s="77"/>
      <c r="O630" s="77"/>
      <c r="P630" s="38"/>
      <c r="Q630" s="38"/>
      <c r="R630" s="77"/>
      <c r="S630" s="64"/>
      <c r="T630" s="77"/>
    </row>
    <row r="631" spans="2:20" x14ac:dyDescent="0.35">
      <c r="B631" s="36"/>
      <c r="C631" s="75"/>
      <c r="D631" s="76"/>
      <c r="E631" s="76"/>
      <c r="F631" s="76"/>
      <c r="G631" s="77"/>
      <c r="H631" s="64"/>
      <c r="I631" s="64"/>
      <c r="J631" s="77"/>
      <c r="K631" s="77"/>
      <c r="L631" s="38"/>
      <c r="M631" s="38"/>
      <c r="N631" s="77"/>
      <c r="O631" s="77"/>
      <c r="P631" s="38"/>
      <c r="Q631" s="38"/>
      <c r="R631" s="77"/>
      <c r="S631" s="64"/>
      <c r="T631" s="77"/>
    </row>
    <row r="632" spans="2:20" x14ac:dyDescent="0.35">
      <c r="B632" s="36"/>
      <c r="C632" s="75"/>
      <c r="D632" s="76"/>
      <c r="E632" s="76"/>
      <c r="F632" s="76"/>
      <c r="G632" s="77"/>
      <c r="H632" s="64"/>
      <c r="I632" s="64"/>
      <c r="J632" s="77"/>
      <c r="K632" s="77"/>
      <c r="L632" s="38"/>
      <c r="M632" s="38"/>
      <c r="N632" s="77"/>
      <c r="O632" s="77"/>
      <c r="P632" s="38"/>
      <c r="Q632" s="38"/>
      <c r="R632" s="77"/>
      <c r="S632" s="64"/>
      <c r="T632" s="77"/>
    </row>
    <row r="633" spans="2:20" x14ac:dyDescent="0.35">
      <c r="B633" s="36"/>
      <c r="C633" s="75"/>
      <c r="D633" s="76"/>
      <c r="E633" s="76"/>
      <c r="F633" s="76"/>
      <c r="G633" s="77"/>
      <c r="H633" s="64"/>
      <c r="I633" s="64"/>
      <c r="J633" s="77"/>
      <c r="K633" s="77"/>
      <c r="L633" s="38"/>
      <c r="M633" s="38"/>
      <c r="N633" s="77"/>
      <c r="O633" s="77"/>
      <c r="P633" s="38"/>
      <c r="Q633" s="38"/>
      <c r="R633" s="77"/>
      <c r="S633" s="64"/>
      <c r="T633" s="77"/>
    </row>
    <row r="634" spans="2:20" x14ac:dyDescent="0.35">
      <c r="B634" s="36"/>
      <c r="C634" s="75"/>
      <c r="D634" s="76"/>
      <c r="E634" s="76"/>
      <c r="F634" s="76"/>
      <c r="G634" s="77"/>
      <c r="H634" s="64"/>
      <c r="I634" s="64"/>
      <c r="J634" s="77"/>
      <c r="K634" s="77"/>
      <c r="L634" s="38"/>
      <c r="M634" s="38"/>
      <c r="N634" s="77"/>
      <c r="O634" s="77"/>
      <c r="P634" s="38"/>
      <c r="Q634" s="38"/>
      <c r="R634" s="77"/>
      <c r="S634" s="64"/>
      <c r="T634" s="77"/>
    </row>
    <row r="635" spans="2:20" x14ac:dyDescent="0.35">
      <c r="B635" s="36"/>
      <c r="C635" s="75"/>
      <c r="D635" s="76"/>
      <c r="E635" s="76"/>
      <c r="F635" s="76"/>
      <c r="G635" s="77"/>
      <c r="H635" s="64"/>
      <c r="I635" s="64"/>
      <c r="J635" s="77"/>
      <c r="K635" s="77"/>
      <c r="L635" s="38"/>
      <c r="M635" s="38"/>
      <c r="N635" s="77"/>
      <c r="O635" s="77"/>
      <c r="P635" s="38"/>
      <c r="Q635" s="38"/>
      <c r="R635" s="77"/>
      <c r="S635" s="64"/>
      <c r="T635" s="77"/>
    </row>
    <row r="636" spans="2:20" x14ac:dyDescent="0.35">
      <c r="B636" s="36"/>
      <c r="C636" s="75"/>
      <c r="D636" s="76"/>
      <c r="E636" s="76"/>
      <c r="F636" s="76"/>
      <c r="G636" s="77"/>
      <c r="H636" s="64"/>
      <c r="I636" s="64"/>
      <c r="J636" s="77"/>
      <c r="K636" s="77"/>
      <c r="L636" s="38"/>
      <c r="M636" s="38"/>
      <c r="N636" s="77"/>
      <c r="O636" s="77"/>
      <c r="P636" s="38"/>
      <c r="Q636" s="38"/>
      <c r="R636" s="77"/>
      <c r="S636" s="64"/>
      <c r="T636" s="77"/>
    </row>
    <row r="637" spans="2:20" x14ac:dyDescent="0.35">
      <c r="B637" s="36"/>
      <c r="C637" s="75"/>
      <c r="D637" s="76"/>
      <c r="E637" s="76"/>
      <c r="F637" s="76"/>
      <c r="G637" s="77"/>
      <c r="H637" s="64"/>
      <c r="I637" s="64"/>
      <c r="J637" s="77"/>
      <c r="K637" s="77"/>
      <c r="L637" s="38"/>
      <c r="M637" s="38"/>
      <c r="N637" s="77"/>
      <c r="O637" s="77"/>
      <c r="P637" s="38"/>
      <c r="Q637" s="38"/>
      <c r="R637" s="77"/>
      <c r="S637" s="64"/>
      <c r="T637" s="77"/>
    </row>
    <row r="638" spans="2:20" x14ac:dyDescent="0.35">
      <c r="B638" s="36"/>
      <c r="C638" s="75"/>
      <c r="D638" s="76"/>
      <c r="E638" s="76"/>
      <c r="F638" s="76"/>
      <c r="G638" s="77"/>
      <c r="H638" s="64"/>
      <c r="I638" s="64"/>
      <c r="J638" s="77"/>
      <c r="K638" s="77"/>
      <c r="L638" s="38"/>
      <c r="M638" s="38"/>
      <c r="N638" s="77"/>
      <c r="O638" s="77"/>
      <c r="P638" s="38"/>
      <c r="Q638" s="38"/>
      <c r="R638" s="77"/>
      <c r="S638" s="64"/>
      <c r="T638" s="77"/>
    </row>
    <row r="639" spans="2:20" x14ac:dyDescent="0.35">
      <c r="B639" s="36"/>
      <c r="C639" s="75"/>
      <c r="D639" s="76"/>
      <c r="E639" s="76"/>
      <c r="F639" s="76"/>
      <c r="G639" s="77"/>
      <c r="H639" s="64"/>
      <c r="I639" s="64"/>
      <c r="J639" s="77"/>
      <c r="K639" s="77"/>
      <c r="L639" s="38"/>
      <c r="M639" s="38"/>
      <c r="N639" s="77"/>
      <c r="O639" s="77"/>
      <c r="P639" s="38"/>
      <c r="Q639" s="38"/>
      <c r="R639" s="77"/>
      <c r="S639" s="64"/>
      <c r="T639" s="77"/>
    </row>
    <row r="640" spans="2:20" x14ac:dyDescent="0.35">
      <c r="B640" s="36"/>
      <c r="C640" s="75"/>
      <c r="D640" s="76"/>
      <c r="E640" s="76"/>
      <c r="F640" s="76"/>
      <c r="G640" s="77"/>
      <c r="H640" s="64"/>
      <c r="I640" s="64"/>
      <c r="J640" s="77"/>
      <c r="K640" s="77"/>
      <c r="L640" s="38"/>
      <c r="M640" s="38"/>
      <c r="N640" s="77"/>
      <c r="O640" s="77"/>
      <c r="P640" s="38"/>
      <c r="Q640" s="38"/>
      <c r="R640" s="77"/>
      <c r="S640" s="64"/>
      <c r="T640" s="77"/>
    </row>
    <row r="641" spans="2:20" x14ac:dyDescent="0.35">
      <c r="B641" s="36"/>
      <c r="C641" s="75"/>
      <c r="D641" s="76"/>
      <c r="E641" s="76"/>
      <c r="F641" s="76"/>
      <c r="G641" s="77"/>
      <c r="H641" s="64"/>
      <c r="I641" s="64"/>
      <c r="J641" s="77"/>
      <c r="K641" s="77"/>
      <c r="L641" s="38"/>
      <c r="M641" s="38"/>
      <c r="N641" s="77"/>
      <c r="O641" s="77"/>
      <c r="P641" s="38"/>
      <c r="Q641" s="38"/>
      <c r="R641" s="77"/>
      <c r="S641" s="64"/>
      <c r="T641" s="77"/>
    </row>
    <row r="642" spans="2:20" x14ac:dyDescent="0.35">
      <c r="B642" s="36"/>
      <c r="C642" s="75"/>
      <c r="D642" s="76"/>
      <c r="E642" s="76"/>
      <c r="F642" s="76"/>
      <c r="G642" s="77"/>
      <c r="H642" s="64"/>
      <c r="I642" s="64"/>
      <c r="J642" s="77"/>
      <c r="K642" s="77"/>
      <c r="L642" s="38"/>
      <c r="M642" s="38"/>
      <c r="N642" s="77"/>
      <c r="O642" s="77"/>
      <c r="P642" s="38"/>
      <c r="Q642" s="38"/>
      <c r="R642" s="77"/>
      <c r="S642" s="64"/>
      <c r="T642" s="77"/>
    </row>
    <row r="643" spans="2:20" x14ac:dyDescent="0.35">
      <c r="B643" s="36"/>
      <c r="C643" s="75"/>
      <c r="D643" s="76"/>
      <c r="E643" s="76"/>
      <c r="F643" s="76"/>
      <c r="G643" s="77"/>
      <c r="H643" s="64"/>
      <c r="I643" s="64"/>
      <c r="J643" s="77"/>
      <c r="K643" s="77"/>
      <c r="L643" s="38"/>
      <c r="M643" s="38"/>
      <c r="N643" s="77"/>
      <c r="O643" s="77"/>
      <c r="P643" s="38"/>
      <c r="Q643" s="38"/>
      <c r="R643" s="77"/>
      <c r="S643" s="64"/>
      <c r="T643" s="77"/>
    </row>
    <row r="644" spans="2:20" x14ac:dyDescent="0.35">
      <c r="B644" s="36"/>
      <c r="C644" s="75"/>
      <c r="D644" s="76"/>
      <c r="E644" s="76"/>
      <c r="F644" s="76"/>
      <c r="G644" s="77"/>
      <c r="H644" s="64"/>
      <c r="I644" s="64"/>
      <c r="J644" s="77"/>
      <c r="K644" s="77"/>
      <c r="L644" s="38"/>
      <c r="M644" s="38"/>
      <c r="N644" s="77"/>
      <c r="O644" s="77"/>
      <c r="P644" s="38"/>
      <c r="Q644" s="38"/>
      <c r="R644" s="77"/>
      <c r="S644" s="64"/>
      <c r="T644" s="77"/>
    </row>
    <row r="645" spans="2:20" x14ac:dyDescent="0.35">
      <c r="B645" s="36"/>
      <c r="C645" s="75"/>
      <c r="D645" s="76"/>
      <c r="E645" s="76"/>
      <c r="F645" s="76"/>
      <c r="G645" s="77"/>
      <c r="H645" s="64"/>
      <c r="I645" s="64"/>
      <c r="J645" s="77"/>
      <c r="K645" s="77"/>
      <c r="L645" s="38"/>
      <c r="M645" s="38"/>
      <c r="N645" s="77"/>
      <c r="O645" s="77"/>
      <c r="P645" s="38"/>
      <c r="Q645" s="38"/>
      <c r="R645" s="77"/>
      <c r="S645" s="64"/>
      <c r="T645" s="77"/>
    </row>
    <row r="646" spans="2:20" x14ac:dyDescent="0.35">
      <c r="B646" s="36"/>
      <c r="C646" s="75"/>
      <c r="D646" s="76"/>
      <c r="E646" s="76"/>
      <c r="F646" s="76"/>
      <c r="G646" s="77"/>
      <c r="H646" s="64"/>
      <c r="I646" s="64"/>
      <c r="J646" s="77"/>
      <c r="K646" s="77"/>
      <c r="L646" s="38"/>
      <c r="M646" s="38"/>
      <c r="N646" s="77"/>
      <c r="O646" s="77"/>
      <c r="P646" s="38"/>
      <c r="Q646" s="38"/>
      <c r="R646" s="77"/>
      <c r="S646" s="64"/>
      <c r="T646" s="77"/>
    </row>
    <row r="647" spans="2:20" x14ac:dyDescent="0.35">
      <c r="B647" s="36"/>
      <c r="C647" s="75"/>
      <c r="D647" s="76"/>
      <c r="E647" s="76"/>
      <c r="F647" s="76"/>
      <c r="G647" s="77"/>
      <c r="H647" s="64"/>
      <c r="I647" s="64"/>
      <c r="J647" s="77"/>
      <c r="K647" s="77"/>
      <c r="L647" s="38"/>
      <c r="M647" s="38"/>
      <c r="N647" s="77"/>
      <c r="O647" s="77"/>
      <c r="P647" s="38"/>
      <c r="Q647" s="38"/>
      <c r="R647" s="77"/>
      <c r="S647" s="64"/>
      <c r="T647" s="77"/>
    </row>
    <row r="648" spans="2:20" x14ac:dyDescent="0.35">
      <c r="B648" s="36"/>
      <c r="C648" s="75"/>
      <c r="D648" s="76"/>
      <c r="E648" s="76"/>
      <c r="F648" s="76"/>
      <c r="G648" s="77"/>
      <c r="H648" s="64"/>
      <c r="I648" s="64"/>
      <c r="J648" s="77"/>
      <c r="K648" s="77"/>
      <c r="L648" s="38"/>
      <c r="M648" s="38"/>
      <c r="N648" s="77"/>
      <c r="O648" s="77"/>
      <c r="P648" s="38"/>
      <c r="Q648" s="38"/>
      <c r="R648" s="77"/>
      <c r="S648" s="64"/>
      <c r="T648" s="77"/>
    </row>
    <row r="649" spans="2:20" x14ac:dyDescent="0.35">
      <c r="B649" s="36"/>
      <c r="C649" s="75"/>
      <c r="D649" s="76"/>
      <c r="E649" s="76"/>
      <c r="F649" s="76"/>
      <c r="G649" s="77"/>
      <c r="H649" s="64"/>
      <c r="I649" s="64"/>
      <c r="J649" s="77"/>
      <c r="K649" s="77"/>
      <c r="L649" s="38"/>
      <c r="M649" s="38"/>
      <c r="N649" s="77"/>
      <c r="O649" s="77"/>
      <c r="P649" s="38"/>
      <c r="Q649" s="38"/>
      <c r="R649" s="77"/>
      <c r="S649" s="64"/>
      <c r="T649" s="77"/>
    </row>
    <row r="650" spans="2:20" x14ac:dyDescent="0.35">
      <c r="B650" s="36"/>
      <c r="C650" s="75"/>
      <c r="D650" s="76"/>
      <c r="E650" s="76"/>
      <c r="F650" s="76"/>
      <c r="G650" s="77"/>
      <c r="H650" s="64"/>
      <c r="I650" s="64"/>
      <c r="J650" s="77"/>
      <c r="K650" s="77"/>
      <c r="L650" s="38"/>
      <c r="M650" s="38"/>
      <c r="N650" s="77"/>
      <c r="O650" s="77"/>
      <c r="P650" s="38"/>
      <c r="Q650" s="38"/>
      <c r="R650" s="77"/>
      <c r="S650" s="64"/>
      <c r="T650" s="77"/>
    </row>
    <row r="651" spans="2:20" x14ac:dyDescent="0.35">
      <c r="B651" s="36"/>
      <c r="C651" s="75"/>
      <c r="D651" s="76"/>
      <c r="E651" s="76"/>
      <c r="F651" s="76"/>
      <c r="G651" s="77"/>
      <c r="H651" s="64"/>
      <c r="I651" s="64"/>
      <c r="J651" s="77"/>
      <c r="K651" s="77"/>
      <c r="L651" s="38"/>
      <c r="M651" s="38"/>
      <c r="N651" s="77"/>
      <c r="O651" s="77"/>
      <c r="P651" s="38"/>
      <c r="Q651" s="38"/>
      <c r="R651" s="77"/>
      <c r="S651" s="64"/>
      <c r="T651" s="77"/>
    </row>
    <row r="652" spans="2:20" x14ac:dyDescent="0.35">
      <c r="B652" s="36"/>
      <c r="C652" s="75"/>
      <c r="D652" s="76"/>
      <c r="E652" s="76"/>
      <c r="F652" s="76"/>
      <c r="G652" s="77"/>
      <c r="H652" s="64"/>
      <c r="I652" s="64"/>
      <c r="J652" s="77"/>
      <c r="K652" s="77"/>
      <c r="L652" s="38"/>
      <c r="M652" s="38"/>
      <c r="N652" s="77"/>
      <c r="O652" s="77"/>
      <c r="P652" s="38"/>
      <c r="Q652" s="38"/>
      <c r="R652" s="77"/>
      <c r="S652" s="64"/>
      <c r="T652" s="77"/>
    </row>
    <row r="653" spans="2:20" x14ac:dyDescent="0.35">
      <c r="B653" s="36"/>
      <c r="C653" s="75"/>
      <c r="D653" s="76"/>
      <c r="E653" s="76"/>
      <c r="F653" s="76"/>
      <c r="G653" s="77"/>
      <c r="H653" s="64"/>
      <c r="I653" s="64"/>
      <c r="J653" s="77"/>
      <c r="K653" s="77"/>
      <c r="L653" s="38"/>
      <c r="M653" s="38"/>
      <c r="N653" s="77"/>
      <c r="O653" s="77"/>
      <c r="P653" s="38"/>
      <c r="Q653" s="38"/>
      <c r="R653" s="77"/>
      <c r="S653" s="64"/>
      <c r="T653" s="77"/>
    </row>
    <row r="654" spans="2:20" x14ac:dyDescent="0.35">
      <c r="B654" s="36"/>
      <c r="C654" s="75"/>
      <c r="D654" s="76"/>
      <c r="E654" s="76"/>
      <c r="F654" s="76"/>
      <c r="G654" s="77"/>
      <c r="H654" s="64"/>
      <c r="I654" s="64"/>
      <c r="J654" s="77"/>
      <c r="K654" s="77"/>
      <c r="L654" s="38"/>
      <c r="M654" s="38"/>
      <c r="N654" s="77"/>
      <c r="O654" s="77"/>
      <c r="P654" s="38"/>
      <c r="Q654" s="38"/>
      <c r="R654" s="77"/>
      <c r="S654" s="64"/>
      <c r="T654" s="77"/>
    </row>
    <row r="655" spans="2:20" x14ac:dyDescent="0.35">
      <c r="B655" s="36"/>
      <c r="C655" s="75"/>
      <c r="D655" s="76"/>
      <c r="E655" s="76"/>
      <c r="F655" s="76"/>
      <c r="G655" s="77"/>
      <c r="H655" s="64"/>
      <c r="I655" s="64"/>
      <c r="J655" s="77"/>
      <c r="K655" s="77"/>
      <c r="L655" s="38"/>
      <c r="M655" s="38"/>
      <c r="N655" s="77"/>
      <c r="O655" s="77"/>
      <c r="P655" s="38"/>
      <c r="Q655" s="38"/>
      <c r="R655" s="77"/>
      <c r="S655" s="64"/>
      <c r="T655" s="77"/>
    </row>
    <row r="656" spans="2:20" x14ac:dyDescent="0.35">
      <c r="B656" s="36"/>
      <c r="C656" s="75"/>
      <c r="D656" s="76"/>
      <c r="E656" s="76"/>
      <c r="F656" s="76"/>
      <c r="G656" s="77"/>
      <c r="H656" s="64"/>
      <c r="I656" s="64"/>
      <c r="J656" s="77"/>
      <c r="K656" s="77"/>
      <c r="L656" s="38"/>
      <c r="M656" s="38"/>
      <c r="N656" s="77"/>
      <c r="O656" s="77"/>
      <c r="P656" s="38"/>
      <c r="Q656" s="38"/>
      <c r="R656" s="77"/>
      <c r="S656" s="64"/>
      <c r="T656" s="77"/>
    </row>
    <row r="657" spans="2:20" x14ac:dyDescent="0.35">
      <c r="B657" s="36"/>
      <c r="C657" s="75"/>
      <c r="D657" s="76"/>
      <c r="E657" s="76"/>
      <c r="F657" s="76"/>
      <c r="G657" s="77"/>
      <c r="H657" s="64"/>
      <c r="I657" s="64"/>
      <c r="J657" s="77"/>
      <c r="K657" s="77"/>
      <c r="L657" s="38"/>
      <c r="M657" s="38"/>
      <c r="N657" s="77"/>
      <c r="O657" s="77"/>
      <c r="P657" s="38"/>
      <c r="Q657" s="38"/>
      <c r="R657" s="77"/>
      <c r="S657" s="64"/>
      <c r="T657" s="77"/>
    </row>
    <row r="658" spans="2:20" x14ac:dyDescent="0.35">
      <c r="B658" s="36"/>
      <c r="C658" s="75"/>
      <c r="D658" s="76"/>
      <c r="E658" s="76"/>
      <c r="F658" s="76"/>
      <c r="G658" s="77"/>
      <c r="H658" s="64"/>
      <c r="I658" s="64"/>
      <c r="J658" s="77"/>
      <c r="K658" s="77"/>
      <c r="L658" s="38"/>
      <c r="M658" s="38"/>
      <c r="N658" s="77"/>
      <c r="O658" s="77"/>
      <c r="P658" s="38"/>
      <c r="Q658" s="38"/>
      <c r="R658" s="77"/>
      <c r="S658" s="64"/>
      <c r="T658" s="77"/>
    </row>
    <row r="659" spans="2:20" x14ac:dyDescent="0.35">
      <c r="B659" s="36"/>
      <c r="C659" s="75"/>
      <c r="D659" s="76"/>
      <c r="E659" s="76"/>
      <c r="F659" s="76"/>
      <c r="G659" s="77"/>
      <c r="H659" s="64"/>
      <c r="I659" s="64"/>
      <c r="J659" s="77"/>
      <c r="K659" s="77"/>
      <c r="L659" s="38"/>
      <c r="M659" s="38"/>
      <c r="N659" s="77"/>
      <c r="O659" s="77"/>
      <c r="P659" s="38"/>
      <c r="Q659" s="38"/>
      <c r="R659" s="77"/>
      <c r="S659" s="64"/>
      <c r="T659" s="77"/>
    </row>
    <row r="660" spans="2:20" x14ac:dyDescent="0.35">
      <c r="B660" s="36"/>
      <c r="C660" s="75"/>
      <c r="D660" s="76"/>
      <c r="E660" s="76"/>
      <c r="F660" s="76"/>
      <c r="G660" s="77"/>
      <c r="H660" s="64"/>
      <c r="I660" s="64"/>
      <c r="J660" s="77"/>
      <c r="K660" s="77"/>
      <c r="L660" s="38"/>
      <c r="M660" s="38"/>
      <c r="N660" s="77"/>
      <c r="O660" s="77"/>
      <c r="P660" s="38"/>
      <c r="Q660" s="38"/>
      <c r="R660" s="77"/>
      <c r="S660" s="64"/>
      <c r="T660" s="77"/>
    </row>
    <row r="661" spans="2:20" x14ac:dyDescent="0.35">
      <c r="B661" s="36"/>
      <c r="C661" s="75"/>
      <c r="D661" s="76"/>
      <c r="E661" s="76"/>
      <c r="F661" s="76"/>
      <c r="G661" s="77"/>
      <c r="H661" s="64"/>
      <c r="I661" s="64"/>
      <c r="J661" s="77"/>
      <c r="K661" s="77"/>
      <c r="L661" s="38"/>
      <c r="M661" s="38"/>
      <c r="N661" s="77"/>
      <c r="O661" s="77"/>
      <c r="P661" s="38"/>
      <c r="Q661" s="38"/>
      <c r="R661" s="77"/>
      <c r="S661" s="64"/>
      <c r="T661" s="77"/>
    </row>
    <row r="662" spans="2:20" x14ac:dyDescent="0.35">
      <c r="B662" s="36"/>
      <c r="C662" s="75"/>
      <c r="D662" s="76"/>
      <c r="E662" s="76"/>
      <c r="F662" s="76"/>
      <c r="G662" s="77"/>
      <c r="H662" s="64"/>
      <c r="I662" s="64"/>
      <c r="J662" s="77"/>
      <c r="K662" s="77"/>
      <c r="L662" s="38"/>
      <c r="M662" s="38"/>
      <c r="N662" s="77"/>
      <c r="O662" s="77"/>
      <c r="P662" s="38"/>
      <c r="Q662" s="38"/>
      <c r="R662" s="77"/>
      <c r="S662" s="64"/>
      <c r="T662" s="77"/>
    </row>
    <row r="663" spans="2:20" x14ac:dyDescent="0.35">
      <c r="B663" s="36"/>
      <c r="C663" s="75"/>
      <c r="D663" s="76"/>
      <c r="E663" s="76"/>
      <c r="F663" s="76"/>
      <c r="G663" s="77"/>
      <c r="H663" s="64"/>
      <c r="I663" s="64"/>
      <c r="J663" s="77"/>
      <c r="K663" s="77"/>
      <c r="L663" s="38"/>
      <c r="M663" s="38"/>
      <c r="N663" s="77"/>
      <c r="O663" s="77"/>
      <c r="P663" s="38"/>
      <c r="Q663" s="38"/>
      <c r="R663" s="77"/>
      <c r="S663" s="64"/>
      <c r="T663" s="77"/>
    </row>
    <row r="664" spans="2:20" x14ac:dyDescent="0.35">
      <c r="B664" s="36"/>
      <c r="C664" s="75"/>
      <c r="D664" s="76"/>
      <c r="E664" s="76"/>
      <c r="F664" s="76"/>
      <c r="G664" s="77"/>
      <c r="H664" s="64"/>
      <c r="I664" s="64"/>
      <c r="J664" s="77"/>
      <c r="K664" s="77"/>
      <c r="L664" s="38"/>
      <c r="M664" s="38"/>
      <c r="N664" s="77"/>
      <c r="O664" s="77"/>
      <c r="P664" s="38"/>
      <c r="Q664" s="38"/>
      <c r="R664" s="77"/>
      <c r="S664" s="64"/>
      <c r="T664" s="77"/>
    </row>
    <row r="665" spans="2:20" x14ac:dyDescent="0.35">
      <c r="B665" s="36"/>
      <c r="C665" s="75"/>
      <c r="D665" s="76"/>
      <c r="E665" s="76"/>
      <c r="F665" s="76"/>
      <c r="G665" s="77"/>
      <c r="H665" s="64"/>
      <c r="I665" s="64"/>
      <c r="J665" s="77"/>
      <c r="K665" s="77"/>
      <c r="L665" s="38"/>
      <c r="M665" s="38"/>
      <c r="N665" s="77"/>
      <c r="O665" s="77"/>
      <c r="P665" s="38"/>
      <c r="Q665" s="38"/>
      <c r="R665" s="77"/>
      <c r="S665" s="64"/>
      <c r="T665" s="77"/>
    </row>
    <row r="666" spans="2:20" x14ac:dyDescent="0.35">
      <c r="B666" s="36"/>
      <c r="C666" s="75"/>
      <c r="D666" s="76"/>
      <c r="E666" s="76"/>
      <c r="F666" s="76"/>
      <c r="G666" s="77"/>
      <c r="H666" s="64"/>
      <c r="I666" s="64"/>
      <c r="J666" s="77"/>
      <c r="K666" s="77"/>
      <c r="L666" s="38"/>
      <c r="M666" s="38"/>
      <c r="N666" s="77"/>
      <c r="O666" s="77"/>
      <c r="P666" s="38"/>
      <c r="Q666" s="38"/>
      <c r="R666" s="77"/>
      <c r="S666" s="64"/>
      <c r="T666" s="77"/>
    </row>
    <row r="667" spans="2:20" x14ac:dyDescent="0.35">
      <c r="B667" s="36"/>
      <c r="C667" s="75"/>
      <c r="D667" s="76"/>
      <c r="E667" s="76"/>
      <c r="F667" s="76"/>
      <c r="G667" s="77"/>
      <c r="H667" s="64"/>
      <c r="I667" s="64"/>
      <c r="J667" s="77"/>
      <c r="K667" s="77"/>
      <c r="L667" s="38"/>
      <c r="M667" s="38"/>
      <c r="N667" s="77"/>
      <c r="O667" s="77"/>
      <c r="P667" s="38"/>
      <c r="Q667" s="38"/>
      <c r="R667" s="77"/>
      <c r="S667" s="64"/>
      <c r="T667" s="77"/>
    </row>
    <row r="668" spans="2:20" x14ac:dyDescent="0.35">
      <c r="B668" s="36"/>
      <c r="C668" s="75"/>
      <c r="D668" s="76"/>
      <c r="E668" s="76"/>
      <c r="F668" s="76"/>
      <c r="G668" s="77"/>
      <c r="H668" s="64"/>
      <c r="I668" s="64"/>
      <c r="J668" s="77"/>
      <c r="K668" s="77"/>
      <c r="L668" s="38"/>
      <c r="M668" s="38"/>
      <c r="N668" s="77"/>
      <c r="O668" s="77"/>
      <c r="P668" s="38"/>
      <c r="Q668" s="38"/>
      <c r="R668" s="77"/>
      <c r="S668" s="64"/>
      <c r="T668" s="77"/>
    </row>
    <row r="669" spans="2:20" x14ac:dyDescent="0.35">
      <c r="B669" s="36"/>
      <c r="C669" s="75"/>
      <c r="D669" s="76"/>
      <c r="E669" s="76"/>
      <c r="F669" s="76"/>
      <c r="G669" s="77"/>
      <c r="H669" s="64"/>
      <c r="I669" s="64"/>
      <c r="J669" s="77"/>
      <c r="K669" s="77"/>
      <c r="L669" s="38"/>
      <c r="M669" s="38"/>
      <c r="N669" s="77"/>
      <c r="O669" s="77"/>
      <c r="P669" s="38"/>
      <c r="Q669" s="38"/>
      <c r="R669" s="77"/>
      <c r="S669" s="64"/>
      <c r="T669" s="77"/>
    </row>
    <row r="670" spans="2:20" x14ac:dyDescent="0.35">
      <c r="B670" s="36"/>
      <c r="C670" s="75"/>
      <c r="D670" s="76"/>
      <c r="E670" s="76"/>
      <c r="F670" s="76"/>
      <c r="G670" s="77"/>
      <c r="H670" s="64"/>
      <c r="I670" s="64"/>
      <c r="J670" s="77"/>
      <c r="K670" s="77"/>
      <c r="L670" s="38"/>
      <c r="M670" s="38"/>
      <c r="N670" s="77"/>
      <c r="O670" s="77"/>
      <c r="P670" s="38"/>
      <c r="Q670" s="38"/>
      <c r="R670" s="77"/>
      <c r="S670" s="64"/>
      <c r="T670" s="77"/>
    </row>
    <row r="671" spans="2:20" x14ac:dyDescent="0.35">
      <c r="B671" s="36"/>
      <c r="C671" s="75"/>
      <c r="D671" s="76"/>
      <c r="E671" s="76"/>
      <c r="F671" s="76"/>
      <c r="G671" s="77"/>
      <c r="H671" s="64"/>
      <c r="I671" s="64"/>
      <c r="J671" s="77"/>
      <c r="K671" s="77"/>
      <c r="L671" s="38"/>
      <c r="M671" s="38"/>
      <c r="N671" s="77"/>
      <c r="O671" s="77"/>
      <c r="P671" s="38"/>
      <c r="Q671" s="38"/>
      <c r="R671" s="77"/>
      <c r="S671" s="64"/>
      <c r="T671" s="77"/>
    </row>
    <row r="672" spans="2:20" x14ac:dyDescent="0.35">
      <c r="B672" s="36"/>
      <c r="C672" s="75"/>
      <c r="D672" s="76"/>
      <c r="E672" s="76"/>
      <c r="F672" s="76"/>
      <c r="G672" s="77"/>
      <c r="H672" s="64"/>
      <c r="I672" s="64"/>
      <c r="J672" s="77"/>
      <c r="K672" s="77"/>
      <c r="L672" s="38"/>
      <c r="M672" s="38"/>
      <c r="N672" s="77"/>
      <c r="O672" s="77"/>
      <c r="P672" s="38"/>
      <c r="Q672" s="38"/>
      <c r="R672" s="77"/>
      <c r="S672" s="64"/>
      <c r="T672" s="77"/>
    </row>
    <row r="673" spans="2:20" x14ac:dyDescent="0.35">
      <c r="B673" s="36"/>
      <c r="C673" s="75"/>
      <c r="D673" s="76"/>
      <c r="E673" s="76"/>
      <c r="F673" s="76"/>
      <c r="G673" s="77"/>
      <c r="H673" s="64"/>
      <c r="I673" s="64"/>
      <c r="J673" s="77"/>
      <c r="K673" s="77"/>
      <c r="L673" s="38"/>
      <c r="M673" s="38"/>
      <c r="N673" s="77"/>
      <c r="O673" s="77"/>
      <c r="P673" s="38"/>
      <c r="Q673" s="38"/>
      <c r="R673" s="77"/>
      <c r="S673" s="64"/>
      <c r="T673" s="77"/>
    </row>
    <row r="674" spans="2:20" x14ac:dyDescent="0.35">
      <c r="B674" s="36"/>
      <c r="C674" s="75"/>
      <c r="D674" s="76"/>
      <c r="E674" s="76"/>
      <c r="F674" s="76"/>
      <c r="G674" s="77"/>
      <c r="H674" s="64"/>
      <c r="I674" s="64"/>
      <c r="J674" s="77"/>
      <c r="K674" s="77"/>
      <c r="L674" s="38"/>
      <c r="M674" s="38"/>
      <c r="N674" s="77"/>
      <c r="O674" s="77"/>
      <c r="P674" s="38"/>
      <c r="Q674" s="38"/>
      <c r="R674" s="77"/>
      <c r="S674" s="64"/>
      <c r="T674" s="77"/>
    </row>
    <row r="675" spans="2:20" x14ac:dyDescent="0.35">
      <c r="B675" s="36"/>
      <c r="C675" s="75"/>
      <c r="D675" s="76"/>
      <c r="E675" s="76"/>
      <c r="F675" s="76"/>
      <c r="G675" s="77"/>
      <c r="H675" s="64"/>
      <c r="I675" s="64"/>
      <c r="J675" s="77"/>
      <c r="K675" s="77"/>
      <c r="L675" s="38"/>
      <c r="M675" s="38"/>
      <c r="N675" s="77"/>
      <c r="O675" s="77"/>
      <c r="P675" s="38"/>
      <c r="Q675" s="38"/>
      <c r="R675" s="77"/>
      <c r="S675" s="64"/>
      <c r="T675" s="77"/>
    </row>
    <row r="676" spans="2:20" x14ac:dyDescent="0.35">
      <c r="B676" s="36"/>
      <c r="C676" s="75"/>
      <c r="D676" s="76"/>
      <c r="E676" s="76"/>
      <c r="F676" s="76"/>
      <c r="G676" s="77"/>
      <c r="H676" s="64"/>
      <c r="I676" s="64"/>
      <c r="J676" s="77"/>
      <c r="K676" s="77"/>
      <c r="L676" s="38"/>
      <c r="M676" s="38"/>
      <c r="N676" s="77"/>
      <c r="O676" s="77"/>
      <c r="P676" s="38"/>
      <c r="Q676" s="38"/>
      <c r="R676" s="77"/>
      <c r="S676" s="64"/>
      <c r="T676" s="77"/>
    </row>
    <row r="677" spans="2:20" x14ac:dyDescent="0.35">
      <c r="B677" s="36"/>
      <c r="C677" s="75"/>
      <c r="D677" s="76"/>
      <c r="E677" s="76"/>
      <c r="F677" s="76"/>
      <c r="G677" s="77"/>
      <c r="H677" s="64"/>
      <c r="I677" s="64"/>
      <c r="J677" s="77"/>
      <c r="K677" s="77"/>
      <c r="L677" s="38"/>
      <c r="M677" s="38"/>
      <c r="N677" s="77"/>
      <c r="O677" s="77"/>
      <c r="P677" s="38"/>
      <c r="Q677" s="38"/>
      <c r="R677" s="77"/>
      <c r="S677" s="64"/>
      <c r="T677" s="77"/>
    </row>
    <row r="678" spans="2:20" x14ac:dyDescent="0.35">
      <c r="B678" s="36"/>
      <c r="C678" s="75"/>
      <c r="D678" s="76"/>
      <c r="E678" s="76"/>
      <c r="F678" s="76"/>
      <c r="G678" s="77"/>
      <c r="H678" s="64"/>
      <c r="I678" s="64"/>
      <c r="J678" s="77"/>
      <c r="K678" s="77"/>
      <c r="L678" s="38"/>
      <c r="M678" s="38"/>
      <c r="N678" s="77"/>
      <c r="O678" s="77"/>
      <c r="P678" s="38"/>
      <c r="Q678" s="38"/>
      <c r="R678" s="77"/>
      <c r="S678" s="64"/>
      <c r="T678" s="77"/>
    </row>
    <row r="679" spans="2:20" x14ac:dyDescent="0.35">
      <c r="B679" s="36"/>
      <c r="C679" s="75"/>
      <c r="D679" s="76"/>
      <c r="E679" s="76"/>
      <c r="F679" s="76"/>
      <c r="G679" s="77"/>
      <c r="H679" s="64"/>
      <c r="I679" s="64"/>
      <c r="J679" s="77"/>
      <c r="K679" s="77"/>
      <c r="L679" s="38"/>
      <c r="M679" s="38"/>
      <c r="N679" s="77"/>
      <c r="O679" s="77"/>
      <c r="P679" s="38"/>
      <c r="Q679" s="38"/>
      <c r="R679" s="77"/>
      <c r="S679" s="64"/>
      <c r="T679" s="77"/>
    </row>
    <row r="680" spans="2:20" x14ac:dyDescent="0.35">
      <c r="B680" s="36"/>
      <c r="C680" s="75"/>
      <c r="D680" s="76"/>
      <c r="E680" s="76"/>
      <c r="F680" s="76"/>
      <c r="G680" s="77"/>
      <c r="H680" s="64"/>
      <c r="I680" s="64"/>
      <c r="J680" s="77"/>
      <c r="K680" s="77"/>
      <c r="L680" s="38"/>
      <c r="M680" s="38"/>
      <c r="N680" s="77"/>
      <c r="O680" s="77"/>
      <c r="P680" s="38"/>
      <c r="Q680" s="38"/>
      <c r="R680" s="77"/>
      <c r="S680" s="64"/>
      <c r="T680" s="77"/>
    </row>
    <row r="681" spans="2:20" x14ac:dyDescent="0.35">
      <c r="B681" s="36"/>
      <c r="C681" s="75"/>
      <c r="D681" s="76"/>
      <c r="E681" s="76"/>
      <c r="F681" s="76"/>
      <c r="G681" s="77"/>
      <c r="H681" s="64"/>
      <c r="I681" s="64"/>
      <c r="J681" s="77"/>
      <c r="K681" s="77"/>
      <c r="L681" s="38"/>
      <c r="M681" s="38"/>
      <c r="N681" s="77"/>
      <c r="O681" s="77"/>
      <c r="P681" s="38"/>
      <c r="Q681" s="38"/>
      <c r="R681" s="77"/>
      <c r="S681" s="64"/>
      <c r="T681" s="77"/>
    </row>
    <row r="682" spans="2:20" x14ac:dyDescent="0.35">
      <c r="B682" s="36"/>
      <c r="C682" s="75"/>
      <c r="D682" s="76"/>
      <c r="E682" s="76"/>
      <c r="F682" s="76"/>
      <c r="G682" s="77"/>
      <c r="H682" s="64"/>
      <c r="I682" s="64"/>
      <c r="J682" s="77"/>
      <c r="K682" s="77"/>
      <c r="L682" s="38"/>
      <c r="M682" s="38"/>
      <c r="N682" s="77"/>
      <c r="O682" s="77"/>
      <c r="P682" s="38"/>
      <c r="Q682" s="38"/>
      <c r="R682" s="77"/>
      <c r="S682" s="64"/>
      <c r="T682" s="77"/>
    </row>
    <row r="683" spans="2:20" x14ac:dyDescent="0.35">
      <c r="B683" s="36"/>
      <c r="C683" s="75"/>
      <c r="D683" s="76"/>
      <c r="E683" s="76"/>
      <c r="F683" s="76"/>
      <c r="G683" s="77"/>
      <c r="H683" s="64"/>
      <c r="I683" s="64"/>
      <c r="J683" s="77"/>
      <c r="K683" s="77"/>
      <c r="L683" s="38"/>
      <c r="M683" s="38"/>
      <c r="N683" s="77"/>
      <c r="O683" s="77"/>
      <c r="P683" s="38"/>
      <c r="Q683" s="38"/>
      <c r="R683" s="77"/>
      <c r="S683" s="64"/>
      <c r="T683" s="77"/>
    </row>
    <row r="684" spans="2:20" x14ac:dyDescent="0.35">
      <c r="B684" s="36"/>
      <c r="C684" s="75"/>
      <c r="D684" s="76"/>
      <c r="E684" s="76"/>
      <c r="F684" s="76"/>
      <c r="G684" s="77"/>
      <c r="H684" s="64"/>
      <c r="I684" s="64"/>
      <c r="J684" s="77"/>
      <c r="K684" s="77"/>
      <c r="L684" s="38"/>
      <c r="M684" s="38"/>
      <c r="N684" s="77"/>
      <c r="O684" s="77"/>
      <c r="P684" s="38"/>
      <c r="Q684" s="38"/>
      <c r="R684" s="77"/>
      <c r="S684" s="64"/>
      <c r="T684" s="77"/>
    </row>
    <row r="685" spans="2:20" x14ac:dyDescent="0.35">
      <c r="B685" s="36"/>
      <c r="C685" s="75"/>
      <c r="D685" s="76"/>
      <c r="E685" s="76"/>
      <c r="F685" s="76"/>
      <c r="G685" s="77"/>
      <c r="H685" s="64"/>
      <c r="I685" s="64"/>
      <c r="J685" s="77"/>
      <c r="K685" s="77"/>
      <c r="L685" s="38"/>
      <c r="M685" s="38"/>
      <c r="N685" s="77"/>
      <c r="O685" s="77"/>
      <c r="P685" s="38"/>
      <c r="Q685" s="38"/>
      <c r="R685" s="77"/>
      <c r="S685" s="64"/>
      <c r="T685" s="77"/>
    </row>
    <row r="686" spans="2:20" x14ac:dyDescent="0.35">
      <c r="B686" s="36"/>
      <c r="C686" s="75"/>
      <c r="D686" s="76"/>
      <c r="E686" s="76"/>
      <c r="F686" s="76"/>
      <c r="G686" s="77"/>
      <c r="H686" s="64"/>
      <c r="I686" s="64"/>
      <c r="J686" s="77"/>
      <c r="K686" s="77"/>
      <c r="L686" s="38"/>
      <c r="M686" s="38"/>
      <c r="N686" s="77"/>
      <c r="O686" s="77"/>
      <c r="P686" s="38"/>
      <c r="Q686" s="38"/>
      <c r="R686" s="77"/>
      <c r="S686" s="64"/>
      <c r="T686" s="77"/>
    </row>
    <row r="687" spans="2:20" x14ac:dyDescent="0.35">
      <c r="B687" s="36"/>
      <c r="C687" s="75"/>
      <c r="D687" s="76"/>
      <c r="E687" s="76"/>
      <c r="F687" s="76"/>
      <c r="G687" s="77"/>
      <c r="H687" s="64"/>
      <c r="I687" s="64"/>
      <c r="J687" s="77"/>
      <c r="K687" s="77"/>
      <c r="L687" s="38"/>
      <c r="M687" s="38"/>
      <c r="N687" s="77"/>
      <c r="O687" s="77"/>
      <c r="P687" s="38"/>
      <c r="Q687" s="38"/>
      <c r="R687" s="77"/>
      <c r="S687" s="64"/>
      <c r="T687" s="77"/>
    </row>
    <row r="688" spans="2:20" x14ac:dyDescent="0.35">
      <c r="B688" s="36"/>
      <c r="C688" s="75"/>
      <c r="D688" s="76"/>
      <c r="E688" s="76"/>
      <c r="F688" s="76"/>
      <c r="G688" s="77"/>
      <c r="H688" s="64"/>
      <c r="I688" s="64"/>
      <c r="J688" s="77"/>
      <c r="K688" s="77"/>
      <c r="L688" s="38"/>
      <c r="M688" s="38"/>
      <c r="N688" s="77"/>
      <c r="O688" s="77"/>
      <c r="P688" s="38"/>
      <c r="Q688" s="38"/>
      <c r="R688" s="77"/>
      <c r="S688" s="64"/>
      <c r="T688" s="77"/>
    </row>
    <row r="689" spans="2:20" x14ac:dyDescent="0.35">
      <c r="B689" s="36"/>
      <c r="C689" s="75"/>
      <c r="D689" s="76"/>
      <c r="E689" s="76"/>
      <c r="F689" s="76"/>
      <c r="G689" s="77"/>
      <c r="H689" s="64"/>
      <c r="I689" s="64"/>
      <c r="J689" s="77"/>
      <c r="K689" s="77"/>
      <c r="L689" s="38"/>
      <c r="M689" s="38"/>
      <c r="N689" s="77"/>
      <c r="O689" s="77"/>
      <c r="P689" s="38"/>
      <c r="Q689" s="38"/>
      <c r="R689" s="77"/>
      <c r="S689" s="64"/>
      <c r="T689" s="77"/>
    </row>
    <row r="690" spans="2:20" x14ac:dyDescent="0.35">
      <c r="B690" s="36"/>
      <c r="C690" s="75"/>
      <c r="D690" s="76"/>
      <c r="E690" s="76"/>
      <c r="F690" s="76"/>
      <c r="G690" s="77"/>
      <c r="H690" s="64"/>
      <c r="I690" s="64"/>
      <c r="J690" s="77"/>
      <c r="K690" s="77"/>
      <c r="L690" s="38"/>
      <c r="M690" s="38"/>
      <c r="N690" s="77"/>
      <c r="O690" s="77"/>
      <c r="P690" s="38"/>
      <c r="Q690" s="38"/>
      <c r="R690" s="77"/>
      <c r="S690" s="64"/>
      <c r="T690" s="77"/>
    </row>
    <row r="691" spans="2:20" x14ac:dyDescent="0.35">
      <c r="B691" s="36"/>
      <c r="C691" s="75"/>
      <c r="D691" s="76"/>
      <c r="E691" s="76"/>
      <c r="F691" s="76"/>
      <c r="G691" s="77"/>
      <c r="H691" s="64"/>
      <c r="I691" s="64"/>
      <c r="J691" s="77"/>
      <c r="K691" s="77"/>
      <c r="L691" s="38"/>
      <c r="M691" s="38"/>
      <c r="N691" s="77"/>
      <c r="O691" s="77"/>
      <c r="P691" s="38"/>
      <c r="Q691" s="38"/>
      <c r="R691" s="77"/>
      <c r="S691" s="64"/>
      <c r="T691" s="77"/>
    </row>
    <row r="692" spans="2:20" x14ac:dyDescent="0.35">
      <c r="B692" s="36"/>
      <c r="C692" s="75"/>
      <c r="D692" s="76"/>
      <c r="E692" s="76"/>
      <c r="F692" s="76"/>
      <c r="G692" s="77"/>
      <c r="H692" s="64"/>
      <c r="I692" s="64"/>
      <c r="J692" s="77"/>
      <c r="K692" s="77"/>
      <c r="L692" s="38"/>
      <c r="M692" s="38"/>
      <c r="N692" s="77"/>
      <c r="O692" s="77"/>
      <c r="P692" s="38"/>
      <c r="Q692" s="38"/>
      <c r="R692" s="77"/>
      <c r="S692" s="64"/>
      <c r="T692" s="77"/>
    </row>
    <row r="693" spans="2:20" x14ac:dyDescent="0.35">
      <c r="B693" s="36"/>
      <c r="C693" s="75"/>
      <c r="D693" s="76"/>
      <c r="E693" s="76"/>
      <c r="F693" s="76"/>
      <c r="G693" s="77"/>
      <c r="H693" s="64"/>
      <c r="I693" s="64"/>
      <c r="J693" s="77"/>
      <c r="K693" s="77"/>
      <c r="L693" s="38"/>
      <c r="M693" s="38"/>
      <c r="N693" s="77"/>
      <c r="O693" s="77"/>
      <c r="P693" s="38"/>
      <c r="Q693" s="38"/>
      <c r="R693" s="77"/>
      <c r="S693" s="64"/>
      <c r="T693" s="77"/>
    </row>
    <row r="694" spans="2:20" x14ac:dyDescent="0.35">
      <c r="B694" s="36"/>
      <c r="C694" s="75"/>
      <c r="D694" s="76"/>
      <c r="E694" s="76"/>
      <c r="F694" s="76"/>
      <c r="G694" s="77"/>
      <c r="H694" s="64"/>
      <c r="I694" s="64"/>
      <c r="J694" s="77"/>
      <c r="K694" s="77"/>
      <c r="L694" s="38"/>
      <c r="M694" s="38"/>
      <c r="N694" s="77"/>
      <c r="O694" s="77"/>
      <c r="P694" s="38"/>
      <c r="Q694" s="38"/>
      <c r="R694" s="77"/>
      <c r="S694" s="64"/>
      <c r="T694" s="77"/>
    </row>
    <row r="695" spans="2:20" x14ac:dyDescent="0.35">
      <c r="B695" s="36"/>
      <c r="C695" s="75"/>
      <c r="D695" s="76"/>
      <c r="E695" s="76"/>
      <c r="F695" s="76"/>
      <c r="G695" s="77"/>
      <c r="H695" s="64"/>
      <c r="I695" s="64"/>
      <c r="J695" s="77"/>
      <c r="K695" s="77"/>
      <c r="L695" s="38"/>
      <c r="M695" s="38"/>
      <c r="N695" s="77"/>
      <c r="O695" s="77"/>
      <c r="P695" s="38"/>
      <c r="Q695" s="38"/>
      <c r="R695" s="77"/>
      <c r="S695" s="64"/>
      <c r="T695" s="77"/>
    </row>
    <row r="696" spans="2:20" x14ac:dyDescent="0.35">
      <c r="B696" s="36"/>
      <c r="C696" s="75"/>
      <c r="D696" s="76"/>
      <c r="E696" s="76"/>
      <c r="F696" s="76"/>
      <c r="G696" s="77"/>
      <c r="H696" s="64"/>
      <c r="I696" s="64"/>
      <c r="J696" s="77"/>
      <c r="K696" s="77"/>
      <c r="L696" s="38"/>
      <c r="M696" s="38"/>
      <c r="N696" s="77"/>
      <c r="O696" s="77"/>
      <c r="P696" s="38"/>
      <c r="Q696" s="38"/>
      <c r="R696" s="77"/>
      <c r="S696" s="64"/>
      <c r="T696" s="77"/>
    </row>
    <row r="697" spans="2:20" x14ac:dyDescent="0.35">
      <c r="B697" s="36"/>
      <c r="C697" s="75"/>
      <c r="D697" s="76"/>
      <c r="E697" s="76"/>
      <c r="F697" s="76"/>
      <c r="G697" s="77"/>
      <c r="H697" s="64"/>
      <c r="I697" s="64"/>
      <c r="J697" s="77"/>
      <c r="K697" s="77"/>
      <c r="L697" s="38"/>
      <c r="M697" s="38"/>
      <c r="N697" s="77"/>
      <c r="O697" s="77"/>
      <c r="P697" s="38"/>
      <c r="Q697" s="38"/>
      <c r="R697" s="77"/>
      <c r="S697" s="64"/>
      <c r="T697" s="77"/>
    </row>
    <row r="698" spans="2:20" x14ac:dyDescent="0.35">
      <c r="B698" s="36"/>
      <c r="C698" s="75"/>
      <c r="D698" s="76"/>
      <c r="E698" s="76"/>
      <c r="F698" s="76"/>
      <c r="G698" s="77"/>
      <c r="H698" s="64"/>
      <c r="I698" s="64"/>
      <c r="J698" s="77"/>
      <c r="K698" s="77"/>
      <c r="L698" s="38"/>
      <c r="M698" s="38"/>
      <c r="N698" s="77"/>
      <c r="O698" s="77"/>
      <c r="P698" s="38"/>
      <c r="Q698" s="38"/>
      <c r="R698" s="77"/>
      <c r="S698" s="64"/>
      <c r="T698" s="77"/>
    </row>
    <row r="699" spans="2:20" x14ac:dyDescent="0.35">
      <c r="B699" s="36"/>
      <c r="C699" s="75"/>
      <c r="D699" s="76"/>
      <c r="E699" s="76"/>
      <c r="F699" s="76"/>
      <c r="G699" s="77"/>
      <c r="H699" s="64"/>
      <c r="I699" s="64"/>
      <c r="J699" s="77"/>
      <c r="K699" s="77"/>
      <c r="L699" s="38"/>
      <c r="M699" s="38"/>
      <c r="N699" s="77"/>
      <c r="O699" s="77"/>
      <c r="P699" s="38"/>
      <c r="Q699" s="38"/>
      <c r="R699" s="77"/>
      <c r="S699" s="64"/>
      <c r="T699" s="77"/>
    </row>
    <row r="700" spans="2:20" x14ac:dyDescent="0.35">
      <c r="B700" s="36"/>
      <c r="C700" s="75"/>
      <c r="D700" s="76"/>
      <c r="E700" s="76"/>
      <c r="F700" s="76"/>
      <c r="G700" s="77"/>
      <c r="H700" s="64"/>
      <c r="I700" s="64"/>
      <c r="J700" s="77"/>
      <c r="K700" s="77"/>
      <c r="L700" s="38"/>
      <c r="M700" s="38"/>
      <c r="N700" s="77"/>
      <c r="O700" s="77"/>
      <c r="P700" s="38"/>
      <c r="Q700" s="38"/>
      <c r="R700" s="77"/>
      <c r="S700" s="64"/>
      <c r="T700" s="77"/>
    </row>
    <row r="701" spans="2:20" x14ac:dyDescent="0.35">
      <c r="B701" s="36"/>
      <c r="C701" s="75"/>
      <c r="D701" s="76"/>
      <c r="E701" s="76"/>
      <c r="F701" s="76"/>
      <c r="G701" s="77"/>
      <c r="H701" s="64"/>
      <c r="I701" s="64"/>
      <c r="J701" s="77"/>
      <c r="K701" s="77"/>
      <c r="L701" s="38"/>
      <c r="M701" s="38"/>
      <c r="N701" s="77"/>
      <c r="O701" s="77"/>
      <c r="P701" s="38"/>
      <c r="Q701" s="38"/>
      <c r="R701" s="77"/>
      <c r="S701" s="64"/>
      <c r="T701" s="77"/>
    </row>
    <row r="702" spans="2:20" x14ac:dyDescent="0.35">
      <c r="B702" s="36"/>
      <c r="C702" s="75"/>
      <c r="D702" s="76"/>
      <c r="E702" s="76"/>
      <c r="F702" s="76"/>
      <c r="G702" s="77"/>
      <c r="H702" s="64"/>
      <c r="I702" s="64"/>
      <c r="J702" s="77"/>
      <c r="K702" s="77"/>
      <c r="L702" s="38"/>
      <c r="M702" s="38"/>
      <c r="N702" s="77"/>
      <c r="O702" s="77"/>
      <c r="P702" s="38"/>
      <c r="Q702" s="38"/>
      <c r="R702" s="77"/>
      <c r="S702" s="64"/>
      <c r="T702" s="77"/>
    </row>
    <row r="703" spans="2:20" x14ac:dyDescent="0.35">
      <c r="B703" s="36"/>
      <c r="C703" s="75"/>
      <c r="D703" s="76"/>
      <c r="E703" s="76"/>
      <c r="F703" s="76"/>
      <c r="G703" s="77"/>
      <c r="H703" s="64"/>
      <c r="I703" s="64"/>
      <c r="J703" s="77"/>
      <c r="K703" s="77"/>
      <c r="L703" s="38"/>
      <c r="M703" s="38"/>
      <c r="N703" s="77"/>
      <c r="O703" s="77"/>
      <c r="P703" s="38"/>
      <c r="Q703" s="38"/>
      <c r="R703" s="77"/>
      <c r="S703" s="64"/>
      <c r="T703" s="77"/>
    </row>
    <row r="704" spans="2:20" x14ac:dyDescent="0.35">
      <c r="B704" s="36"/>
      <c r="C704" s="75"/>
      <c r="D704" s="76"/>
      <c r="E704" s="76"/>
      <c r="F704" s="76"/>
      <c r="G704" s="77"/>
      <c r="H704" s="64"/>
      <c r="I704" s="64"/>
      <c r="J704" s="77"/>
      <c r="K704" s="77"/>
      <c r="L704" s="38"/>
      <c r="M704" s="38"/>
      <c r="N704" s="77"/>
      <c r="O704" s="77"/>
      <c r="P704" s="38"/>
      <c r="Q704" s="38"/>
      <c r="R704" s="77"/>
      <c r="S704" s="64"/>
      <c r="T704" s="77"/>
    </row>
    <row r="705" spans="2:20" x14ac:dyDescent="0.35">
      <c r="B705" s="36"/>
      <c r="C705" s="75"/>
      <c r="D705" s="76"/>
      <c r="E705" s="76"/>
      <c r="F705" s="76"/>
      <c r="G705" s="77"/>
      <c r="H705" s="64"/>
      <c r="I705" s="64"/>
      <c r="J705" s="77"/>
      <c r="K705" s="77"/>
      <c r="L705" s="38"/>
      <c r="M705" s="38"/>
      <c r="N705" s="77"/>
      <c r="O705" s="77"/>
      <c r="P705" s="38"/>
      <c r="Q705" s="38"/>
      <c r="R705" s="77"/>
      <c r="S705" s="64"/>
      <c r="T705" s="77"/>
    </row>
    <row r="706" spans="2:20" x14ac:dyDescent="0.35">
      <c r="B706" s="36"/>
      <c r="C706" s="75"/>
      <c r="D706" s="76"/>
      <c r="E706" s="76"/>
      <c r="F706" s="76"/>
      <c r="G706" s="77"/>
      <c r="H706" s="64"/>
      <c r="I706" s="64"/>
      <c r="J706" s="77"/>
      <c r="K706" s="77"/>
      <c r="L706" s="38"/>
      <c r="M706" s="38"/>
      <c r="N706" s="77"/>
      <c r="O706" s="77"/>
      <c r="P706" s="38"/>
      <c r="Q706" s="38"/>
      <c r="R706" s="77"/>
      <c r="S706" s="64"/>
      <c r="T706" s="77"/>
    </row>
    <row r="707" spans="2:20" x14ac:dyDescent="0.35">
      <c r="B707" s="36"/>
      <c r="C707" s="75"/>
      <c r="D707" s="76"/>
      <c r="E707" s="76"/>
      <c r="F707" s="76"/>
      <c r="G707" s="77"/>
      <c r="H707" s="64"/>
      <c r="I707" s="64"/>
      <c r="J707" s="77"/>
      <c r="K707" s="77"/>
      <c r="L707" s="38"/>
      <c r="M707" s="38"/>
      <c r="N707" s="77"/>
      <c r="O707" s="77"/>
      <c r="P707" s="38"/>
      <c r="Q707" s="38"/>
      <c r="R707" s="77"/>
      <c r="S707" s="64"/>
      <c r="T707" s="77"/>
    </row>
    <row r="708" spans="2:20" x14ac:dyDescent="0.35">
      <c r="B708" s="36"/>
      <c r="C708" s="75"/>
      <c r="D708" s="76"/>
      <c r="E708" s="76"/>
      <c r="F708" s="76"/>
      <c r="G708" s="77"/>
      <c r="H708" s="64"/>
      <c r="I708" s="64"/>
      <c r="J708" s="77"/>
      <c r="K708" s="77"/>
      <c r="L708" s="38"/>
      <c r="M708" s="38"/>
      <c r="N708" s="77"/>
      <c r="O708" s="77"/>
      <c r="P708" s="38"/>
      <c r="Q708" s="38"/>
      <c r="R708" s="77"/>
      <c r="S708" s="64"/>
      <c r="T708" s="77"/>
    </row>
    <row r="709" spans="2:20" x14ac:dyDescent="0.35">
      <c r="B709" s="36"/>
      <c r="C709" s="75"/>
      <c r="D709" s="76"/>
      <c r="E709" s="76"/>
      <c r="F709" s="76"/>
      <c r="G709" s="77"/>
      <c r="H709" s="64"/>
      <c r="I709" s="64"/>
      <c r="J709" s="77"/>
      <c r="K709" s="77"/>
      <c r="L709" s="38"/>
      <c r="M709" s="38"/>
      <c r="N709" s="77"/>
      <c r="O709" s="77"/>
      <c r="P709" s="38"/>
      <c r="Q709" s="38"/>
      <c r="R709" s="77"/>
      <c r="S709" s="64"/>
      <c r="T709" s="77"/>
    </row>
    <row r="710" spans="2:20" x14ac:dyDescent="0.35">
      <c r="B710" s="36"/>
      <c r="C710" s="75"/>
      <c r="D710" s="76"/>
      <c r="E710" s="76"/>
      <c r="F710" s="76"/>
      <c r="G710" s="77"/>
      <c r="H710" s="64"/>
      <c r="I710" s="64"/>
      <c r="J710" s="77"/>
      <c r="K710" s="77"/>
      <c r="L710" s="38"/>
      <c r="M710" s="38"/>
      <c r="N710" s="77"/>
      <c r="O710" s="77"/>
      <c r="P710" s="38"/>
      <c r="Q710" s="38"/>
      <c r="R710" s="77"/>
      <c r="S710" s="64"/>
      <c r="T710" s="77"/>
    </row>
    <row r="711" spans="2:20" x14ac:dyDescent="0.35">
      <c r="B711" s="36"/>
      <c r="C711" s="75"/>
      <c r="D711" s="76"/>
      <c r="E711" s="76"/>
      <c r="F711" s="76"/>
      <c r="G711" s="77"/>
      <c r="H711" s="64"/>
      <c r="I711" s="64"/>
      <c r="J711" s="77"/>
      <c r="K711" s="77"/>
      <c r="L711" s="38"/>
      <c r="M711" s="38"/>
      <c r="N711" s="77"/>
      <c r="O711" s="77"/>
      <c r="P711" s="38"/>
      <c r="Q711" s="38"/>
      <c r="R711" s="77"/>
      <c r="S711" s="64"/>
      <c r="T711" s="77"/>
    </row>
    <row r="712" spans="2:20" x14ac:dyDescent="0.35">
      <c r="B712" s="36"/>
      <c r="C712" s="75"/>
      <c r="D712" s="76"/>
      <c r="E712" s="76"/>
      <c r="F712" s="76"/>
      <c r="G712" s="77"/>
      <c r="H712" s="64"/>
      <c r="I712" s="64"/>
      <c r="J712" s="77"/>
      <c r="K712" s="77"/>
      <c r="L712" s="38"/>
      <c r="M712" s="38"/>
      <c r="N712" s="77"/>
      <c r="O712" s="77"/>
      <c r="P712" s="38"/>
      <c r="Q712" s="38"/>
      <c r="R712" s="77"/>
      <c r="S712" s="64"/>
      <c r="T712" s="77"/>
    </row>
    <row r="713" spans="2:20" x14ac:dyDescent="0.35">
      <c r="B713" s="36"/>
      <c r="C713" s="75"/>
      <c r="D713" s="76"/>
      <c r="E713" s="76"/>
      <c r="F713" s="76"/>
      <c r="G713" s="77"/>
      <c r="H713" s="64"/>
      <c r="I713" s="64"/>
      <c r="J713" s="77"/>
      <c r="K713" s="77"/>
      <c r="L713" s="38"/>
      <c r="M713" s="38"/>
      <c r="N713" s="77"/>
      <c r="O713" s="77"/>
      <c r="P713" s="38"/>
      <c r="Q713" s="38"/>
      <c r="R713" s="77"/>
      <c r="S713" s="64"/>
      <c r="T713" s="77"/>
    </row>
    <row r="714" spans="2:20" x14ac:dyDescent="0.35">
      <c r="B714" s="36"/>
      <c r="C714" s="75"/>
      <c r="D714" s="76"/>
      <c r="E714" s="76"/>
      <c r="F714" s="76"/>
      <c r="G714" s="77"/>
      <c r="H714" s="64"/>
      <c r="I714" s="64"/>
      <c r="J714" s="77"/>
      <c r="K714" s="77"/>
      <c r="L714" s="38"/>
      <c r="M714" s="38"/>
      <c r="N714" s="77"/>
      <c r="O714" s="77"/>
      <c r="P714" s="38"/>
      <c r="Q714" s="38"/>
      <c r="R714" s="77"/>
      <c r="S714" s="64"/>
      <c r="T714" s="77"/>
    </row>
    <row r="715" spans="2:20" x14ac:dyDescent="0.35">
      <c r="B715" s="36"/>
      <c r="C715" s="75"/>
      <c r="D715" s="76"/>
      <c r="E715" s="76"/>
      <c r="F715" s="76"/>
      <c r="G715" s="77"/>
      <c r="H715" s="64"/>
      <c r="I715" s="64"/>
      <c r="J715" s="77"/>
      <c r="K715" s="77"/>
      <c r="L715" s="38"/>
      <c r="M715" s="38"/>
      <c r="N715" s="77"/>
      <c r="O715" s="77"/>
      <c r="P715" s="38"/>
      <c r="Q715" s="38"/>
      <c r="R715" s="77"/>
      <c r="S715" s="64"/>
      <c r="T715" s="77"/>
    </row>
    <row r="716" spans="2:20" x14ac:dyDescent="0.35">
      <c r="B716" s="36"/>
      <c r="C716" s="75"/>
      <c r="D716" s="76"/>
      <c r="E716" s="76"/>
      <c r="F716" s="76"/>
      <c r="G716" s="77"/>
      <c r="H716" s="64"/>
      <c r="I716" s="64"/>
      <c r="J716" s="77"/>
      <c r="K716" s="77"/>
      <c r="L716" s="38"/>
      <c r="M716" s="38"/>
      <c r="N716" s="77"/>
      <c r="O716" s="77"/>
      <c r="P716" s="38"/>
      <c r="Q716" s="38"/>
      <c r="R716" s="77"/>
      <c r="S716" s="64"/>
      <c r="T716" s="77"/>
    </row>
    <row r="717" spans="2:20" x14ac:dyDescent="0.35">
      <c r="B717" s="36"/>
      <c r="C717" s="75"/>
      <c r="D717" s="76"/>
      <c r="E717" s="76"/>
      <c r="F717" s="76"/>
      <c r="G717" s="77"/>
      <c r="H717" s="64"/>
      <c r="I717" s="64"/>
      <c r="J717" s="77"/>
      <c r="K717" s="77"/>
      <c r="L717" s="38"/>
      <c r="M717" s="38"/>
      <c r="N717" s="77"/>
      <c r="O717" s="77"/>
      <c r="P717" s="38"/>
      <c r="Q717" s="38"/>
      <c r="R717" s="77"/>
      <c r="S717" s="64"/>
      <c r="T717" s="77"/>
    </row>
    <row r="718" spans="2:20" x14ac:dyDescent="0.35">
      <c r="B718" s="36"/>
      <c r="C718" s="75"/>
      <c r="D718" s="76"/>
      <c r="E718" s="76"/>
      <c r="F718" s="76"/>
      <c r="G718" s="77"/>
      <c r="H718" s="64"/>
      <c r="I718" s="64"/>
      <c r="J718" s="77"/>
      <c r="K718" s="77"/>
      <c r="L718" s="38"/>
      <c r="M718" s="38"/>
      <c r="N718" s="77"/>
      <c r="O718" s="77"/>
      <c r="P718" s="38"/>
      <c r="Q718" s="38"/>
      <c r="R718" s="77"/>
      <c r="S718" s="64"/>
      <c r="T718" s="77"/>
    </row>
    <row r="719" spans="2:20" x14ac:dyDescent="0.35">
      <c r="B719" s="36"/>
      <c r="C719" s="75"/>
      <c r="D719" s="76"/>
      <c r="E719" s="76"/>
      <c r="F719" s="76"/>
      <c r="G719" s="77"/>
      <c r="H719" s="64"/>
      <c r="I719" s="64"/>
      <c r="J719" s="77"/>
      <c r="K719" s="77"/>
      <c r="L719" s="38"/>
      <c r="M719" s="38"/>
      <c r="N719" s="77"/>
      <c r="O719" s="77"/>
      <c r="P719" s="38"/>
      <c r="Q719" s="38"/>
      <c r="R719" s="77"/>
      <c r="S719" s="64"/>
      <c r="T719" s="77"/>
    </row>
    <row r="720" spans="2:20" x14ac:dyDescent="0.35">
      <c r="B720" s="36"/>
      <c r="C720" s="75"/>
      <c r="D720" s="76"/>
      <c r="E720" s="76"/>
      <c r="F720" s="76"/>
      <c r="G720" s="77"/>
      <c r="H720" s="64"/>
      <c r="I720" s="64"/>
      <c r="J720" s="77"/>
      <c r="K720" s="77"/>
      <c r="L720" s="38"/>
      <c r="M720" s="38"/>
      <c r="N720" s="77"/>
      <c r="O720" s="77"/>
      <c r="P720" s="38"/>
      <c r="Q720" s="38"/>
      <c r="R720" s="77"/>
      <c r="S720" s="64"/>
      <c r="T720" s="77"/>
    </row>
    <row r="721" spans="2:20" x14ac:dyDescent="0.35">
      <c r="B721" s="36"/>
      <c r="C721" s="75"/>
      <c r="D721" s="76"/>
      <c r="E721" s="76"/>
      <c r="F721" s="76"/>
      <c r="G721" s="77"/>
      <c r="H721" s="64"/>
      <c r="I721" s="64"/>
      <c r="J721" s="77"/>
      <c r="K721" s="77"/>
      <c r="L721" s="38"/>
      <c r="M721" s="38"/>
      <c r="N721" s="77"/>
      <c r="O721" s="77"/>
      <c r="P721" s="38"/>
      <c r="Q721" s="38"/>
      <c r="R721" s="77"/>
      <c r="S721" s="64"/>
      <c r="T721" s="77"/>
    </row>
    <row r="722" spans="2:20" x14ac:dyDescent="0.35">
      <c r="B722" s="36"/>
      <c r="C722" s="75"/>
      <c r="D722" s="76"/>
      <c r="E722" s="76"/>
      <c r="F722" s="76"/>
      <c r="G722" s="77"/>
      <c r="H722" s="64"/>
      <c r="I722" s="64"/>
      <c r="J722" s="77"/>
      <c r="K722" s="77"/>
      <c r="L722" s="38"/>
      <c r="M722" s="38"/>
      <c r="N722" s="77"/>
      <c r="O722" s="77"/>
      <c r="P722" s="38"/>
      <c r="Q722" s="38"/>
      <c r="R722" s="77"/>
      <c r="S722" s="64"/>
      <c r="T722" s="77"/>
    </row>
    <row r="723" spans="2:20" x14ac:dyDescent="0.35">
      <c r="B723" s="36"/>
      <c r="C723" s="75"/>
      <c r="D723" s="76"/>
      <c r="E723" s="76"/>
      <c r="F723" s="76"/>
      <c r="G723" s="77"/>
      <c r="H723" s="64"/>
      <c r="I723" s="64"/>
      <c r="J723" s="77"/>
      <c r="K723" s="77"/>
      <c r="L723" s="38"/>
      <c r="M723" s="38"/>
      <c r="N723" s="77"/>
      <c r="O723" s="77"/>
      <c r="P723" s="38"/>
      <c r="Q723" s="38"/>
      <c r="R723" s="77"/>
      <c r="S723" s="64"/>
      <c r="T723" s="77"/>
    </row>
    <row r="724" spans="2:20" x14ac:dyDescent="0.35">
      <c r="B724" s="36"/>
      <c r="C724" s="75"/>
      <c r="D724" s="76"/>
      <c r="E724" s="76"/>
      <c r="F724" s="76"/>
      <c r="G724" s="77"/>
      <c r="H724" s="64"/>
      <c r="I724" s="64"/>
      <c r="J724" s="77"/>
      <c r="K724" s="77"/>
      <c r="L724" s="38"/>
      <c r="M724" s="38"/>
      <c r="N724" s="77"/>
      <c r="O724" s="77"/>
      <c r="P724" s="38"/>
      <c r="Q724" s="38"/>
      <c r="R724" s="77"/>
      <c r="S724" s="64"/>
      <c r="T724" s="77"/>
    </row>
    <row r="725" spans="2:20" x14ac:dyDescent="0.35">
      <c r="B725" s="36"/>
      <c r="C725" s="75"/>
      <c r="D725" s="76"/>
      <c r="E725" s="76"/>
      <c r="F725" s="76"/>
      <c r="G725" s="77"/>
      <c r="H725" s="64"/>
      <c r="I725" s="64"/>
      <c r="J725" s="77"/>
      <c r="K725" s="77"/>
      <c r="L725" s="38"/>
      <c r="M725" s="38"/>
      <c r="N725" s="77"/>
      <c r="O725" s="77"/>
      <c r="P725" s="38"/>
      <c r="Q725" s="38"/>
      <c r="R725" s="77"/>
      <c r="S725" s="64"/>
      <c r="T725" s="77"/>
    </row>
    <row r="726" spans="2:20" x14ac:dyDescent="0.35">
      <c r="B726" s="36"/>
      <c r="C726" s="75"/>
      <c r="D726" s="76"/>
      <c r="E726" s="76"/>
      <c r="F726" s="76"/>
      <c r="G726" s="77"/>
      <c r="H726" s="64"/>
      <c r="I726" s="64"/>
      <c r="J726" s="77"/>
      <c r="K726" s="77"/>
      <c r="L726" s="38"/>
      <c r="M726" s="38"/>
      <c r="N726" s="77"/>
      <c r="O726" s="77"/>
      <c r="P726" s="38"/>
      <c r="Q726" s="38"/>
      <c r="R726" s="77"/>
      <c r="S726" s="64"/>
      <c r="T726" s="77"/>
    </row>
    <row r="727" spans="2:20" x14ac:dyDescent="0.35">
      <c r="B727" s="36"/>
      <c r="C727" s="75"/>
      <c r="D727" s="76"/>
      <c r="E727" s="76"/>
      <c r="F727" s="76"/>
      <c r="G727" s="77"/>
      <c r="H727" s="64"/>
      <c r="I727" s="64"/>
      <c r="J727" s="77"/>
      <c r="K727" s="77"/>
      <c r="L727" s="38"/>
      <c r="M727" s="38"/>
      <c r="N727" s="77"/>
      <c r="O727" s="77"/>
      <c r="P727" s="38"/>
      <c r="Q727" s="38"/>
      <c r="R727" s="77"/>
      <c r="S727" s="64"/>
      <c r="T727" s="77"/>
    </row>
    <row r="728" spans="2:20" x14ac:dyDescent="0.35">
      <c r="B728" s="36"/>
      <c r="C728" s="75"/>
      <c r="D728" s="76"/>
      <c r="E728" s="76"/>
      <c r="F728" s="76"/>
      <c r="G728" s="77"/>
      <c r="H728" s="64"/>
      <c r="I728" s="64"/>
      <c r="J728" s="77"/>
      <c r="K728" s="77"/>
      <c r="L728" s="38"/>
      <c r="M728" s="38"/>
      <c r="N728" s="77"/>
      <c r="O728" s="77"/>
      <c r="P728" s="38"/>
      <c r="Q728" s="38"/>
      <c r="R728" s="77"/>
      <c r="S728" s="64"/>
      <c r="T728" s="77"/>
    </row>
    <row r="729" spans="2:20" x14ac:dyDescent="0.35">
      <c r="B729" s="36"/>
      <c r="C729" s="75"/>
      <c r="D729" s="76"/>
      <c r="E729" s="76"/>
      <c r="F729" s="76"/>
      <c r="G729" s="77"/>
      <c r="H729" s="64"/>
      <c r="I729" s="64"/>
      <c r="J729" s="77"/>
      <c r="K729" s="77"/>
      <c r="L729" s="38"/>
      <c r="M729" s="38"/>
      <c r="N729" s="77"/>
      <c r="O729" s="77"/>
      <c r="P729" s="38"/>
      <c r="Q729" s="38"/>
      <c r="R729" s="77"/>
      <c r="S729" s="64"/>
      <c r="T729" s="77"/>
    </row>
    <row r="730" spans="2:20" x14ac:dyDescent="0.35">
      <c r="B730" s="36"/>
      <c r="C730" s="75"/>
      <c r="D730" s="76"/>
      <c r="E730" s="76"/>
      <c r="F730" s="76"/>
      <c r="G730" s="77"/>
      <c r="H730" s="64"/>
      <c r="I730" s="64"/>
      <c r="J730" s="77"/>
      <c r="K730" s="77"/>
      <c r="L730" s="38"/>
      <c r="M730" s="38"/>
      <c r="N730" s="77"/>
      <c r="O730" s="77"/>
      <c r="P730" s="38"/>
      <c r="Q730" s="38"/>
      <c r="R730" s="77"/>
      <c r="S730" s="64"/>
      <c r="T730" s="77"/>
    </row>
    <row r="731" spans="2:20" x14ac:dyDescent="0.35">
      <c r="B731" s="36"/>
      <c r="C731" s="75"/>
      <c r="D731" s="76"/>
      <c r="E731" s="76"/>
      <c r="F731" s="76"/>
      <c r="G731" s="77"/>
      <c r="H731" s="64"/>
      <c r="I731" s="64"/>
      <c r="J731" s="77"/>
      <c r="K731" s="77"/>
      <c r="L731" s="38"/>
      <c r="M731" s="38"/>
      <c r="N731" s="77"/>
      <c r="O731" s="77"/>
      <c r="P731" s="38"/>
      <c r="Q731" s="38"/>
      <c r="R731" s="77"/>
      <c r="S731" s="64"/>
      <c r="T731" s="77"/>
    </row>
    <row r="732" spans="2:20" x14ac:dyDescent="0.35">
      <c r="B732" s="36"/>
      <c r="C732" s="75"/>
      <c r="D732" s="76"/>
      <c r="E732" s="76"/>
      <c r="F732" s="76"/>
      <c r="G732" s="77"/>
      <c r="H732" s="64"/>
      <c r="I732" s="64"/>
      <c r="J732" s="77"/>
      <c r="K732" s="77"/>
      <c r="L732" s="38"/>
      <c r="M732" s="38"/>
      <c r="N732" s="77"/>
      <c r="O732" s="77"/>
      <c r="P732" s="38"/>
      <c r="Q732" s="38"/>
      <c r="R732" s="77"/>
      <c r="S732" s="64"/>
      <c r="T732" s="77"/>
    </row>
    <row r="733" spans="2:20" x14ac:dyDescent="0.35">
      <c r="B733" s="36"/>
      <c r="C733" s="75"/>
      <c r="D733" s="76"/>
      <c r="E733" s="76"/>
      <c r="F733" s="76"/>
      <c r="G733" s="77"/>
      <c r="H733" s="64"/>
      <c r="I733" s="64"/>
      <c r="J733" s="77"/>
      <c r="K733" s="77"/>
      <c r="L733" s="38"/>
      <c r="M733" s="38"/>
      <c r="N733" s="77"/>
      <c r="O733" s="77"/>
      <c r="P733" s="38"/>
      <c r="Q733" s="38"/>
      <c r="R733" s="77"/>
      <c r="S733" s="64"/>
      <c r="T733" s="77"/>
    </row>
    <row r="734" spans="2:20" x14ac:dyDescent="0.35">
      <c r="B734" s="36"/>
      <c r="C734" s="75"/>
      <c r="D734" s="76"/>
      <c r="E734" s="76"/>
      <c r="F734" s="76"/>
      <c r="G734" s="77"/>
      <c r="H734" s="64"/>
      <c r="I734" s="64"/>
      <c r="J734" s="77"/>
      <c r="K734" s="77"/>
      <c r="L734" s="38"/>
      <c r="M734" s="38"/>
      <c r="N734" s="77"/>
      <c r="O734" s="77"/>
      <c r="P734" s="38"/>
      <c r="Q734" s="38"/>
      <c r="R734" s="77"/>
      <c r="S734" s="64"/>
      <c r="T734" s="77"/>
    </row>
    <row r="735" spans="2:20" x14ac:dyDescent="0.35">
      <c r="B735" s="36"/>
      <c r="C735" s="75"/>
      <c r="D735" s="76"/>
      <c r="E735" s="76"/>
      <c r="F735" s="76"/>
      <c r="G735" s="77"/>
      <c r="H735" s="64"/>
      <c r="I735" s="64"/>
      <c r="J735" s="77"/>
      <c r="K735" s="77"/>
      <c r="L735" s="38"/>
      <c r="M735" s="38"/>
      <c r="N735" s="77"/>
      <c r="O735" s="77"/>
      <c r="P735" s="38"/>
      <c r="Q735" s="38"/>
      <c r="R735" s="77"/>
      <c r="S735" s="64"/>
      <c r="T735" s="77"/>
    </row>
    <row r="736" spans="2:20" x14ac:dyDescent="0.35">
      <c r="B736" s="36"/>
      <c r="C736" s="75"/>
      <c r="D736" s="76"/>
      <c r="E736" s="76"/>
      <c r="F736" s="76"/>
      <c r="G736" s="77"/>
      <c r="H736" s="64"/>
      <c r="I736" s="64"/>
      <c r="J736" s="77"/>
      <c r="K736" s="77"/>
      <c r="L736" s="38"/>
      <c r="M736" s="38"/>
      <c r="N736" s="77"/>
      <c r="O736" s="77"/>
      <c r="P736" s="38"/>
      <c r="Q736" s="38"/>
      <c r="R736" s="77"/>
      <c r="S736" s="64"/>
      <c r="T736" s="77"/>
    </row>
    <row r="737" spans="2:20" x14ac:dyDescent="0.35">
      <c r="B737" s="36"/>
      <c r="C737" s="75"/>
      <c r="D737" s="76"/>
      <c r="E737" s="76"/>
      <c r="F737" s="76"/>
      <c r="G737" s="77"/>
      <c r="H737" s="64"/>
      <c r="I737" s="64"/>
      <c r="J737" s="77"/>
      <c r="K737" s="77"/>
      <c r="L737" s="38"/>
      <c r="M737" s="38"/>
      <c r="N737" s="77"/>
      <c r="O737" s="77"/>
      <c r="P737" s="38"/>
      <c r="Q737" s="38"/>
      <c r="R737" s="77"/>
      <c r="S737" s="64"/>
      <c r="T737" s="77"/>
    </row>
    <row r="738" spans="2:20" x14ac:dyDescent="0.35">
      <c r="B738" s="36"/>
      <c r="C738" s="75"/>
      <c r="D738" s="76"/>
      <c r="E738" s="76"/>
      <c r="F738" s="76"/>
      <c r="G738" s="77"/>
      <c r="H738" s="64"/>
      <c r="I738" s="64"/>
      <c r="J738" s="77"/>
      <c r="K738" s="77"/>
      <c r="L738" s="38"/>
      <c r="M738" s="38"/>
      <c r="N738" s="77"/>
      <c r="O738" s="77"/>
      <c r="P738" s="38"/>
      <c r="Q738" s="38"/>
      <c r="R738" s="77"/>
      <c r="S738" s="64"/>
      <c r="T738" s="77"/>
    </row>
    <row r="739" spans="2:20" x14ac:dyDescent="0.35">
      <c r="B739" s="36"/>
      <c r="C739" s="75"/>
      <c r="D739" s="76"/>
      <c r="E739" s="76"/>
      <c r="F739" s="76"/>
      <c r="G739" s="77"/>
      <c r="H739" s="64"/>
      <c r="I739" s="64"/>
      <c r="J739" s="77"/>
      <c r="K739" s="77"/>
      <c r="L739" s="38"/>
      <c r="M739" s="38"/>
      <c r="N739" s="77"/>
      <c r="O739" s="77"/>
      <c r="P739" s="38"/>
      <c r="Q739" s="38"/>
      <c r="R739" s="77"/>
      <c r="S739" s="64"/>
      <c r="T739" s="77"/>
    </row>
    <row r="740" spans="2:20" x14ac:dyDescent="0.35">
      <c r="B740" s="36"/>
      <c r="C740" s="75"/>
      <c r="D740" s="76"/>
      <c r="E740" s="76"/>
      <c r="F740" s="76"/>
      <c r="G740" s="77"/>
      <c r="H740" s="64"/>
      <c r="I740" s="64"/>
      <c r="J740" s="77"/>
      <c r="K740" s="77"/>
      <c r="L740" s="38"/>
      <c r="M740" s="38"/>
      <c r="N740" s="77"/>
      <c r="O740" s="77"/>
      <c r="P740" s="38"/>
      <c r="Q740" s="38"/>
      <c r="R740" s="77"/>
      <c r="S740" s="64"/>
      <c r="T740" s="77"/>
    </row>
    <row r="741" spans="2:20" x14ac:dyDescent="0.35">
      <c r="B741" s="36"/>
      <c r="C741" s="75"/>
      <c r="D741" s="76"/>
      <c r="E741" s="76"/>
      <c r="F741" s="76"/>
      <c r="G741" s="77"/>
      <c r="H741" s="64"/>
      <c r="I741" s="64"/>
      <c r="J741" s="77"/>
      <c r="K741" s="77"/>
      <c r="L741" s="38"/>
      <c r="M741" s="38"/>
      <c r="N741" s="77"/>
      <c r="O741" s="77"/>
      <c r="P741" s="38"/>
      <c r="Q741" s="38"/>
      <c r="R741" s="77"/>
      <c r="S741" s="64"/>
      <c r="T741" s="77"/>
    </row>
    <row r="742" spans="2:20" x14ac:dyDescent="0.35">
      <c r="B742" s="36"/>
      <c r="C742" s="75"/>
      <c r="D742" s="76"/>
      <c r="E742" s="76"/>
      <c r="F742" s="76"/>
      <c r="G742" s="77"/>
      <c r="H742" s="64"/>
      <c r="I742" s="64"/>
      <c r="J742" s="77"/>
      <c r="K742" s="77"/>
      <c r="L742" s="38"/>
      <c r="M742" s="38"/>
      <c r="N742" s="77"/>
      <c r="O742" s="77"/>
      <c r="P742" s="38"/>
      <c r="Q742" s="38"/>
      <c r="R742" s="77"/>
      <c r="S742" s="64"/>
      <c r="T742" s="77"/>
    </row>
    <row r="743" spans="2:20" x14ac:dyDescent="0.35">
      <c r="B743" s="36"/>
      <c r="C743" s="75"/>
      <c r="D743" s="76"/>
      <c r="E743" s="76"/>
      <c r="F743" s="76"/>
      <c r="G743" s="77"/>
      <c r="H743" s="64"/>
      <c r="I743" s="64"/>
      <c r="J743" s="77"/>
      <c r="K743" s="77"/>
      <c r="L743" s="38"/>
      <c r="M743" s="38"/>
      <c r="N743" s="77"/>
      <c r="O743" s="77"/>
      <c r="P743" s="38"/>
      <c r="Q743" s="38"/>
      <c r="R743" s="77"/>
      <c r="S743" s="64"/>
      <c r="T743" s="77"/>
    </row>
    <row r="744" spans="2:20" x14ac:dyDescent="0.35">
      <c r="B744" s="36"/>
      <c r="C744" s="75"/>
      <c r="D744" s="76"/>
      <c r="E744" s="76"/>
      <c r="F744" s="76"/>
      <c r="G744" s="77"/>
      <c r="H744" s="64"/>
      <c r="I744" s="64"/>
      <c r="J744" s="77"/>
      <c r="K744" s="77"/>
      <c r="L744" s="38"/>
      <c r="M744" s="38"/>
      <c r="N744" s="77"/>
      <c r="O744" s="77"/>
      <c r="P744" s="38"/>
      <c r="Q744" s="38"/>
      <c r="R744" s="77"/>
      <c r="S744" s="64"/>
      <c r="T744" s="77"/>
    </row>
    <row r="745" spans="2:20" x14ac:dyDescent="0.35">
      <c r="B745" s="36"/>
      <c r="C745" s="75"/>
      <c r="D745" s="76"/>
      <c r="E745" s="76"/>
      <c r="F745" s="76"/>
      <c r="G745" s="77"/>
      <c r="H745" s="64"/>
      <c r="I745" s="64"/>
      <c r="J745" s="77"/>
      <c r="K745" s="77"/>
      <c r="L745" s="38"/>
      <c r="M745" s="38"/>
      <c r="N745" s="77"/>
      <c r="O745" s="77"/>
      <c r="P745" s="38"/>
      <c r="Q745" s="38"/>
      <c r="R745" s="77"/>
      <c r="S745" s="64"/>
      <c r="T745" s="77"/>
    </row>
    <row r="746" spans="2:20" x14ac:dyDescent="0.35">
      <c r="B746" s="36"/>
      <c r="C746" s="75"/>
      <c r="D746" s="76"/>
      <c r="E746" s="76"/>
      <c r="F746" s="76"/>
      <c r="G746" s="77"/>
      <c r="H746" s="64"/>
      <c r="I746" s="64"/>
      <c r="J746" s="77"/>
      <c r="K746" s="77"/>
      <c r="L746" s="38"/>
      <c r="M746" s="38"/>
      <c r="N746" s="77"/>
      <c r="O746" s="77"/>
      <c r="P746" s="38"/>
      <c r="Q746" s="38"/>
      <c r="R746" s="77"/>
      <c r="S746" s="64"/>
      <c r="T746" s="77"/>
    </row>
    <row r="747" spans="2:20" x14ac:dyDescent="0.35">
      <c r="B747" s="36"/>
      <c r="C747" s="75"/>
      <c r="D747" s="76"/>
      <c r="E747" s="76"/>
      <c r="F747" s="76"/>
      <c r="G747" s="77"/>
      <c r="H747" s="64"/>
      <c r="I747" s="64"/>
      <c r="J747" s="77"/>
      <c r="K747" s="77"/>
      <c r="L747" s="38"/>
      <c r="M747" s="38"/>
      <c r="N747" s="77"/>
      <c r="O747" s="77"/>
      <c r="P747" s="38"/>
      <c r="Q747" s="38"/>
      <c r="R747" s="77"/>
      <c r="S747" s="64"/>
      <c r="T747" s="77"/>
    </row>
    <row r="748" spans="2:20" x14ac:dyDescent="0.35">
      <c r="B748" s="36"/>
      <c r="C748" s="75"/>
      <c r="D748" s="76"/>
      <c r="E748" s="76"/>
      <c r="F748" s="76"/>
      <c r="G748" s="77"/>
      <c r="H748" s="64"/>
      <c r="I748" s="64"/>
      <c r="J748" s="77"/>
      <c r="K748" s="77"/>
      <c r="L748" s="38"/>
      <c r="M748" s="38"/>
      <c r="N748" s="77"/>
      <c r="O748" s="77"/>
      <c r="P748" s="38"/>
      <c r="Q748" s="38"/>
      <c r="R748" s="77"/>
      <c r="S748" s="64"/>
      <c r="T748" s="77"/>
    </row>
    <row r="749" spans="2:20" x14ac:dyDescent="0.35">
      <c r="B749" s="36"/>
      <c r="C749" s="75"/>
      <c r="D749" s="76"/>
      <c r="E749" s="76"/>
      <c r="F749" s="76"/>
      <c r="G749" s="77"/>
      <c r="H749" s="64"/>
      <c r="I749" s="64"/>
      <c r="J749" s="77"/>
      <c r="K749" s="77"/>
      <c r="L749" s="38"/>
      <c r="M749" s="38"/>
      <c r="N749" s="77"/>
      <c r="O749" s="77"/>
      <c r="P749" s="38"/>
      <c r="Q749" s="38"/>
      <c r="R749" s="77"/>
      <c r="S749" s="64"/>
      <c r="T749" s="77"/>
    </row>
    <row r="750" spans="2:20" x14ac:dyDescent="0.35">
      <c r="B750" s="36"/>
      <c r="C750" s="75"/>
      <c r="D750" s="76"/>
      <c r="E750" s="76"/>
      <c r="F750" s="76"/>
      <c r="G750" s="77"/>
      <c r="H750" s="64"/>
      <c r="I750" s="64"/>
      <c r="J750" s="77"/>
      <c r="K750" s="77"/>
      <c r="L750" s="38"/>
      <c r="M750" s="38"/>
      <c r="N750" s="77"/>
      <c r="O750" s="77"/>
      <c r="P750" s="38"/>
      <c r="Q750" s="38"/>
      <c r="R750" s="77"/>
      <c r="S750" s="64"/>
      <c r="T750" s="77"/>
    </row>
    <row r="751" spans="2:20" x14ac:dyDescent="0.35">
      <c r="B751" s="36"/>
      <c r="C751" s="75"/>
      <c r="D751" s="76"/>
      <c r="E751" s="76"/>
      <c r="F751" s="76"/>
      <c r="G751" s="77"/>
      <c r="H751" s="64"/>
      <c r="I751" s="64"/>
      <c r="J751" s="77"/>
      <c r="K751" s="77"/>
      <c r="L751" s="38"/>
      <c r="M751" s="38"/>
      <c r="N751" s="77"/>
      <c r="O751" s="77"/>
      <c r="P751" s="38"/>
      <c r="Q751" s="38"/>
      <c r="R751" s="77"/>
      <c r="S751" s="64"/>
      <c r="T751" s="77"/>
    </row>
    <row r="752" spans="2:20" x14ac:dyDescent="0.35">
      <c r="B752" s="36"/>
      <c r="C752" s="75"/>
      <c r="D752" s="76"/>
      <c r="E752" s="76"/>
      <c r="F752" s="76"/>
      <c r="G752" s="77"/>
      <c r="H752" s="64"/>
      <c r="I752" s="64"/>
      <c r="J752" s="77"/>
      <c r="K752" s="77"/>
      <c r="L752" s="38"/>
      <c r="M752" s="38"/>
      <c r="N752" s="77"/>
      <c r="O752" s="77"/>
      <c r="P752" s="38"/>
      <c r="Q752" s="38"/>
      <c r="R752" s="77"/>
      <c r="S752" s="64"/>
      <c r="T752" s="77"/>
    </row>
    <row r="753" spans="2:20" x14ac:dyDescent="0.35">
      <c r="B753" s="36"/>
      <c r="C753" s="75"/>
      <c r="D753" s="76"/>
      <c r="E753" s="76"/>
      <c r="F753" s="76"/>
      <c r="G753" s="77"/>
      <c r="H753" s="64"/>
      <c r="I753" s="64"/>
      <c r="J753" s="77"/>
      <c r="K753" s="77"/>
      <c r="L753" s="38"/>
      <c r="M753" s="38"/>
      <c r="N753" s="77"/>
      <c r="O753" s="77"/>
      <c r="P753" s="38"/>
      <c r="Q753" s="38"/>
      <c r="R753" s="77"/>
      <c r="S753" s="64"/>
      <c r="T753" s="77"/>
    </row>
    <row r="754" spans="2:20" x14ac:dyDescent="0.35">
      <c r="B754" s="36"/>
      <c r="C754" s="75"/>
      <c r="D754" s="76"/>
      <c r="E754" s="76"/>
      <c r="F754" s="76"/>
      <c r="G754" s="77"/>
      <c r="H754" s="64"/>
      <c r="I754" s="64"/>
      <c r="J754" s="77"/>
      <c r="K754" s="77"/>
      <c r="L754" s="38"/>
      <c r="M754" s="38"/>
      <c r="N754" s="77"/>
      <c r="O754" s="77"/>
      <c r="P754" s="38"/>
      <c r="Q754" s="38"/>
      <c r="R754" s="77"/>
      <c r="S754" s="64"/>
      <c r="T754" s="77"/>
    </row>
    <row r="755" spans="2:20" x14ac:dyDescent="0.35">
      <c r="B755" s="36"/>
      <c r="C755" s="75"/>
      <c r="D755" s="76"/>
      <c r="E755" s="76"/>
      <c r="F755" s="76"/>
      <c r="G755" s="77"/>
      <c r="H755" s="64"/>
      <c r="I755" s="64"/>
      <c r="J755" s="77"/>
      <c r="K755" s="77"/>
      <c r="L755" s="38"/>
      <c r="M755" s="38"/>
      <c r="N755" s="77"/>
      <c r="O755" s="77"/>
      <c r="P755" s="38"/>
      <c r="Q755" s="38"/>
      <c r="R755" s="77"/>
      <c r="S755" s="64"/>
      <c r="T755" s="77"/>
    </row>
    <row r="756" spans="2:20" x14ac:dyDescent="0.35">
      <c r="B756" s="36"/>
      <c r="C756" s="75"/>
      <c r="D756" s="76"/>
      <c r="E756" s="76"/>
      <c r="F756" s="76"/>
      <c r="G756" s="77"/>
      <c r="H756" s="64"/>
      <c r="I756" s="64"/>
      <c r="J756" s="77"/>
      <c r="K756" s="77"/>
      <c r="L756" s="38"/>
      <c r="M756" s="38"/>
      <c r="N756" s="77"/>
      <c r="O756" s="77"/>
      <c r="P756" s="38"/>
      <c r="Q756" s="38"/>
      <c r="R756" s="77"/>
      <c r="S756" s="64"/>
      <c r="T756" s="77"/>
    </row>
    <row r="757" spans="2:20" x14ac:dyDescent="0.35">
      <c r="B757" s="36"/>
      <c r="C757" s="75"/>
      <c r="D757" s="76"/>
      <c r="E757" s="76"/>
      <c r="F757" s="76"/>
      <c r="G757" s="77"/>
      <c r="H757" s="64"/>
      <c r="I757" s="64"/>
      <c r="J757" s="77"/>
      <c r="K757" s="77"/>
      <c r="L757" s="38"/>
      <c r="M757" s="38"/>
      <c r="N757" s="77"/>
      <c r="O757" s="77"/>
      <c r="P757" s="38"/>
      <c r="Q757" s="38"/>
      <c r="R757" s="77"/>
      <c r="S757" s="64"/>
      <c r="T757" s="77"/>
    </row>
    <row r="758" spans="2:20" x14ac:dyDescent="0.35">
      <c r="B758" s="36"/>
      <c r="C758" s="75"/>
      <c r="D758" s="76"/>
      <c r="E758" s="76"/>
      <c r="F758" s="76"/>
      <c r="G758" s="77"/>
      <c r="H758" s="64"/>
      <c r="I758" s="64"/>
      <c r="J758" s="77"/>
      <c r="K758" s="77"/>
      <c r="L758" s="38"/>
      <c r="M758" s="38"/>
      <c r="N758" s="77"/>
      <c r="O758" s="77"/>
      <c r="P758" s="38"/>
      <c r="Q758" s="38"/>
      <c r="R758" s="77"/>
      <c r="S758" s="64"/>
      <c r="T758" s="77"/>
    </row>
    <row r="759" spans="2:20" x14ac:dyDescent="0.35">
      <c r="B759" s="36"/>
      <c r="C759" s="75"/>
      <c r="D759" s="76"/>
      <c r="E759" s="76"/>
      <c r="F759" s="76"/>
      <c r="G759" s="77"/>
      <c r="H759" s="64"/>
      <c r="I759" s="64"/>
      <c r="J759" s="77"/>
      <c r="K759" s="77"/>
      <c r="L759" s="38"/>
      <c r="M759" s="38"/>
      <c r="N759" s="77"/>
      <c r="O759" s="77"/>
      <c r="P759" s="38"/>
      <c r="Q759" s="38"/>
      <c r="R759" s="77"/>
      <c r="S759" s="64"/>
      <c r="T759" s="77"/>
    </row>
    <row r="760" spans="2:20" x14ac:dyDescent="0.35">
      <c r="B760" s="36"/>
      <c r="C760" s="75"/>
      <c r="D760" s="76"/>
      <c r="E760" s="76"/>
      <c r="F760" s="76"/>
      <c r="G760" s="77"/>
      <c r="H760" s="64"/>
      <c r="I760" s="64"/>
      <c r="J760" s="77"/>
      <c r="K760" s="77"/>
      <c r="L760" s="38"/>
      <c r="M760" s="38"/>
      <c r="N760" s="77"/>
      <c r="O760" s="77"/>
      <c r="P760" s="38"/>
      <c r="Q760" s="38"/>
      <c r="R760" s="77"/>
      <c r="S760" s="64"/>
      <c r="T760" s="77"/>
    </row>
    <row r="761" spans="2:20" x14ac:dyDescent="0.35">
      <c r="B761" s="36"/>
      <c r="C761" s="75"/>
      <c r="D761" s="76"/>
      <c r="E761" s="76"/>
      <c r="F761" s="76"/>
      <c r="G761" s="77"/>
      <c r="H761" s="64"/>
      <c r="I761" s="64"/>
      <c r="J761" s="77"/>
      <c r="K761" s="77"/>
      <c r="L761" s="38"/>
      <c r="M761" s="38"/>
      <c r="N761" s="77"/>
      <c r="O761" s="77"/>
      <c r="P761" s="38"/>
      <c r="Q761" s="38"/>
      <c r="R761" s="77"/>
      <c r="S761" s="64"/>
      <c r="T761" s="77"/>
    </row>
    <row r="762" spans="2:20" x14ac:dyDescent="0.35">
      <c r="B762" s="36"/>
      <c r="C762" s="75"/>
      <c r="D762" s="76"/>
      <c r="E762" s="76"/>
      <c r="F762" s="76"/>
      <c r="G762" s="77"/>
      <c r="H762" s="64"/>
      <c r="I762" s="64"/>
      <c r="J762" s="77"/>
      <c r="K762" s="77"/>
      <c r="L762" s="38"/>
      <c r="M762" s="38"/>
      <c r="N762" s="77"/>
      <c r="O762" s="77"/>
      <c r="P762" s="38"/>
      <c r="Q762" s="38"/>
      <c r="R762" s="77"/>
      <c r="S762" s="64"/>
      <c r="T762" s="77"/>
    </row>
    <row r="763" spans="2:20" x14ac:dyDescent="0.35">
      <c r="B763" s="36"/>
      <c r="C763" s="75"/>
      <c r="D763" s="76"/>
      <c r="E763" s="76"/>
      <c r="F763" s="76"/>
      <c r="G763" s="77"/>
      <c r="H763" s="64"/>
      <c r="I763" s="64"/>
      <c r="J763" s="77"/>
      <c r="K763" s="77"/>
      <c r="L763" s="38"/>
      <c r="M763" s="38"/>
      <c r="N763" s="77"/>
      <c r="O763" s="77"/>
      <c r="P763" s="38"/>
      <c r="Q763" s="38"/>
      <c r="R763" s="77"/>
      <c r="S763" s="64"/>
      <c r="T763" s="77"/>
    </row>
    <row r="764" spans="2:20" x14ac:dyDescent="0.35">
      <c r="B764" s="36"/>
      <c r="C764" s="75"/>
      <c r="D764" s="76"/>
      <c r="E764" s="76"/>
      <c r="F764" s="76"/>
      <c r="G764" s="77"/>
      <c r="H764" s="64"/>
      <c r="I764" s="64"/>
      <c r="J764" s="77"/>
      <c r="K764" s="77"/>
      <c r="L764" s="38"/>
      <c r="M764" s="38"/>
      <c r="N764" s="77"/>
      <c r="O764" s="77"/>
      <c r="P764" s="38"/>
      <c r="Q764" s="38"/>
      <c r="R764" s="77"/>
      <c r="S764" s="64"/>
      <c r="T764" s="77"/>
    </row>
    <row r="765" spans="2:20" x14ac:dyDescent="0.35">
      <c r="B765" s="36"/>
      <c r="C765" s="75"/>
      <c r="D765" s="76"/>
      <c r="E765" s="76"/>
      <c r="F765" s="76"/>
      <c r="G765" s="77"/>
      <c r="H765" s="64"/>
      <c r="I765" s="64"/>
      <c r="J765" s="77"/>
      <c r="K765" s="77"/>
      <c r="L765" s="38"/>
      <c r="M765" s="38"/>
      <c r="N765" s="77"/>
      <c r="O765" s="77"/>
      <c r="P765" s="38"/>
      <c r="Q765" s="38"/>
      <c r="R765" s="77"/>
      <c r="S765" s="64"/>
      <c r="T765" s="77"/>
    </row>
    <row r="766" spans="2:20" x14ac:dyDescent="0.35">
      <c r="B766" s="36"/>
      <c r="C766" s="75"/>
      <c r="D766" s="76"/>
      <c r="E766" s="76"/>
      <c r="F766" s="76"/>
      <c r="G766" s="77"/>
      <c r="H766" s="64"/>
      <c r="I766" s="64"/>
      <c r="J766" s="77"/>
      <c r="K766" s="77"/>
      <c r="L766" s="38"/>
      <c r="M766" s="38"/>
      <c r="N766" s="77"/>
      <c r="O766" s="77"/>
      <c r="P766" s="38"/>
      <c r="Q766" s="38"/>
      <c r="R766" s="77"/>
      <c r="S766" s="64"/>
      <c r="T766" s="77"/>
    </row>
    <row r="767" spans="2:20" x14ac:dyDescent="0.35">
      <c r="B767" s="36"/>
      <c r="C767" s="75"/>
      <c r="D767" s="76"/>
      <c r="E767" s="76"/>
      <c r="F767" s="76"/>
      <c r="G767" s="77"/>
      <c r="H767" s="64"/>
      <c r="I767" s="64"/>
      <c r="J767" s="77"/>
      <c r="K767" s="77"/>
      <c r="L767" s="38"/>
      <c r="M767" s="38"/>
      <c r="N767" s="77"/>
      <c r="O767" s="77"/>
      <c r="P767" s="38"/>
      <c r="Q767" s="38"/>
      <c r="R767" s="77"/>
      <c r="S767" s="64"/>
      <c r="T767" s="77"/>
    </row>
    <row r="768" spans="2:20" x14ac:dyDescent="0.35">
      <c r="B768" s="36"/>
      <c r="C768" s="75"/>
      <c r="D768" s="76"/>
      <c r="E768" s="76"/>
      <c r="F768" s="76"/>
      <c r="G768" s="77"/>
      <c r="H768" s="64"/>
      <c r="I768" s="64"/>
      <c r="J768" s="77"/>
      <c r="K768" s="77"/>
      <c r="L768" s="38"/>
      <c r="M768" s="38"/>
      <c r="N768" s="77"/>
      <c r="O768" s="77"/>
      <c r="P768" s="38"/>
      <c r="Q768" s="38"/>
      <c r="R768" s="77"/>
      <c r="S768" s="64"/>
      <c r="T768" s="77"/>
    </row>
    <row r="769" spans="2:20" x14ac:dyDescent="0.35">
      <c r="B769" s="36"/>
      <c r="C769" s="75"/>
      <c r="D769" s="76"/>
      <c r="E769" s="76"/>
      <c r="F769" s="76"/>
      <c r="G769" s="77"/>
      <c r="H769" s="64"/>
      <c r="I769" s="64"/>
      <c r="J769" s="77"/>
      <c r="K769" s="77"/>
      <c r="L769" s="38"/>
      <c r="M769" s="38"/>
      <c r="N769" s="77"/>
      <c r="O769" s="77"/>
      <c r="P769" s="38"/>
      <c r="Q769" s="38"/>
      <c r="R769" s="77"/>
      <c r="S769" s="64"/>
      <c r="T769" s="77"/>
    </row>
    <row r="770" spans="2:20" x14ac:dyDescent="0.35">
      <c r="B770" s="36"/>
      <c r="C770" s="75"/>
      <c r="D770" s="76"/>
      <c r="E770" s="76"/>
      <c r="F770" s="76"/>
      <c r="G770" s="77"/>
      <c r="H770" s="64"/>
      <c r="I770" s="64"/>
      <c r="J770" s="77"/>
      <c r="K770" s="77"/>
      <c r="L770" s="38"/>
      <c r="M770" s="38"/>
      <c r="N770" s="77"/>
      <c r="O770" s="77"/>
      <c r="P770" s="38"/>
      <c r="Q770" s="38"/>
      <c r="R770" s="77"/>
      <c r="S770" s="64"/>
      <c r="T770" s="77"/>
    </row>
    <row r="771" spans="2:20" x14ac:dyDescent="0.35">
      <c r="B771" s="36"/>
      <c r="C771" s="75"/>
      <c r="D771" s="76"/>
      <c r="E771" s="76"/>
      <c r="F771" s="76"/>
      <c r="G771" s="77"/>
      <c r="H771" s="64"/>
      <c r="I771" s="64"/>
      <c r="J771" s="77"/>
      <c r="K771" s="77"/>
      <c r="L771" s="38"/>
      <c r="M771" s="38"/>
      <c r="N771" s="77"/>
      <c r="O771" s="77"/>
      <c r="P771" s="38"/>
      <c r="Q771" s="38"/>
      <c r="R771" s="77"/>
      <c r="S771" s="64"/>
      <c r="T771" s="77"/>
    </row>
    <row r="772" spans="2:20" x14ac:dyDescent="0.35">
      <c r="B772" s="36"/>
      <c r="C772" s="75"/>
      <c r="D772" s="76"/>
      <c r="E772" s="76"/>
      <c r="F772" s="76"/>
      <c r="G772" s="77"/>
      <c r="H772" s="64"/>
      <c r="I772" s="64"/>
      <c r="J772" s="77"/>
      <c r="K772" s="77"/>
      <c r="L772" s="38"/>
      <c r="M772" s="38"/>
      <c r="N772" s="77"/>
      <c r="O772" s="77"/>
      <c r="P772" s="38"/>
      <c r="Q772" s="38"/>
      <c r="R772" s="77"/>
      <c r="S772" s="64"/>
      <c r="T772" s="77"/>
    </row>
    <row r="773" spans="2:20" x14ac:dyDescent="0.35">
      <c r="B773" s="36"/>
      <c r="C773" s="75"/>
      <c r="D773" s="76"/>
      <c r="E773" s="76"/>
      <c r="F773" s="76"/>
      <c r="G773" s="77"/>
      <c r="H773" s="64"/>
      <c r="I773" s="64"/>
      <c r="J773" s="77"/>
      <c r="K773" s="77"/>
      <c r="L773" s="38"/>
      <c r="M773" s="38"/>
      <c r="N773" s="77"/>
      <c r="O773" s="77"/>
      <c r="P773" s="38"/>
      <c r="Q773" s="38"/>
      <c r="R773" s="77"/>
      <c r="S773" s="64"/>
      <c r="T773" s="77"/>
    </row>
    <row r="774" spans="2:20" x14ac:dyDescent="0.35">
      <c r="B774" s="36"/>
      <c r="C774" s="75"/>
      <c r="D774" s="76"/>
      <c r="E774" s="76"/>
      <c r="F774" s="76"/>
      <c r="G774" s="77"/>
      <c r="H774" s="64"/>
      <c r="I774" s="64"/>
      <c r="J774" s="77"/>
      <c r="K774" s="77"/>
      <c r="L774" s="38"/>
      <c r="M774" s="38"/>
      <c r="N774" s="77"/>
      <c r="O774" s="77"/>
      <c r="P774" s="38"/>
      <c r="Q774" s="38"/>
      <c r="R774" s="77"/>
      <c r="S774" s="64"/>
      <c r="T774" s="77"/>
    </row>
    <row r="775" spans="2:20" x14ac:dyDescent="0.35">
      <c r="B775" s="36"/>
      <c r="C775" s="75"/>
      <c r="D775" s="76"/>
      <c r="E775" s="76"/>
      <c r="F775" s="76"/>
      <c r="G775" s="77"/>
      <c r="H775" s="64"/>
      <c r="I775" s="64"/>
      <c r="J775" s="77"/>
      <c r="K775" s="77"/>
      <c r="L775" s="38"/>
      <c r="M775" s="38"/>
      <c r="N775" s="77"/>
      <c r="O775" s="77"/>
      <c r="P775" s="38"/>
      <c r="Q775" s="38"/>
      <c r="R775" s="77"/>
      <c r="S775" s="64"/>
      <c r="T775" s="77"/>
    </row>
    <row r="776" spans="2:20" x14ac:dyDescent="0.35">
      <c r="B776" s="36"/>
      <c r="C776" s="75"/>
      <c r="D776" s="76"/>
      <c r="E776" s="76"/>
      <c r="F776" s="76"/>
      <c r="G776" s="77"/>
      <c r="H776" s="64"/>
      <c r="I776" s="64"/>
      <c r="J776" s="77"/>
      <c r="K776" s="77"/>
      <c r="L776" s="38"/>
      <c r="M776" s="38"/>
      <c r="N776" s="77"/>
      <c r="O776" s="77"/>
      <c r="P776" s="38"/>
      <c r="Q776" s="38"/>
      <c r="R776" s="77"/>
      <c r="S776" s="64"/>
      <c r="T776" s="77"/>
    </row>
    <row r="777" spans="2:20" x14ac:dyDescent="0.35">
      <c r="B777" s="36"/>
      <c r="C777" s="75"/>
      <c r="D777" s="76"/>
      <c r="E777" s="76"/>
      <c r="F777" s="76"/>
      <c r="G777" s="77"/>
      <c r="H777" s="64"/>
      <c r="I777" s="64"/>
      <c r="J777" s="77"/>
      <c r="K777" s="77"/>
      <c r="L777" s="38"/>
      <c r="M777" s="38"/>
      <c r="N777" s="77"/>
      <c r="O777" s="77"/>
      <c r="P777" s="38"/>
      <c r="Q777" s="38"/>
      <c r="R777" s="77"/>
      <c r="S777" s="64"/>
      <c r="T777" s="77"/>
    </row>
    <row r="778" spans="2:20" x14ac:dyDescent="0.35">
      <c r="B778" s="36"/>
      <c r="C778" s="75"/>
      <c r="D778" s="76"/>
      <c r="E778" s="76"/>
      <c r="F778" s="76"/>
      <c r="G778" s="77"/>
      <c r="H778" s="64"/>
      <c r="I778" s="64"/>
      <c r="J778" s="77"/>
      <c r="K778" s="77"/>
      <c r="L778" s="38"/>
      <c r="M778" s="38"/>
      <c r="N778" s="77"/>
      <c r="O778" s="77"/>
      <c r="P778" s="38"/>
      <c r="Q778" s="38"/>
      <c r="R778" s="77"/>
      <c r="S778" s="64"/>
      <c r="T778" s="77"/>
    </row>
    <row r="779" spans="2:20" x14ac:dyDescent="0.35">
      <c r="B779" s="36"/>
      <c r="C779" s="75"/>
      <c r="D779" s="76"/>
      <c r="E779" s="76"/>
      <c r="F779" s="76"/>
      <c r="G779" s="77"/>
      <c r="H779" s="64"/>
      <c r="I779" s="64"/>
      <c r="J779" s="77"/>
      <c r="K779" s="77"/>
      <c r="L779" s="38"/>
      <c r="M779" s="38"/>
      <c r="N779" s="77"/>
      <c r="O779" s="77"/>
      <c r="P779" s="38"/>
      <c r="Q779" s="38"/>
      <c r="R779" s="77"/>
      <c r="S779" s="64"/>
      <c r="T779" s="77"/>
    </row>
    <row r="780" spans="2:20" x14ac:dyDescent="0.35">
      <c r="B780" s="36"/>
      <c r="C780" s="75"/>
      <c r="D780" s="76"/>
      <c r="E780" s="76"/>
      <c r="F780" s="76"/>
      <c r="G780" s="77"/>
      <c r="H780" s="64"/>
      <c r="I780" s="64"/>
      <c r="J780" s="77"/>
      <c r="K780" s="77"/>
      <c r="L780" s="38"/>
      <c r="M780" s="38"/>
      <c r="N780" s="77"/>
      <c r="O780" s="77"/>
      <c r="P780" s="38"/>
      <c r="Q780" s="38"/>
      <c r="R780" s="77"/>
      <c r="S780" s="64"/>
      <c r="T780" s="77"/>
    </row>
    <row r="781" spans="2:20" x14ac:dyDescent="0.35">
      <c r="B781" s="36"/>
      <c r="C781" s="75"/>
      <c r="D781" s="76"/>
      <c r="E781" s="76"/>
      <c r="F781" s="76"/>
      <c r="G781" s="77"/>
      <c r="H781" s="64"/>
      <c r="I781" s="64"/>
      <c r="J781" s="77"/>
      <c r="K781" s="77"/>
      <c r="L781" s="38"/>
      <c r="M781" s="38"/>
      <c r="N781" s="77"/>
      <c r="O781" s="77"/>
      <c r="P781" s="38"/>
      <c r="Q781" s="38"/>
      <c r="R781" s="77"/>
      <c r="S781" s="64"/>
      <c r="T781" s="77"/>
    </row>
    <row r="782" spans="2:20" x14ac:dyDescent="0.35">
      <c r="B782" s="36"/>
      <c r="C782" s="75"/>
      <c r="D782" s="76"/>
      <c r="E782" s="76"/>
      <c r="F782" s="76"/>
      <c r="G782" s="77"/>
      <c r="H782" s="64"/>
      <c r="I782" s="64"/>
      <c r="J782" s="77"/>
      <c r="K782" s="77"/>
      <c r="L782" s="38"/>
      <c r="M782" s="38"/>
      <c r="N782" s="77"/>
      <c r="O782" s="77"/>
      <c r="P782" s="38"/>
      <c r="Q782" s="38"/>
      <c r="R782" s="77"/>
      <c r="S782" s="64"/>
      <c r="T782" s="77"/>
    </row>
    <row r="783" spans="2:20" x14ac:dyDescent="0.35">
      <c r="B783" s="36"/>
      <c r="C783" s="75"/>
      <c r="D783" s="76"/>
      <c r="E783" s="76"/>
      <c r="F783" s="76"/>
      <c r="G783" s="77"/>
      <c r="H783" s="64"/>
      <c r="I783" s="64"/>
      <c r="J783" s="77"/>
      <c r="K783" s="77"/>
      <c r="L783" s="38"/>
      <c r="M783" s="38"/>
      <c r="N783" s="77"/>
      <c r="O783" s="77"/>
      <c r="P783" s="38"/>
      <c r="Q783" s="38"/>
      <c r="R783" s="77"/>
      <c r="S783" s="64"/>
      <c r="T783" s="77"/>
    </row>
    <row r="784" spans="2:20" x14ac:dyDescent="0.35">
      <c r="B784" s="36"/>
      <c r="C784" s="75"/>
      <c r="D784" s="76"/>
      <c r="E784" s="76"/>
      <c r="F784" s="76"/>
      <c r="G784" s="77"/>
      <c r="H784" s="64"/>
      <c r="I784" s="64"/>
      <c r="J784" s="77"/>
      <c r="K784" s="77"/>
      <c r="L784" s="38"/>
      <c r="M784" s="38"/>
      <c r="N784" s="77"/>
      <c r="O784" s="77"/>
      <c r="P784" s="38"/>
      <c r="Q784" s="38"/>
      <c r="R784" s="77"/>
      <c r="S784" s="64"/>
      <c r="T784" s="77"/>
    </row>
    <row r="785" spans="2:20" x14ac:dyDescent="0.35">
      <c r="B785" s="36"/>
      <c r="C785" s="75"/>
      <c r="D785" s="76"/>
      <c r="E785" s="76"/>
      <c r="F785" s="76"/>
      <c r="G785" s="77"/>
      <c r="H785" s="64"/>
      <c r="I785" s="64"/>
      <c r="J785" s="77"/>
      <c r="K785" s="77"/>
      <c r="L785" s="38"/>
      <c r="M785" s="38"/>
      <c r="N785" s="77"/>
      <c r="O785" s="77"/>
      <c r="P785" s="38"/>
      <c r="Q785" s="38"/>
      <c r="R785" s="77"/>
      <c r="S785" s="64"/>
      <c r="T785" s="77"/>
    </row>
    <row r="786" spans="2:20" x14ac:dyDescent="0.35">
      <c r="B786" s="36"/>
      <c r="C786" s="75"/>
      <c r="D786" s="76"/>
      <c r="E786" s="76"/>
      <c r="F786" s="76"/>
      <c r="G786" s="77"/>
      <c r="H786" s="64"/>
      <c r="I786" s="64"/>
      <c r="J786" s="77"/>
      <c r="K786" s="77"/>
      <c r="L786" s="38"/>
      <c r="M786" s="38"/>
      <c r="N786" s="77"/>
      <c r="O786" s="77"/>
      <c r="P786" s="38"/>
      <c r="Q786" s="38"/>
      <c r="R786" s="77"/>
      <c r="S786" s="64"/>
      <c r="T786" s="77"/>
    </row>
    <row r="787" spans="2:20" x14ac:dyDescent="0.35">
      <c r="B787" s="36"/>
      <c r="C787" s="75"/>
      <c r="D787" s="76"/>
      <c r="E787" s="76"/>
      <c r="F787" s="76"/>
      <c r="G787" s="77"/>
      <c r="H787" s="64"/>
      <c r="I787" s="64"/>
      <c r="J787" s="77"/>
      <c r="K787" s="77"/>
      <c r="L787" s="38"/>
      <c r="M787" s="38"/>
      <c r="N787" s="77"/>
      <c r="O787" s="77"/>
      <c r="P787" s="38"/>
      <c r="Q787" s="38"/>
      <c r="R787" s="77"/>
      <c r="S787" s="64"/>
      <c r="T787" s="77"/>
    </row>
    <row r="788" spans="2:20" x14ac:dyDescent="0.35">
      <c r="B788" s="36"/>
      <c r="C788" s="75"/>
      <c r="D788" s="76"/>
      <c r="E788" s="76"/>
      <c r="F788" s="76"/>
      <c r="G788" s="77"/>
      <c r="H788" s="64"/>
      <c r="I788" s="64"/>
      <c r="J788" s="77"/>
      <c r="K788" s="77"/>
      <c r="L788" s="38"/>
      <c r="M788" s="38"/>
      <c r="N788" s="77"/>
      <c r="O788" s="77"/>
      <c r="P788" s="38"/>
      <c r="Q788" s="38"/>
      <c r="R788" s="77"/>
      <c r="S788" s="64"/>
      <c r="T788" s="77"/>
    </row>
    <row r="789" spans="2:20" x14ac:dyDescent="0.35">
      <c r="B789" s="36"/>
      <c r="C789" s="75"/>
      <c r="D789" s="76"/>
      <c r="E789" s="76"/>
      <c r="F789" s="76"/>
      <c r="G789" s="77"/>
      <c r="H789" s="64"/>
      <c r="I789" s="64"/>
      <c r="J789" s="77"/>
      <c r="K789" s="77"/>
      <c r="L789" s="38"/>
      <c r="M789" s="38"/>
      <c r="N789" s="77"/>
      <c r="O789" s="77"/>
      <c r="P789" s="38"/>
      <c r="Q789" s="38"/>
      <c r="R789" s="77"/>
      <c r="S789" s="64"/>
      <c r="T789" s="77"/>
    </row>
    <row r="790" spans="2:20" x14ac:dyDescent="0.35">
      <c r="B790" s="36"/>
      <c r="C790" s="75"/>
      <c r="D790" s="76"/>
      <c r="E790" s="76"/>
      <c r="F790" s="76"/>
      <c r="G790" s="77"/>
      <c r="H790" s="64"/>
      <c r="I790" s="64"/>
      <c r="J790" s="77"/>
      <c r="K790" s="77"/>
      <c r="L790" s="38"/>
      <c r="M790" s="38"/>
      <c r="N790" s="77"/>
      <c r="O790" s="77"/>
      <c r="P790" s="38"/>
      <c r="Q790" s="38"/>
      <c r="R790" s="77"/>
      <c r="S790" s="64"/>
      <c r="T790" s="77"/>
    </row>
    <row r="791" spans="2:20" x14ac:dyDescent="0.35">
      <c r="B791" s="36"/>
      <c r="C791" s="75"/>
      <c r="D791" s="76"/>
      <c r="E791" s="76"/>
      <c r="F791" s="76"/>
      <c r="G791" s="77"/>
      <c r="H791" s="64"/>
      <c r="I791" s="64"/>
      <c r="J791" s="77"/>
      <c r="K791" s="77"/>
      <c r="L791" s="38"/>
      <c r="M791" s="38"/>
      <c r="N791" s="77"/>
      <c r="O791" s="77"/>
      <c r="P791" s="38"/>
      <c r="Q791" s="38"/>
      <c r="R791" s="77"/>
      <c r="S791" s="64"/>
      <c r="T791" s="77"/>
    </row>
    <row r="792" spans="2:20" x14ac:dyDescent="0.35">
      <c r="B792" s="36"/>
      <c r="C792" s="75"/>
      <c r="D792" s="76"/>
      <c r="E792" s="76"/>
      <c r="F792" s="76"/>
      <c r="G792" s="77"/>
      <c r="H792" s="64"/>
      <c r="I792" s="64"/>
      <c r="J792" s="77"/>
      <c r="K792" s="77"/>
      <c r="L792" s="38"/>
      <c r="M792" s="38"/>
      <c r="N792" s="77"/>
      <c r="O792" s="77"/>
      <c r="P792" s="38"/>
      <c r="Q792" s="38"/>
      <c r="R792" s="77"/>
      <c r="S792" s="64"/>
      <c r="T792" s="77"/>
    </row>
    <row r="793" spans="2:20" x14ac:dyDescent="0.35">
      <c r="B793" s="36"/>
      <c r="C793" s="75"/>
      <c r="D793" s="76"/>
      <c r="E793" s="76"/>
      <c r="F793" s="76"/>
      <c r="G793" s="77"/>
      <c r="H793" s="64"/>
      <c r="I793" s="64"/>
      <c r="J793" s="77"/>
      <c r="K793" s="77"/>
      <c r="L793" s="38"/>
      <c r="M793" s="38"/>
      <c r="N793" s="77"/>
      <c r="O793" s="77"/>
      <c r="P793" s="38"/>
      <c r="Q793" s="38"/>
      <c r="R793" s="77"/>
      <c r="S793" s="64"/>
      <c r="T793" s="77"/>
    </row>
    <row r="794" spans="2:20" x14ac:dyDescent="0.35">
      <c r="B794" s="36"/>
      <c r="C794" s="75"/>
      <c r="D794" s="76"/>
      <c r="E794" s="76"/>
      <c r="F794" s="76"/>
      <c r="G794" s="77"/>
      <c r="H794" s="64"/>
      <c r="I794" s="64"/>
      <c r="J794" s="77"/>
      <c r="K794" s="77"/>
      <c r="L794" s="38"/>
      <c r="M794" s="38"/>
      <c r="N794" s="77"/>
      <c r="O794" s="77"/>
      <c r="P794" s="38"/>
      <c r="Q794" s="38"/>
      <c r="R794" s="77"/>
      <c r="S794" s="64"/>
      <c r="T794" s="77"/>
    </row>
    <row r="795" spans="2:20" x14ac:dyDescent="0.35">
      <c r="B795" s="36"/>
      <c r="C795" s="75"/>
      <c r="D795" s="76"/>
      <c r="E795" s="76"/>
      <c r="F795" s="76"/>
      <c r="G795" s="77"/>
      <c r="H795" s="64"/>
      <c r="I795" s="64"/>
      <c r="J795" s="77"/>
      <c r="K795" s="77"/>
      <c r="L795" s="38"/>
      <c r="M795" s="38"/>
      <c r="N795" s="77"/>
      <c r="O795" s="77"/>
      <c r="P795" s="38"/>
      <c r="Q795" s="38"/>
      <c r="R795" s="77"/>
      <c r="S795" s="64"/>
      <c r="T795" s="77"/>
    </row>
    <row r="796" spans="2:20" x14ac:dyDescent="0.35">
      <c r="B796" s="36"/>
      <c r="C796" s="75"/>
      <c r="D796" s="76"/>
      <c r="E796" s="76"/>
      <c r="F796" s="76"/>
      <c r="G796" s="77"/>
      <c r="H796" s="64"/>
      <c r="I796" s="64"/>
      <c r="J796" s="77"/>
      <c r="K796" s="77"/>
      <c r="L796" s="38"/>
      <c r="M796" s="38"/>
      <c r="N796" s="77"/>
      <c r="O796" s="77"/>
      <c r="P796" s="38"/>
      <c r="Q796" s="38"/>
      <c r="R796" s="77"/>
      <c r="S796" s="64"/>
      <c r="T796" s="77"/>
    </row>
    <row r="797" spans="2:20" x14ac:dyDescent="0.35">
      <c r="B797" s="36"/>
      <c r="C797" s="75"/>
      <c r="D797" s="76"/>
      <c r="E797" s="76"/>
      <c r="F797" s="76"/>
      <c r="G797" s="77"/>
      <c r="H797" s="64"/>
      <c r="I797" s="64"/>
      <c r="J797" s="77"/>
      <c r="K797" s="77"/>
      <c r="L797" s="38"/>
      <c r="M797" s="38"/>
      <c r="N797" s="77"/>
      <c r="O797" s="77"/>
      <c r="P797" s="38"/>
      <c r="Q797" s="38"/>
      <c r="R797" s="77"/>
      <c r="S797" s="64"/>
      <c r="T797" s="77"/>
    </row>
    <row r="798" spans="2:20" x14ac:dyDescent="0.35">
      <c r="B798" s="36"/>
      <c r="C798" s="75"/>
      <c r="D798" s="76"/>
      <c r="E798" s="76"/>
      <c r="F798" s="76"/>
      <c r="G798" s="77"/>
      <c r="H798" s="64"/>
      <c r="I798" s="64"/>
      <c r="J798" s="77"/>
      <c r="K798" s="77"/>
      <c r="L798" s="38"/>
      <c r="M798" s="38"/>
      <c r="N798" s="77"/>
      <c r="O798" s="77"/>
      <c r="P798" s="38"/>
      <c r="Q798" s="38"/>
      <c r="R798" s="77"/>
      <c r="S798" s="64"/>
      <c r="T798" s="77"/>
    </row>
    <row r="799" spans="2:20" x14ac:dyDescent="0.35">
      <c r="B799" s="36"/>
      <c r="C799" s="75"/>
      <c r="D799" s="76"/>
      <c r="E799" s="76"/>
      <c r="F799" s="76"/>
      <c r="G799" s="77"/>
      <c r="H799" s="64"/>
      <c r="I799" s="64"/>
      <c r="J799" s="77"/>
      <c r="K799" s="77"/>
      <c r="L799" s="38"/>
      <c r="M799" s="38"/>
      <c r="N799" s="77"/>
      <c r="O799" s="77"/>
      <c r="P799" s="38"/>
      <c r="Q799" s="38"/>
      <c r="R799" s="77"/>
      <c r="S799" s="64"/>
      <c r="T799" s="77"/>
    </row>
    <row r="800" spans="2:20" x14ac:dyDescent="0.35">
      <c r="B800" s="36"/>
      <c r="C800" s="75"/>
      <c r="D800" s="76"/>
      <c r="E800" s="76"/>
      <c r="F800" s="76"/>
      <c r="G800" s="77"/>
      <c r="H800" s="64"/>
      <c r="I800" s="64"/>
      <c r="J800" s="77"/>
      <c r="K800" s="77"/>
      <c r="L800" s="38"/>
      <c r="M800" s="38"/>
      <c r="N800" s="77"/>
      <c r="O800" s="77"/>
      <c r="P800" s="38"/>
      <c r="Q800" s="38"/>
      <c r="R800" s="77"/>
      <c r="S800" s="64"/>
      <c r="T800" s="77"/>
    </row>
    <row r="801" spans="2:20" x14ac:dyDescent="0.35">
      <c r="B801" s="36"/>
      <c r="C801" s="75"/>
      <c r="D801" s="76"/>
      <c r="E801" s="76"/>
      <c r="F801" s="76"/>
      <c r="G801" s="77"/>
      <c r="H801" s="64"/>
      <c r="I801" s="64"/>
      <c r="J801" s="77"/>
      <c r="K801" s="77"/>
      <c r="L801" s="38"/>
      <c r="M801" s="38"/>
      <c r="N801" s="77"/>
      <c r="O801" s="77"/>
      <c r="P801" s="38"/>
      <c r="Q801" s="38"/>
      <c r="R801" s="77"/>
      <c r="S801" s="64"/>
      <c r="T801" s="77"/>
    </row>
    <row r="802" spans="2:20" x14ac:dyDescent="0.35">
      <c r="B802" s="36"/>
      <c r="C802" s="75"/>
      <c r="D802" s="76"/>
      <c r="E802" s="76"/>
      <c r="F802" s="76"/>
      <c r="G802" s="77"/>
      <c r="H802" s="64"/>
      <c r="I802" s="64"/>
      <c r="J802" s="77"/>
      <c r="K802" s="77"/>
      <c r="L802" s="38"/>
      <c r="M802" s="38"/>
      <c r="N802" s="77"/>
      <c r="O802" s="77"/>
      <c r="P802" s="38"/>
      <c r="Q802" s="38"/>
      <c r="R802" s="77"/>
      <c r="S802" s="64"/>
      <c r="T802" s="77"/>
    </row>
    <row r="803" spans="2:20" x14ac:dyDescent="0.35">
      <c r="B803" s="36"/>
      <c r="C803" s="75"/>
      <c r="D803" s="76"/>
      <c r="E803" s="76"/>
      <c r="F803" s="76"/>
      <c r="G803" s="77"/>
      <c r="H803" s="64"/>
      <c r="I803" s="64"/>
      <c r="J803" s="77"/>
      <c r="K803" s="77"/>
      <c r="L803" s="38"/>
      <c r="M803" s="38"/>
      <c r="N803" s="77"/>
      <c r="O803" s="77"/>
      <c r="P803" s="38"/>
      <c r="Q803" s="38"/>
      <c r="R803" s="77"/>
      <c r="S803" s="64"/>
      <c r="T803" s="77"/>
    </row>
    <row r="804" spans="2:20" x14ac:dyDescent="0.35">
      <c r="B804" s="36"/>
      <c r="C804" s="75"/>
      <c r="D804" s="76"/>
      <c r="E804" s="76"/>
      <c r="F804" s="76"/>
      <c r="G804" s="77"/>
      <c r="H804" s="64"/>
      <c r="I804" s="64"/>
      <c r="J804" s="77"/>
      <c r="K804" s="77"/>
      <c r="L804" s="38"/>
      <c r="M804" s="38"/>
      <c r="N804" s="77"/>
      <c r="O804" s="77"/>
      <c r="P804" s="38"/>
      <c r="Q804" s="38"/>
      <c r="R804" s="77"/>
      <c r="S804" s="64"/>
      <c r="T804" s="77"/>
    </row>
    <row r="805" spans="2:20" x14ac:dyDescent="0.35">
      <c r="B805" s="36"/>
      <c r="C805" s="75"/>
      <c r="D805" s="76"/>
      <c r="E805" s="76"/>
      <c r="F805" s="76"/>
      <c r="G805" s="77"/>
      <c r="H805" s="64"/>
      <c r="I805" s="64"/>
      <c r="J805" s="77"/>
      <c r="K805" s="77"/>
      <c r="L805" s="38"/>
      <c r="M805" s="38"/>
      <c r="N805" s="77"/>
      <c r="O805" s="77"/>
      <c r="P805" s="38"/>
      <c r="Q805" s="38"/>
      <c r="R805" s="77"/>
      <c r="S805" s="64"/>
      <c r="T805" s="77"/>
    </row>
    <row r="806" spans="2:20" x14ac:dyDescent="0.35">
      <c r="B806" s="36"/>
      <c r="C806" s="75"/>
      <c r="D806" s="76"/>
      <c r="E806" s="76"/>
      <c r="F806" s="76"/>
      <c r="G806" s="77"/>
      <c r="H806" s="64"/>
      <c r="I806" s="64"/>
      <c r="J806" s="77"/>
      <c r="K806" s="77"/>
      <c r="L806" s="38"/>
      <c r="M806" s="38"/>
      <c r="N806" s="77"/>
      <c r="O806" s="77"/>
      <c r="P806" s="38"/>
      <c r="Q806" s="38"/>
      <c r="R806" s="77"/>
      <c r="S806" s="64"/>
      <c r="T806" s="77"/>
    </row>
    <row r="807" spans="2:20" x14ac:dyDescent="0.35">
      <c r="B807" s="36"/>
      <c r="C807" s="75"/>
      <c r="D807" s="76"/>
      <c r="E807" s="76"/>
      <c r="F807" s="76"/>
      <c r="G807" s="77"/>
      <c r="H807" s="64"/>
      <c r="I807" s="64"/>
      <c r="J807" s="77"/>
      <c r="K807" s="77"/>
      <c r="L807" s="38"/>
      <c r="M807" s="38"/>
      <c r="N807" s="77"/>
      <c r="O807" s="77"/>
      <c r="P807" s="38"/>
      <c r="Q807" s="38"/>
      <c r="R807" s="77"/>
      <c r="S807" s="64"/>
      <c r="T807" s="77"/>
    </row>
    <row r="808" spans="2:20" x14ac:dyDescent="0.35">
      <c r="B808" s="36"/>
      <c r="C808" s="75"/>
      <c r="D808" s="76"/>
      <c r="E808" s="76"/>
      <c r="F808" s="76"/>
      <c r="G808" s="77"/>
      <c r="H808" s="64"/>
      <c r="I808" s="64"/>
      <c r="J808" s="77"/>
      <c r="K808" s="77"/>
      <c r="L808" s="38"/>
      <c r="M808" s="38"/>
      <c r="N808" s="77"/>
      <c r="O808" s="77"/>
      <c r="P808" s="38"/>
      <c r="Q808" s="38"/>
      <c r="R808" s="77"/>
      <c r="S808" s="64"/>
      <c r="T808" s="77"/>
    </row>
    <row r="809" spans="2:20" x14ac:dyDescent="0.35">
      <c r="B809" s="36"/>
      <c r="C809" s="75"/>
      <c r="D809" s="76"/>
      <c r="E809" s="76"/>
      <c r="F809" s="76"/>
      <c r="G809" s="77"/>
      <c r="H809" s="64"/>
      <c r="I809" s="64"/>
      <c r="J809" s="77"/>
      <c r="K809" s="77"/>
      <c r="L809" s="38"/>
      <c r="M809" s="38"/>
      <c r="N809" s="77"/>
      <c r="O809" s="77"/>
      <c r="P809" s="38"/>
      <c r="Q809" s="38"/>
      <c r="R809" s="77"/>
      <c r="S809" s="64"/>
      <c r="T809" s="77"/>
    </row>
    <row r="810" spans="2:20" x14ac:dyDescent="0.35">
      <c r="B810" s="36"/>
      <c r="C810" s="75"/>
      <c r="D810" s="76"/>
      <c r="E810" s="76"/>
      <c r="F810" s="76"/>
      <c r="G810" s="77"/>
      <c r="H810" s="64"/>
      <c r="I810" s="64"/>
      <c r="J810" s="77"/>
      <c r="K810" s="77"/>
      <c r="L810" s="38"/>
      <c r="M810" s="38"/>
      <c r="N810" s="77"/>
      <c r="O810" s="77"/>
      <c r="P810" s="38"/>
      <c r="Q810" s="38"/>
      <c r="R810" s="77"/>
      <c r="S810" s="64"/>
      <c r="T810" s="77"/>
    </row>
    <row r="811" spans="2:20" x14ac:dyDescent="0.35">
      <c r="B811" s="36"/>
      <c r="C811" s="75"/>
      <c r="D811" s="76"/>
      <c r="E811" s="76"/>
      <c r="F811" s="76"/>
      <c r="G811" s="77"/>
      <c r="H811" s="64"/>
      <c r="I811" s="64"/>
      <c r="J811" s="77"/>
      <c r="K811" s="77"/>
      <c r="L811" s="38"/>
      <c r="M811" s="38"/>
      <c r="N811" s="77"/>
      <c r="O811" s="77"/>
      <c r="P811" s="38"/>
      <c r="Q811" s="38"/>
      <c r="R811" s="77"/>
      <c r="S811" s="64"/>
      <c r="T811" s="77"/>
    </row>
    <row r="812" spans="2:20" x14ac:dyDescent="0.35">
      <c r="B812" s="36"/>
      <c r="C812" s="75"/>
      <c r="D812" s="76"/>
      <c r="E812" s="76"/>
      <c r="F812" s="76"/>
      <c r="G812" s="77"/>
      <c r="H812" s="64"/>
      <c r="I812" s="64"/>
      <c r="J812" s="77"/>
      <c r="K812" s="77"/>
      <c r="L812" s="38"/>
      <c r="M812" s="38"/>
      <c r="N812" s="77"/>
      <c r="O812" s="77"/>
      <c r="P812" s="38"/>
      <c r="Q812" s="38"/>
      <c r="R812" s="77"/>
      <c r="S812" s="64"/>
      <c r="T812" s="77"/>
    </row>
    <row r="813" spans="2:20" x14ac:dyDescent="0.35">
      <c r="B813" s="36"/>
      <c r="C813" s="75"/>
      <c r="D813" s="76"/>
      <c r="E813" s="76"/>
      <c r="F813" s="76"/>
      <c r="G813" s="77"/>
      <c r="H813" s="64"/>
      <c r="I813" s="64"/>
      <c r="J813" s="77"/>
      <c r="K813" s="77"/>
      <c r="L813" s="38"/>
      <c r="M813" s="38"/>
      <c r="N813" s="77"/>
      <c r="O813" s="77"/>
      <c r="P813" s="38"/>
      <c r="Q813" s="38"/>
      <c r="R813" s="77"/>
      <c r="S813" s="64"/>
      <c r="T813" s="77"/>
    </row>
    <row r="814" spans="2:20" x14ac:dyDescent="0.35">
      <c r="B814" s="36"/>
      <c r="C814" s="75"/>
      <c r="D814" s="76"/>
      <c r="E814" s="76"/>
      <c r="F814" s="76"/>
      <c r="G814" s="77"/>
      <c r="H814" s="64"/>
      <c r="I814" s="64"/>
      <c r="J814" s="77"/>
      <c r="K814" s="77"/>
      <c r="L814" s="38"/>
      <c r="M814" s="38"/>
      <c r="N814" s="77"/>
      <c r="O814" s="77"/>
      <c r="P814" s="38"/>
      <c r="Q814" s="38"/>
      <c r="R814" s="77"/>
      <c r="S814" s="64"/>
      <c r="T814" s="77"/>
    </row>
    <row r="815" spans="2:20" x14ac:dyDescent="0.35">
      <c r="B815" s="36"/>
      <c r="C815" s="75"/>
      <c r="D815" s="76"/>
      <c r="E815" s="76"/>
      <c r="F815" s="76"/>
      <c r="G815" s="77"/>
      <c r="H815" s="64"/>
      <c r="I815" s="64"/>
      <c r="J815" s="77"/>
      <c r="K815" s="77"/>
      <c r="L815" s="38"/>
      <c r="M815" s="38"/>
      <c r="N815" s="77"/>
      <c r="O815" s="77"/>
      <c r="P815" s="38"/>
      <c r="Q815" s="38"/>
      <c r="R815" s="77"/>
      <c r="S815" s="64"/>
      <c r="T815" s="77"/>
    </row>
    <row r="816" spans="2:20" x14ac:dyDescent="0.35">
      <c r="B816" s="36"/>
      <c r="C816" s="75"/>
      <c r="D816" s="76"/>
      <c r="E816" s="76"/>
      <c r="F816" s="76"/>
      <c r="G816" s="77"/>
      <c r="H816" s="64"/>
      <c r="I816" s="64"/>
      <c r="J816" s="77"/>
      <c r="K816" s="77"/>
      <c r="L816" s="38"/>
      <c r="M816" s="38"/>
      <c r="N816" s="77"/>
      <c r="O816" s="77"/>
      <c r="P816" s="38"/>
      <c r="Q816" s="38"/>
      <c r="R816" s="77"/>
      <c r="S816" s="64"/>
      <c r="T816" s="77"/>
    </row>
    <row r="817" spans="2:20" x14ac:dyDescent="0.35">
      <c r="B817" s="36"/>
      <c r="C817" s="75"/>
      <c r="D817" s="76"/>
      <c r="E817" s="76"/>
      <c r="F817" s="76"/>
      <c r="G817" s="77"/>
      <c r="H817" s="64"/>
      <c r="I817" s="64"/>
      <c r="J817" s="77"/>
      <c r="K817" s="77"/>
      <c r="L817" s="38"/>
      <c r="M817" s="38"/>
      <c r="N817" s="77"/>
      <c r="O817" s="77"/>
      <c r="P817" s="38"/>
      <c r="Q817" s="38"/>
      <c r="R817" s="77"/>
      <c r="S817" s="64"/>
      <c r="T817" s="77"/>
    </row>
    <row r="818" spans="2:20" x14ac:dyDescent="0.35">
      <c r="B818" s="36"/>
      <c r="C818" s="75"/>
      <c r="D818" s="76"/>
      <c r="E818" s="76"/>
      <c r="F818" s="76"/>
      <c r="G818" s="77"/>
      <c r="H818" s="64"/>
      <c r="I818" s="64"/>
      <c r="J818" s="77"/>
      <c r="K818" s="77"/>
      <c r="L818" s="38"/>
      <c r="M818" s="38"/>
      <c r="N818" s="77"/>
      <c r="O818" s="77"/>
      <c r="P818" s="38"/>
      <c r="Q818" s="38"/>
      <c r="R818" s="77"/>
      <c r="S818" s="64"/>
      <c r="T818" s="77"/>
    </row>
    <row r="819" spans="2:20" x14ac:dyDescent="0.35">
      <c r="B819" s="36"/>
      <c r="C819" s="75"/>
      <c r="D819" s="76"/>
      <c r="E819" s="76"/>
      <c r="F819" s="76"/>
      <c r="G819" s="77"/>
      <c r="H819" s="64"/>
      <c r="I819" s="64"/>
      <c r="J819" s="77"/>
      <c r="K819" s="77"/>
      <c r="L819" s="38"/>
      <c r="M819" s="38"/>
      <c r="N819" s="77"/>
      <c r="O819" s="77"/>
      <c r="P819" s="38"/>
      <c r="Q819" s="38"/>
      <c r="R819" s="77"/>
      <c r="S819" s="64"/>
      <c r="T819" s="77"/>
    </row>
    <row r="820" spans="2:20" x14ac:dyDescent="0.35">
      <c r="B820" s="36"/>
      <c r="C820" s="75"/>
      <c r="D820" s="76"/>
      <c r="E820" s="76"/>
      <c r="F820" s="76"/>
      <c r="G820" s="77"/>
      <c r="H820" s="64"/>
      <c r="I820" s="64"/>
      <c r="J820" s="77"/>
      <c r="K820" s="77"/>
      <c r="L820" s="38"/>
      <c r="M820" s="38"/>
      <c r="N820" s="77"/>
      <c r="O820" s="77"/>
      <c r="P820" s="38"/>
      <c r="Q820" s="38"/>
      <c r="R820" s="77"/>
      <c r="S820" s="64"/>
      <c r="T820" s="77"/>
    </row>
    <row r="821" spans="2:20" x14ac:dyDescent="0.35">
      <c r="B821" s="36"/>
      <c r="C821" s="75"/>
      <c r="D821" s="76"/>
      <c r="E821" s="76"/>
      <c r="F821" s="76"/>
      <c r="G821" s="77"/>
      <c r="H821" s="64"/>
      <c r="I821" s="64"/>
      <c r="J821" s="77"/>
      <c r="K821" s="77"/>
      <c r="L821" s="38"/>
      <c r="M821" s="38"/>
      <c r="N821" s="77"/>
      <c r="O821" s="77"/>
      <c r="P821" s="38"/>
      <c r="Q821" s="38"/>
      <c r="R821" s="77"/>
      <c r="S821" s="64"/>
      <c r="T821" s="77"/>
    </row>
    <row r="822" spans="2:20" x14ac:dyDescent="0.35">
      <c r="B822" s="36"/>
      <c r="C822" s="75"/>
      <c r="D822" s="76"/>
      <c r="E822" s="76"/>
      <c r="F822" s="76"/>
      <c r="G822" s="77"/>
      <c r="H822" s="64"/>
      <c r="I822" s="64"/>
      <c r="J822" s="77"/>
      <c r="K822" s="77"/>
      <c r="L822" s="38"/>
      <c r="M822" s="38"/>
      <c r="N822" s="77"/>
      <c r="O822" s="77"/>
      <c r="P822" s="38"/>
      <c r="Q822" s="38"/>
      <c r="R822" s="77"/>
      <c r="S822" s="64"/>
      <c r="T822" s="77"/>
    </row>
    <row r="823" spans="2:20" x14ac:dyDescent="0.35">
      <c r="B823" s="36"/>
      <c r="C823" s="75"/>
      <c r="D823" s="76"/>
      <c r="E823" s="76"/>
      <c r="F823" s="76"/>
      <c r="G823" s="77"/>
      <c r="H823" s="64"/>
      <c r="I823" s="64"/>
      <c r="J823" s="77"/>
      <c r="K823" s="77"/>
      <c r="L823" s="38"/>
      <c r="M823" s="38"/>
      <c r="N823" s="77"/>
      <c r="O823" s="77"/>
      <c r="P823" s="38"/>
      <c r="Q823" s="38"/>
      <c r="R823" s="77"/>
      <c r="S823" s="64"/>
      <c r="T823" s="77"/>
    </row>
    <row r="824" spans="2:20" x14ac:dyDescent="0.35">
      <c r="B824" s="36"/>
      <c r="C824" s="75"/>
      <c r="D824" s="76"/>
      <c r="E824" s="76"/>
      <c r="F824" s="76"/>
      <c r="G824" s="77"/>
      <c r="H824" s="64"/>
      <c r="I824" s="64"/>
      <c r="J824" s="77"/>
      <c r="K824" s="77"/>
      <c r="L824" s="38"/>
      <c r="M824" s="38"/>
      <c r="N824" s="77"/>
      <c r="O824" s="77"/>
      <c r="P824" s="38"/>
      <c r="Q824" s="38"/>
      <c r="R824" s="77"/>
      <c r="S824" s="64"/>
      <c r="T824" s="77"/>
    </row>
    <row r="825" spans="2:20" x14ac:dyDescent="0.35">
      <c r="B825" s="36"/>
      <c r="C825" s="75"/>
      <c r="D825" s="76"/>
      <c r="E825" s="76"/>
      <c r="F825" s="76"/>
      <c r="G825" s="77"/>
      <c r="H825" s="64"/>
      <c r="I825" s="64"/>
      <c r="J825" s="77"/>
      <c r="K825" s="77"/>
      <c r="L825" s="38"/>
      <c r="M825" s="38"/>
      <c r="N825" s="77"/>
      <c r="O825" s="77"/>
      <c r="P825" s="38"/>
      <c r="Q825" s="38"/>
      <c r="R825" s="77"/>
      <c r="S825" s="64"/>
      <c r="T825" s="77"/>
    </row>
    <row r="826" spans="2:20" x14ac:dyDescent="0.35">
      <c r="B826" s="36"/>
      <c r="C826" s="75"/>
      <c r="D826" s="76"/>
      <c r="E826" s="76"/>
      <c r="F826" s="76"/>
      <c r="G826" s="77"/>
      <c r="H826" s="64"/>
      <c r="I826" s="64"/>
      <c r="J826" s="77"/>
      <c r="K826" s="77"/>
      <c r="L826" s="38"/>
      <c r="M826" s="38"/>
      <c r="N826" s="77"/>
      <c r="O826" s="77"/>
      <c r="P826" s="38"/>
      <c r="Q826" s="38"/>
      <c r="R826" s="77"/>
      <c r="S826" s="64"/>
      <c r="T826" s="77"/>
    </row>
    <row r="827" spans="2:20" x14ac:dyDescent="0.35">
      <c r="B827" s="36"/>
      <c r="C827" s="75"/>
      <c r="D827" s="76"/>
      <c r="E827" s="76"/>
      <c r="F827" s="76"/>
      <c r="G827" s="77"/>
      <c r="H827" s="64"/>
      <c r="I827" s="64"/>
      <c r="J827" s="77"/>
      <c r="K827" s="77"/>
      <c r="L827" s="38"/>
      <c r="M827" s="38"/>
      <c r="N827" s="77"/>
      <c r="O827" s="77"/>
      <c r="P827" s="38"/>
      <c r="Q827" s="38"/>
      <c r="R827" s="77"/>
      <c r="S827" s="64"/>
      <c r="T827" s="77"/>
    </row>
    <row r="828" spans="2:20" x14ac:dyDescent="0.35">
      <c r="B828" s="36"/>
      <c r="C828" s="75"/>
      <c r="D828" s="76"/>
      <c r="E828" s="76"/>
      <c r="F828" s="76"/>
      <c r="G828" s="77"/>
      <c r="H828" s="64"/>
      <c r="I828" s="64"/>
      <c r="J828" s="77"/>
      <c r="K828" s="77"/>
      <c r="L828" s="38"/>
      <c r="M828" s="38"/>
      <c r="N828" s="77"/>
      <c r="O828" s="77"/>
      <c r="P828" s="38"/>
      <c r="Q828" s="38"/>
      <c r="R828" s="77"/>
      <c r="S828" s="64"/>
      <c r="T828" s="77"/>
    </row>
    <row r="829" spans="2:20" x14ac:dyDescent="0.35">
      <c r="B829" s="36"/>
      <c r="C829" s="75"/>
      <c r="D829" s="76"/>
      <c r="E829" s="76"/>
      <c r="F829" s="76"/>
      <c r="G829" s="77"/>
      <c r="H829" s="64"/>
      <c r="I829" s="64"/>
      <c r="J829" s="77"/>
      <c r="K829" s="77"/>
      <c r="L829" s="38"/>
      <c r="M829" s="38"/>
      <c r="N829" s="77"/>
      <c r="O829" s="77"/>
      <c r="P829" s="38"/>
      <c r="Q829" s="38"/>
      <c r="R829" s="77"/>
      <c r="S829" s="64"/>
      <c r="T829" s="77"/>
    </row>
    <row r="830" spans="2:20" x14ac:dyDescent="0.35">
      <c r="B830" s="36"/>
      <c r="C830" s="75"/>
      <c r="D830" s="76"/>
      <c r="E830" s="76"/>
      <c r="F830" s="76"/>
      <c r="G830" s="77"/>
      <c r="H830" s="64"/>
      <c r="I830" s="64"/>
      <c r="J830" s="77"/>
      <c r="K830" s="77"/>
      <c r="L830" s="38"/>
      <c r="M830" s="38"/>
      <c r="N830" s="77"/>
      <c r="O830" s="77"/>
      <c r="P830" s="38"/>
      <c r="Q830" s="38"/>
      <c r="R830" s="77"/>
      <c r="S830" s="64"/>
      <c r="T830" s="77"/>
    </row>
    <row r="831" spans="2:20" x14ac:dyDescent="0.35">
      <c r="B831" s="36"/>
      <c r="C831" s="75"/>
      <c r="D831" s="76"/>
      <c r="E831" s="76"/>
      <c r="F831" s="76"/>
      <c r="G831" s="77"/>
      <c r="H831" s="64"/>
      <c r="I831" s="64"/>
      <c r="J831" s="77"/>
      <c r="K831" s="77"/>
      <c r="L831" s="38"/>
      <c r="M831" s="38"/>
      <c r="N831" s="77"/>
      <c r="O831" s="77"/>
      <c r="P831" s="38"/>
      <c r="Q831" s="38"/>
      <c r="R831" s="77"/>
      <c r="S831" s="64"/>
      <c r="T831" s="77"/>
    </row>
    <row r="832" spans="2:20" x14ac:dyDescent="0.35">
      <c r="B832" s="36"/>
      <c r="C832" s="75"/>
      <c r="D832" s="76"/>
      <c r="E832" s="76"/>
      <c r="F832" s="76"/>
      <c r="G832" s="77"/>
      <c r="H832" s="64"/>
      <c r="I832" s="64"/>
      <c r="J832" s="77"/>
      <c r="K832" s="77"/>
      <c r="L832" s="38"/>
      <c r="M832" s="38"/>
      <c r="N832" s="77"/>
      <c r="O832" s="77"/>
      <c r="P832" s="38"/>
      <c r="Q832" s="38"/>
      <c r="R832" s="77"/>
      <c r="S832" s="64"/>
      <c r="T832" s="77"/>
    </row>
    <row r="833" spans="2:20" x14ac:dyDescent="0.35">
      <c r="B833" s="36"/>
      <c r="C833" s="75"/>
      <c r="D833" s="76"/>
      <c r="E833" s="76"/>
      <c r="F833" s="76"/>
      <c r="G833" s="77"/>
      <c r="H833" s="64"/>
      <c r="I833" s="64"/>
      <c r="J833" s="77"/>
      <c r="K833" s="77"/>
      <c r="L833" s="38"/>
      <c r="M833" s="38"/>
      <c r="N833" s="77"/>
      <c r="O833" s="77"/>
      <c r="P833" s="38"/>
      <c r="Q833" s="38"/>
      <c r="R833" s="77"/>
      <c r="S833" s="64"/>
      <c r="T833" s="77"/>
    </row>
    <row r="834" spans="2:20" x14ac:dyDescent="0.35">
      <c r="B834" s="36"/>
      <c r="C834" s="75"/>
      <c r="D834" s="76"/>
      <c r="E834" s="76"/>
      <c r="F834" s="76"/>
      <c r="G834" s="77"/>
      <c r="H834" s="64"/>
      <c r="I834" s="64"/>
      <c r="J834" s="77"/>
      <c r="K834" s="77"/>
      <c r="L834" s="38"/>
      <c r="M834" s="38"/>
      <c r="N834" s="77"/>
      <c r="O834" s="77"/>
      <c r="P834" s="38"/>
      <c r="Q834" s="38"/>
      <c r="R834" s="77"/>
      <c r="S834" s="64"/>
      <c r="T834" s="77"/>
    </row>
    <row r="835" spans="2:20" x14ac:dyDescent="0.35">
      <c r="B835" s="36"/>
      <c r="C835" s="75"/>
      <c r="D835" s="76"/>
      <c r="E835" s="76"/>
      <c r="F835" s="76"/>
      <c r="G835" s="77"/>
      <c r="H835" s="64"/>
      <c r="I835" s="64"/>
      <c r="J835" s="77"/>
      <c r="K835" s="77"/>
      <c r="L835" s="38"/>
      <c r="M835" s="38"/>
      <c r="N835" s="77"/>
      <c r="O835" s="77"/>
      <c r="P835" s="38"/>
      <c r="Q835" s="38"/>
      <c r="R835" s="77"/>
      <c r="S835" s="64"/>
      <c r="T835" s="77"/>
    </row>
    <row r="836" spans="2:20" x14ac:dyDescent="0.35">
      <c r="B836" s="36"/>
      <c r="C836" s="75"/>
      <c r="D836" s="76"/>
      <c r="E836" s="76"/>
      <c r="F836" s="76"/>
      <c r="G836" s="77"/>
      <c r="H836" s="64"/>
      <c r="I836" s="64"/>
      <c r="J836" s="77"/>
      <c r="K836" s="77"/>
      <c r="L836" s="38"/>
      <c r="M836" s="38"/>
      <c r="N836" s="77"/>
      <c r="O836" s="77"/>
      <c r="P836" s="38"/>
      <c r="Q836" s="38"/>
      <c r="R836" s="77"/>
      <c r="S836" s="64"/>
      <c r="T836" s="77"/>
    </row>
    <row r="837" spans="2:20" x14ac:dyDescent="0.35">
      <c r="B837" s="36"/>
      <c r="C837" s="75"/>
      <c r="D837" s="76"/>
      <c r="E837" s="76"/>
      <c r="F837" s="76"/>
      <c r="G837" s="77"/>
      <c r="H837" s="64"/>
      <c r="I837" s="64"/>
      <c r="J837" s="77"/>
      <c r="K837" s="77"/>
      <c r="L837" s="38"/>
      <c r="M837" s="38"/>
      <c r="N837" s="77"/>
      <c r="O837" s="77"/>
      <c r="P837" s="38"/>
      <c r="Q837" s="38"/>
      <c r="R837" s="77"/>
      <c r="S837" s="64"/>
      <c r="T837" s="77"/>
    </row>
    <row r="838" spans="2:20" x14ac:dyDescent="0.35">
      <c r="B838" s="36"/>
      <c r="C838" s="75"/>
      <c r="D838" s="76"/>
      <c r="E838" s="76"/>
      <c r="F838" s="76"/>
      <c r="G838" s="77"/>
      <c r="H838" s="64"/>
      <c r="I838" s="64"/>
      <c r="J838" s="77"/>
      <c r="K838" s="77"/>
      <c r="L838" s="38"/>
      <c r="M838" s="38"/>
      <c r="N838" s="77"/>
      <c r="O838" s="77"/>
      <c r="P838" s="38"/>
      <c r="Q838" s="38"/>
      <c r="R838" s="77"/>
      <c r="S838" s="64"/>
      <c r="T838" s="77"/>
    </row>
    <row r="839" spans="2:20" x14ac:dyDescent="0.35">
      <c r="B839" s="36"/>
      <c r="C839" s="75"/>
      <c r="D839" s="76"/>
      <c r="E839" s="76"/>
      <c r="F839" s="76"/>
      <c r="G839" s="77"/>
      <c r="H839" s="64"/>
      <c r="I839" s="64"/>
      <c r="J839" s="77"/>
      <c r="K839" s="77"/>
      <c r="L839" s="38"/>
      <c r="M839" s="38"/>
      <c r="N839" s="77"/>
      <c r="O839" s="77"/>
      <c r="P839" s="38"/>
      <c r="Q839" s="38"/>
      <c r="R839" s="77"/>
      <c r="S839" s="64"/>
      <c r="T839" s="77"/>
    </row>
    <row r="840" spans="2:20" x14ac:dyDescent="0.35">
      <c r="B840" s="36"/>
      <c r="C840" s="75"/>
      <c r="D840" s="76"/>
      <c r="E840" s="76"/>
      <c r="F840" s="76"/>
      <c r="G840" s="77"/>
      <c r="H840" s="64"/>
      <c r="I840" s="64"/>
      <c r="J840" s="77"/>
      <c r="K840" s="77"/>
      <c r="L840" s="38"/>
      <c r="M840" s="38"/>
      <c r="N840" s="77"/>
      <c r="O840" s="77"/>
      <c r="P840" s="38"/>
      <c r="Q840" s="38"/>
      <c r="R840" s="77"/>
      <c r="S840" s="64"/>
      <c r="T840" s="77"/>
    </row>
    <row r="841" spans="2:20" x14ac:dyDescent="0.35">
      <c r="B841" s="36"/>
      <c r="C841" s="75"/>
      <c r="D841" s="76"/>
      <c r="E841" s="76"/>
      <c r="F841" s="76"/>
      <c r="G841" s="77"/>
      <c r="H841" s="64"/>
      <c r="I841" s="64"/>
      <c r="J841" s="77"/>
      <c r="K841" s="77"/>
      <c r="L841" s="38"/>
      <c r="M841" s="38"/>
      <c r="N841" s="77"/>
      <c r="O841" s="77"/>
      <c r="P841" s="38"/>
      <c r="Q841" s="38"/>
      <c r="R841" s="77"/>
      <c r="S841" s="64"/>
      <c r="T841" s="77"/>
    </row>
    <row r="842" spans="2:20" x14ac:dyDescent="0.35">
      <c r="B842" s="36"/>
      <c r="C842" s="75"/>
      <c r="D842" s="76"/>
      <c r="E842" s="76"/>
      <c r="F842" s="76"/>
      <c r="G842" s="77"/>
      <c r="H842" s="64"/>
      <c r="I842" s="64"/>
      <c r="J842" s="77"/>
      <c r="K842" s="77"/>
      <c r="L842" s="38"/>
      <c r="M842" s="38"/>
      <c r="N842" s="77"/>
      <c r="O842" s="77"/>
      <c r="P842" s="38"/>
      <c r="Q842" s="38"/>
      <c r="R842" s="77"/>
      <c r="S842" s="64"/>
      <c r="T842" s="77"/>
    </row>
    <row r="843" spans="2:20" x14ac:dyDescent="0.35">
      <c r="B843" s="36"/>
      <c r="C843" s="75"/>
      <c r="D843" s="76"/>
      <c r="E843" s="76"/>
      <c r="F843" s="76"/>
      <c r="G843" s="77"/>
      <c r="H843" s="64"/>
      <c r="I843" s="64"/>
      <c r="J843" s="77"/>
      <c r="K843" s="77"/>
      <c r="L843" s="38"/>
      <c r="M843" s="38"/>
      <c r="N843" s="77"/>
      <c r="O843" s="77"/>
      <c r="P843" s="38"/>
      <c r="Q843" s="38"/>
      <c r="R843" s="77"/>
      <c r="S843" s="64"/>
      <c r="T843" s="77"/>
    </row>
    <row r="844" spans="2:20" x14ac:dyDescent="0.35">
      <c r="B844" s="36"/>
      <c r="C844" s="75"/>
      <c r="D844" s="76"/>
      <c r="E844" s="76"/>
      <c r="F844" s="76"/>
      <c r="G844" s="77"/>
      <c r="H844" s="64"/>
      <c r="I844" s="64"/>
      <c r="J844" s="77"/>
      <c r="K844" s="77"/>
      <c r="L844" s="38"/>
      <c r="M844" s="38"/>
      <c r="N844" s="77"/>
      <c r="O844" s="77"/>
      <c r="P844" s="38"/>
      <c r="Q844" s="38"/>
      <c r="R844" s="77"/>
      <c r="S844" s="64"/>
      <c r="T844" s="77"/>
    </row>
    <row r="845" spans="2:20" x14ac:dyDescent="0.35">
      <c r="B845" s="36"/>
      <c r="C845" s="75"/>
      <c r="D845" s="76"/>
      <c r="E845" s="76"/>
      <c r="F845" s="76"/>
      <c r="G845" s="77"/>
      <c r="H845" s="64"/>
      <c r="I845" s="64"/>
      <c r="J845" s="77"/>
      <c r="K845" s="77"/>
      <c r="L845" s="38"/>
      <c r="M845" s="38"/>
      <c r="N845" s="77"/>
      <c r="O845" s="77"/>
      <c r="P845" s="38"/>
      <c r="Q845" s="38"/>
      <c r="R845" s="77"/>
      <c r="S845" s="64"/>
      <c r="T845" s="77"/>
    </row>
    <row r="846" spans="2:20" x14ac:dyDescent="0.35">
      <c r="B846" s="36"/>
      <c r="C846" s="75"/>
      <c r="D846" s="76"/>
      <c r="E846" s="76"/>
      <c r="F846" s="76"/>
      <c r="G846" s="77"/>
      <c r="H846" s="64"/>
      <c r="I846" s="64"/>
      <c r="J846" s="77"/>
      <c r="K846" s="77"/>
      <c r="L846" s="38"/>
      <c r="M846" s="38"/>
      <c r="N846" s="77"/>
      <c r="O846" s="77"/>
      <c r="P846" s="38"/>
      <c r="Q846" s="38"/>
      <c r="R846" s="77"/>
      <c r="S846" s="64"/>
      <c r="T846" s="77"/>
    </row>
    <row r="847" spans="2:20" x14ac:dyDescent="0.35">
      <c r="B847" s="36"/>
      <c r="C847" s="75"/>
      <c r="D847" s="76"/>
      <c r="E847" s="76"/>
      <c r="F847" s="76"/>
      <c r="G847" s="77"/>
      <c r="H847" s="64"/>
      <c r="I847" s="64"/>
      <c r="J847" s="77"/>
      <c r="K847" s="77"/>
      <c r="L847" s="38"/>
      <c r="M847" s="38"/>
      <c r="N847" s="77"/>
      <c r="O847" s="77"/>
      <c r="P847" s="38"/>
      <c r="Q847" s="38"/>
      <c r="R847" s="77"/>
      <c r="S847" s="64"/>
      <c r="T847" s="77"/>
    </row>
    <row r="848" spans="2:20" x14ac:dyDescent="0.35">
      <c r="B848" s="36"/>
      <c r="C848" s="75"/>
      <c r="D848" s="76"/>
      <c r="E848" s="76"/>
      <c r="F848" s="76"/>
      <c r="G848" s="77"/>
      <c r="H848" s="64"/>
      <c r="I848" s="64"/>
      <c r="J848" s="77"/>
      <c r="K848" s="77"/>
      <c r="L848" s="38"/>
      <c r="M848" s="38"/>
      <c r="N848" s="77"/>
      <c r="O848" s="77"/>
      <c r="P848" s="38"/>
      <c r="Q848" s="38"/>
      <c r="R848" s="77"/>
      <c r="S848" s="64"/>
      <c r="T848" s="77"/>
    </row>
    <row r="849" spans="2:20" x14ac:dyDescent="0.35">
      <c r="B849" s="36"/>
      <c r="C849" s="75"/>
      <c r="D849" s="76"/>
      <c r="E849" s="76"/>
      <c r="F849" s="76"/>
      <c r="G849" s="77"/>
      <c r="H849" s="64"/>
      <c r="I849" s="64"/>
      <c r="J849" s="77"/>
      <c r="K849" s="77"/>
      <c r="L849" s="38"/>
      <c r="M849" s="38"/>
      <c r="N849" s="77"/>
      <c r="O849" s="77"/>
      <c r="P849" s="38"/>
      <c r="Q849" s="38"/>
      <c r="R849" s="77"/>
      <c r="S849" s="64"/>
      <c r="T849" s="77"/>
    </row>
    <row r="850" spans="2:20" x14ac:dyDescent="0.35">
      <c r="B850" s="36"/>
      <c r="C850" s="75"/>
      <c r="D850" s="76"/>
      <c r="E850" s="76"/>
      <c r="F850" s="76"/>
      <c r="G850" s="77"/>
      <c r="H850" s="64"/>
      <c r="I850" s="64"/>
      <c r="J850" s="77"/>
      <c r="K850" s="77"/>
      <c r="L850" s="38"/>
      <c r="M850" s="38"/>
      <c r="N850" s="77"/>
      <c r="O850" s="77"/>
      <c r="P850" s="38"/>
      <c r="Q850" s="38"/>
      <c r="R850" s="77"/>
      <c r="S850" s="64"/>
      <c r="T850" s="77"/>
    </row>
    <row r="851" spans="2:20" x14ac:dyDescent="0.35">
      <c r="B851" s="36"/>
      <c r="C851" s="75"/>
      <c r="D851" s="76"/>
      <c r="E851" s="76"/>
      <c r="F851" s="76"/>
      <c r="G851" s="77"/>
      <c r="H851" s="64"/>
      <c r="I851" s="64"/>
      <c r="J851" s="77"/>
      <c r="K851" s="77"/>
      <c r="L851" s="38"/>
      <c r="M851" s="38"/>
      <c r="N851" s="77"/>
      <c r="O851" s="77"/>
      <c r="P851" s="38"/>
      <c r="Q851" s="38"/>
      <c r="R851" s="77"/>
      <c r="S851" s="64"/>
      <c r="T851" s="77"/>
    </row>
    <row r="852" spans="2:20" x14ac:dyDescent="0.35">
      <c r="B852" s="36"/>
      <c r="C852" s="75"/>
      <c r="D852" s="76"/>
      <c r="E852" s="76"/>
      <c r="F852" s="76"/>
      <c r="G852" s="77"/>
      <c r="H852" s="64"/>
      <c r="I852" s="64"/>
      <c r="J852" s="77"/>
      <c r="K852" s="77"/>
      <c r="L852" s="38"/>
      <c r="M852" s="38"/>
      <c r="N852" s="77"/>
      <c r="O852" s="77"/>
      <c r="P852" s="38"/>
      <c r="Q852" s="38"/>
      <c r="R852" s="77"/>
      <c r="S852" s="64"/>
      <c r="T852" s="77"/>
    </row>
    <row r="853" spans="2:20" x14ac:dyDescent="0.35">
      <c r="B853" s="36"/>
      <c r="C853" s="75"/>
      <c r="D853" s="76"/>
      <c r="E853" s="76"/>
      <c r="F853" s="76"/>
      <c r="G853" s="77"/>
      <c r="H853" s="64"/>
      <c r="I853" s="64"/>
      <c r="J853" s="77"/>
      <c r="K853" s="77"/>
      <c r="L853" s="38"/>
      <c r="M853" s="38"/>
      <c r="N853" s="77"/>
      <c r="O853" s="77"/>
      <c r="P853" s="38"/>
      <c r="Q853" s="38"/>
      <c r="R853" s="77"/>
      <c r="S853" s="64"/>
      <c r="T853" s="77"/>
    </row>
    <row r="854" spans="2:20" x14ac:dyDescent="0.35">
      <c r="B854" s="36"/>
      <c r="C854" s="75"/>
      <c r="D854" s="76"/>
      <c r="E854" s="76"/>
      <c r="F854" s="76"/>
      <c r="G854" s="77"/>
      <c r="H854" s="64"/>
      <c r="I854" s="64"/>
      <c r="J854" s="77"/>
      <c r="K854" s="77"/>
      <c r="L854" s="38"/>
      <c r="M854" s="38"/>
      <c r="N854" s="77"/>
      <c r="O854" s="77"/>
      <c r="P854" s="38"/>
      <c r="Q854" s="38"/>
      <c r="R854" s="77"/>
      <c r="S854" s="64"/>
      <c r="T854" s="77"/>
    </row>
    <row r="855" spans="2:20" x14ac:dyDescent="0.35">
      <c r="B855" s="36"/>
      <c r="C855" s="75"/>
      <c r="D855" s="76"/>
      <c r="E855" s="76"/>
      <c r="F855" s="76"/>
      <c r="G855" s="77"/>
      <c r="H855" s="64"/>
      <c r="I855" s="64"/>
      <c r="J855" s="77"/>
      <c r="K855" s="77"/>
      <c r="L855" s="38"/>
      <c r="M855" s="38"/>
      <c r="N855" s="77"/>
      <c r="O855" s="77"/>
      <c r="P855" s="38"/>
      <c r="Q855" s="38"/>
      <c r="R855" s="77"/>
      <c r="S855" s="64"/>
      <c r="T855" s="77"/>
    </row>
    <row r="856" spans="2:20" x14ac:dyDescent="0.35">
      <c r="B856" s="36"/>
      <c r="C856" s="75"/>
      <c r="D856" s="76"/>
      <c r="E856" s="76"/>
      <c r="F856" s="76"/>
      <c r="G856" s="77"/>
      <c r="H856" s="64"/>
      <c r="I856" s="64"/>
      <c r="J856" s="77"/>
      <c r="K856" s="77"/>
      <c r="L856" s="38"/>
      <c r="M856" s="38"/>
      <c r="N856" s="77"/>
      <c r="O856" s="77"/>
      <c r="P856" s="38"/>
      <c r="Q856" s="38"/>
      <c r="R856" s="77"/>
      <c r="S856" s="64"/>
      <c r="T856" s="77"/>
    </row>
    <row r="857" spans="2:20" x14ac:dyDescent="0.35">
      <c r="B857" s="36"/>
      <c r="C857" s="75"/>
      <c r="D857" s="76"/>
      <c r="E857" s="76"/>
      <c r="F857" s="76"/>
      <c r="G857" s="77"/>
      <c r="H857" s="64"/>
      <c r="I857" s="64"/>
      <c r="J857" s="77"/>
      <c r="K857" s="77"/>
      <c r="L857" s="38"/>
      <c r="M857" s="38"/>
      <c r="N857" s="77"/>
      <c r="O857" s="77"/>
      <c r="P857" s="38"/>
      <c r="Q857" s="38"/>
      <c r="R857" s="77"/>
      <c r="S857" s="64"/>
      <c r="T857" s="77"/>
    </row>
    <row r="858" spans="2:20" x14ac:dyDescent="0.35">
      <c r="B858" s="36"/>
      <c r="C858" s="75"/>
      <c r="D858" s="76"/>
      <c r="E858" s="76"/>
      <c r="F858" s="76"/>
      <c r="G858" s="77"/>
      <c r="H858" s="64"/>
      <c r="I858" s="64"/>
      <c r="J858" s="77"/>
      <c r="K858" s="77"/>
      <c r="L858" s="38"/>
      <c r="M858" s="38"/>
      <c r="N858" s="77"/>
      <c r="O858" s="77"/>
      <c r="P858" s="38"/>
      <c r="Q858" s="38"/>
      <c r="R858" s="77"/>
      <c r="S858" s="64"/>
      <c r="T858" s="77"/>
    </row>
    <row r="859" spans="2:20" x14ac:dyDescent="0.35">
      <c r="B859" s="36"/>
      <c r="C859" s="75"/>
      <c r="D859" s="76"/>
      <c r="E859" s="76"/>
      <c r="F859" s="76"/>
      <c r="G859" s="77"/>
      <c r="H859" s="64"/>
      <c r="I859" s="64"/>
      <c r="J859" s="77"/>
      <c r="K859" s="77"/>
      <c r="L859" s="38"/>
      <c r="M859" s="38"/>
      <c r="N859" s="77"/>
      <c r="O859" s="77"/>
      <c r="P859" s="38"/>
      <c r="Q859" s="38"/>
      <c r="R859" s="77"/>
      <c r="S859" s="64"/>
      <c r="T859" s="77"/>
    </row>
    <row r="860" spans="2:20" x14ac:dyDescent="0.35">
      <c r="B860" s="36"/>
      <c r="C860" s="75"/>
      <c r="D860" s="76"/>
      <c r="E860" s="76"/>
      <c r="F860" s="76"/>
      <c r="G860" s="77"/>
      <c r="H860" s="64"/>
      <c r="I860" s="64"/>
      <c r="J860" s="77"/>
      <c r="K860" s="77"/>
      <c r="L860" s="38"/>
      <c r="M860" s="38"/>
      <c r="N860" s="77"/>
      <c r="O860" s="77"/>
      <c r="P860" s="38"/>
      <c r="Q860" s="38"/>
      <c r="R860" s="77"/>
      <c r="S860" s="64"/>
      <c r="T860" s="77"/>
    </row>
    <row r="861" spans="2:20" x14ac:dyDescent="0.35">
      <c r="B861" s="36"/>
      <c r="C861" s="75"/>
      <c r="D861" s="76"/>
      <c r="E861" s="76"/>
      <c r="F861" s="76"/>
      <c r="G861" s="77"/>
      <c r="H861" s="64"/>
      <c r="I861" s="64"/>
      <c r="J861" s="77"/>
      <c r="K861" s="77"/>
      <c r="L861" s="38"/>
      <c r="M861" s="38"/>
      <c r="N861" s="77"/>
      <c r="O861" s="77"/>
      <c r="P861" s="38"/>
      <c r="Q861" s="38"/>
      <c r="R861" s="77"/>
      <c r="S861" s="64"/>
      <c r="T861" s="77"/>
    </row>
    <row r="862" spans="2:20" x14ac:dyDescent="0.35">
      <c r="B862" s="36"/>
      <c r="C862" s="75"/>
      <c r="D862" s="76"/>
      <c r="E862" s="76"/>
      <c r="F862" s="76"/>
      <c r="G862" s="77"/>
      <c r="H862" s="64"/>
      <c r="I862" s="64"/>
      <c r="J862" s="77"/>
      <c r="K862" s="77"/>
      <c r="L862" s="38"/>
      <c r="M862" s="38"/>
      <c r="N862" s="77"/>
      <c r="O862" s="77"/>
      <c r="P862" s="38"/>
      <c r="Q862" s="38"/>
      <c r="R862" s="77"/>
      <c r="S862" s="64"/>
      <c r="T862" s="77"/>
    </row>
    <row r="863" spans="2:20" x14ac:dyDescent="0.35">
      <c r="B863" s="36"/>
      <c r="C863" s="75"/>
      <c r="D863" s="76"/>
      <c r="E863" s="76"/>
      <c r="F863" s="76"/>
      <c r="G863" s="77"/>
      <c r="H863" s="64"/>
      <c r="I863" s="64"/>
      <c r="J863" s="77"/>
      <c r="K863" s="77"/>
      <c r="L863" s="38"/>
      <c r="M863" s="38"/>
      <c r="N863" s="77"/>
      <c r="O863" s="77"/>
      <c r="P863" s="38"/>
      <c r="Q863" s="38"/>
      <c r="R863" s="77"/>
      <c r="S863" s="64"/>
      <c r="T863" s="77"/>
    </row>
    <row r="864" spans="2:20" x14ac:dyDescent="0.35">
      <c r="B864" s="36"/>
      <c r="C864" s="75"/>
      <c r="D864" s="76"/>
      <c r="E864" s="76"/>
      <c r="F864" s="76"/>
      <c r="G864" s="77"/>
      <c r="H864" s="64"/>
      <c r="I864" s="64"/>
      <c r="J864" s="77"/>
      <c r="K864" s="77"/>
      <c r="L864" s="38"/>
      <c r="M864" s="38"/>
      <c r="N864" s="77"/>
      <c r="O864" s="77"/>
      <c r="P864" s="38"/>
      <c r="Q864" s="38"/>
      <c r="R864" s="77"/>
      <c r="S864" s="64"/>
      <c r="T864" s="77"/>
    </row>
    <row r="865" spans="2:20" x14ac:dyDescent="0.35">
      <c r="B865" s="36"/>
      <c r="C865" s="75"/>
      <c r="D865" s="76"/>
      <c r="E865" s="76"/>
      <c r="F865" s="76"/>
      <c r="G865" s="77"/>
      <c r="H865" s="64"/>
      <c r="I865" s="64"/>
      <c r="J865" s="77"/>
      <c r="K865" s="77"/>
      <c r="L865" s="38"/>
      <c r="M865" s="38"/>
      <c r="N865" s="77"/>
      <c r="O865" s="77"/>
      <c r="P865" s="38"/>
      <c r="Q865" s="38"/>
      <c r="R865" s="77"/>
      <c r="S865" s="64"/>
      <c r="T865" s="77"/>
    </row>
    <row r="866" spans="2:20" x14ac:dyDescent="0.35">
      <c r="B866" s="36"/>
      <c r="C866" s="75"/>
      <c r="D866" s="76"/>
      <c r="E866" s="76"/>
      <c r="F866" s="76"/>
      <c r="G866" s="77"/>
      <c r="H866" s="64"/>
      <c r="I866" s="64"/>
      <c r="J866" s="77"/>
      <c r="K866" s="77"/>
      <c r="L866" s="38"/>
      <c r="M866" s="38"/>
      <c r="N866" s="77"/>
      <c r="O866" s="77"/>
      <c r="P866" s="38"/>
      <c r="Q866" s="38"/>
      <c r="R866" s="77"/>
      <c r="S866" s="64"/>
      <c r="T866" s="77"/>
    </row>
    <row r="867" spans="2:20" x14ac:dyDescent="0.35">
      <c r="B867" s="36"/>
      <c r="C867" s="75"/>
      <c r="D867" s="76"/>
      <c r="E867" s="76"/>
      <c r="F867" s="76"/>
      <c r="G867" s="77"/>
      <c r="H867" s="64"/>
      <c r="I867" s="64"/>
      <c r="J867" s="77"/>
      <c r="K867" s="77"/>
      <c r="L867" s="38"/>
      <c r="M867" s="38"/>
      <c r="N867" s="77"/>
      <c r="O867" s="77"/>
      <c r="P867" s="38"/>
      <c r="Q867" s="38"/>
      <c r="R867" s="77"/>
      <c r="S867" s="64"/>
      <c r="T867" s="77"/>
    </row>
    <row r="868" spans="2:20" x14ac:dyDescent="0.35">
      <c r="B868" s="36"/>
      <c r="C868" s="75"/>
      <c r="D868" s="76"/>
      <c r="E868" s="76"/>
      <c r="F868" s="76"/>
      <c r="G868" s="77"/>
      <c r="H868" s="64"/>
      <c r="I868" s="64"/>
      <c r="J868" s="77"/>
      <c r="K868" s="77"/>
      <c r="L868" s="38"/>
      <c r="M868" s="38"/>
      <c r="N868" s="77"/>
      <c r="O868" s="77"/>
      <c r="P868" s="38"/>
      <c r="Q868" s="38"/>
      <c r="R868" s="77"/>
      <c r="S868" s="64"/>
      <c r="T868" s="77"/>
    </row>
    <row r="869" spans="2:20" x14ac:dyDescent="0.35">
      <c r="B869" s="36"/>
      <c r="C869" s="75"/>
      <c r="D869" s="76"/>
      <c r="E869" s="76"/>
      <c r="F869" s="76"/>
      <c r="G869" s="77"/>
      <c r="H869" s="64"/>
      <c r="I869" s="64"/>
      <c r="J869" s="77"/>
      <c r="K869" s="77"/>
      <c r="L869" s="38"/>
      <c r="M869" s="38"/>
      <c r="N869" s="77"/>
      <c r="O869" s="77"/>
      <c r="P869" s="38"/>
      <c r="Q869" s="38"/>
      <c r="R869" s="77"/>
      <c r="S869" s="64"/>
      <c r="T869" s="77"/>
    </row>
    <row r="870" spans="2:20" x14ac:dyDescent="0.35">
      <c r="B870" s="36"/>
      <c r="C870" s="75"/>
      <c r="D870" s="76"/>
      <c r="E870" s="76"/>
      <c r="F870" s="76"/>
      <c r="G870" s="77"/>
      <c r="H870" s="64"/>
      <c r="I870" s="64"/>
      <c r="J870" s="77"/>
      <c r="K870" s="77"/>
      <c r="L870" s="38"/>
      <c r="M870" s="38"/>
      <c r="N870" s="77"/>
      <c r="O870" s="77"/>
      <c r="P870" s="38"/>
      <c r="Q870" s="38"/>
      <c r="R870" s="77"/>
      <c r="S870" s="64"/>
      <c r="T870" s="77"/>
    </row>
    <row r="871" spans="2:20" x14ac:dyDescent="0.35">
      <c r="B871" s="36"/>
      <c r="C871" s="75"/>
      <c r="D871" s="76"/>
      <c r="E871" s="76"/>
      <c r="F871" s="76"/>
      <c r="G871" s="77"/>
      <c r="H871" s="64"/>
      <c r="I871" s="64"/>
      <c r="J871" s="77"/>
      <c r="K871" s="77"/>
      <c r="L871" s="38"/>
      <c r="M871" s="38"/>
      <c r="N871" s="77"/>
      <c r="O871" s="77"/>
      <c r="P871" s="38"/>
      <c r="Q871" s="38"/>
      <c r="R871" s="77"/>
      <c r="S871" s="64"/>
      <c r="T871" s="77"/>
    </row>
    <row r="872" spans="2:20" x14ac:dyDescent="0.35">
      <c r="B872" s="36"/>
      <c r="C872" s="75"/>
      <c r="D872" s="76"/>
      <c r="E872" s="76"/>
      <c r="F872" s="76"/>
      <c r="G872" s="77"/>
      <c r="H872" s="64"/>
      <c r="I872" s="64"/>
      <c r="J872" s="77"/>
      <c r="K872" s="77"/>
      <c r="L872" s="38"/>
      <c r="M872" s="38"/>
      <c r="N872" s="77"/>
      <c r="O872" s="77"/>
      <c r="P872" s="38"/>
      <c r="Q872" s="38"/>
      <c r="R872" s="77"/>
      <c r="S872" s="64"/>
      <c r="T872" s="77"/>
    </row>
    <row r="873" spans="2:20" x14ac:dyDescent="0.35">
      <c r="B873" s="36"/>
      <c r="C873" s="75"/>
      <c r="D873" s="76"/>
      <c r="E873" s="76"/>
      <c r="F873" s="76"/>
      <c r="G873" s="77"/>
      <c r="H873" s="64"/>
      <c r="I873" s="64"/>
      <c r="J873" s="77"/>
      <c r="K873" s="77"/>
      <c r="L873" s="38"/>
      <c r="M873" s="38"/>
      <c r="N873" s="77"/>
      <c r="O873" s="77"/>
      <c r="P873" s="38"/>
      <c r="Q873" s="38"/>
      <c r="R873" s="77"/>
      <c r="S873" s="64"/>
      <c r="T873" s="77"/>
    </row>
    <row r="874" spans="2:20" x14ac:dyDescent="0.35">
      <c r="B874" s="36"/>
      <c r="C874" s="75"/>
      <c r="D874" s="76"/>
      <c r="E874" s="76"/>
      <c r="F874" s="76"/>
      <c r="G874" s="77"/>
      <c r="H874" s="64"/>
      <c r="I874" s="64"/>
      <c r="J874" s="77"/>
      <c r="K874" s="77"/>
      <c r="L874" s="38"/>
      <c r="M874" s="38"/>
      <c r="N874" s="77"/>
      <c r="O874" s="77"/>
      <c r="P874" s="38"/>
      <c r="Q874" s="38"/>
      <c r="R874" s="77"/>
      <c r="S874" s="64"/>
      <c r="T874" s="77"/>
    </row>
    <row r="875" spans="2:20" x14ac:dyDescent="0.35">
      <c r="B875" s="36"/>
      <c r="C875" s="75"/>
      <c r="D875" s="76"/>
      <c r="E875" s="76"/>
      <c r="F875" s="76"/>
      <c r="G875" s="77"/>
      <c r="H875" s="64"/>
      <c r="I875" s="64"/>
      <c r="J875" s="77"/>
      <c r="K875" s="77"/>
      <c r="L875" s="38"/>
      <c r="M875" s="38"/>
      <c r="N875" s="77"/>
      <c r="O875" s="77"/>
      <c r="P875" s="38"/>
      <c r="Q875" s="38"/>
      <c r="R875" s="77"/>
      <c r="S875" s="64"/>
      <c r="T875" s="77"/>
    </row>
    <row r="876" spans="2:20" x14ac:dyDescent="0.35">
      <c r="B876" s="36"/>
      <c r="C876" s="75"/>
      <c r="D876" s="76"/>
      <c r="E876" s="76"/>
      <c r="F876" s="76"/>
      <c r="G876" s="77"/>
      <c r="H876" s="64"/>
      <c r="I876" s="64"/>
      <c r="J876" s="77"/>
      <c r="K876" s="77"/>
      <c r="L876" s="38"/>
      <c r="M876" s="38"/>
      <c r="N876" s="77"/>
      <c r="O876" s="77"/>
      <c r="P876" s="38"/>
      <c r="Q876" s="38"/>
      <c r="R876" s="77"/>
      <c r="S876" s="64"/>
      <c r="T876" s="77"/>
    </row>
    <row r="877" spans="2:20" x14ac:dyDescent="0.35">
      <c r="B877" s="36"/>
      <c r="C877" s="75"/>
      <c r="D877" s="76"/>
      <c r="E877" s="76"/>
      <c r="F877" s="76"/>
      <c r="G877" s="77"/>
      <c r="H877" s="64"/>
      <c r="I877" s="64"/>
      <c r="J877" s="77"/>
      <c r="K877" s="77"/>
      <c r="L877" s="38"/>
      <c r="M877" s="38"/>
      <c r="N877" s="77"/>
      <c r="O877" s="77"/>
      <c r="P877" s="38"/>
      <c r="Q877" s="38"/>
      <c r="R877" s="77"/>
      <c r="S877" s="64"/>
      <c r="T877" s="77"/>
    </row>
    <row r="878" spans="2:20" x14ac:dyDescent="0.35">
      <c r="B878" s="36"/>
      <c r="C878" s="75"/>
      <c r="D878" s="76"/>
      <c r="E878" s="76"/>
      <c r="F878" s="76"/>
      <c r="G878" s="77"/>
      <c r="H878" s="64"/>
      <c r="I878" s="64"/>
      <c r="J878" s="77"/>
      <c r="K878" s="77"/>
      <c r="L878" s="38"/>
      <c r="M878" s="38"/>
      <c r="N878" s="77"/>
      <c r="O878" s="77"/>
      <c r="P878" s="38"/>
      <c r="Q878" s="38"/>
      <c r="R878" s="77"/>
      <c r="S878" s="64"/>
      <c r="T878" s="77"/>
    </row>
    <row r="879" spans="2:20" x14ac:dyDescent="0.35">
      <c r="B879" s="36"/>
      <c r="C879" s="75"/>
      <c r="D879" s="76"/>
      <c r="E879" s="76"/>
      <c r="F879" s="76"/>
      <c r="G879" s="77"/>
      <c r="H879" s="64"/>
      <c r="I879" s="64"/>
      <c r="J879" s="77"/>
      <c r="K879" s="77"/>
      <c r="L879" s="38"/>
      <c r="M879" s="38"/>
      <c r="N879" s="77"/>
      <c r="O879" s="77"/>
      <c r="P879" s="38"/>
      <c r="Q879" s="38"/>
      <c r="R879" s="77"/>
      <c r="S879" s="64"/>
      <c r="T879" s="77"/>
    </row>
    <row r="880" spans="2:20" x14ac:dyDescent="0.35">
      <c r="B880" s="36"/>
      <c r="C880" s="75"/>
      <c r="D880" s="76"/>
      <c r="E880" s="76"/>
      <c r="F880" s="76"/>
      <c r="G880" s="77"/>
      <c r="H880" s="64"/>
      <c r="I880" s="64"/>
      <c r="J880" s="77"/>
      <c r="K880" s="77"/>
      <c r="L880" s="38"/>
      <c r="M880" s="38"/>
      <c r="N880" s="77"/>
      <c r="O880" s="77"/>
      <c r="P880" s="38"/>
      <c r="Q880" s="38"/>
      <c r="R880" s="77"/>
      <c r="S880" s="64"/>
      <c r="T880" s="77"/>
    </row>
    <row r="881" spans="2:20" x14ac:dyDescent="0.35">
      <c r="B881" s="36"/>
      <c r="C881" s="75"/>
      <c r="D881" s="76"/>
      <c r="E881" s="76"/>
      <c r="F881" s="76"/>
      <c r="G881" s="77"/>
      <c r="H881" s="64"/>
      <c r="I881" s="64"/>
      <c r="J881" s="77"/>
      <c r="K881" s="77"/>
      <c r="L881" s="38"/>
      <c r="M881" s="38"/>
      <c r="N881" s="77"/>
      <c r="O881" s="77"/>
      <c r="P881" s="38"/>
      <c r="Q881" s="38"/>
      <c r="R881" s="77"/>
      <c r="S881" s="64"/>
      <c r="T881" s="77"/>
    </row>
    <row r="882" spans="2:20" x14ac:dyDescent="0.35">
      <c r="B882" s="36"/>
      <c r="C882" s="75"/>
      <c r="D882" s="76"/>
      <c r="E882" s="76"/>
      <c r="F882" s="76"/>
      <c r="G882" s="77"/>
      <c r="H882" s="64"/>
      <c r="I882" s="64"/>
      <c r="J882" s="77"/>
      <c r="K882" s="77"/>
      <c r="L882" s="38"/>
      <c r="M882" s="38"/>
      <c r="N882" s="77"/>
      <c r="O882" s="77"/>
      <c r="P882" s="38"/>
      <c r="Q882" s="38"/>
      <c r="R882" s="77"/>
      <c r="S882" s="64"/>
      <c r="T882" s="77"/>
    </row>
    <row r="883" spans="2:20" x14ac:dyDescent="0.35">
      <c r="B883" s="36"/>
      <c r="C883" s="75"/>
      <c r="D883" s="76"/>
      <c r="E883" s="76"/>
      <c r="F883" s="76"/>
      <c r="G883" s="77"/>
      <c r="H883" s="64"/>
      <c r="I883" s="64"/>
      <c r="J883" s="77"/>
      <c r="K883" s="77"/>
      <c r="L883" s="38"/>
      <c r="M883" s="38"/>
      <c r="N883" s="77"/>
      <c r="O883" s="77"/>
      <c r="P883" s="38"/>
      <c r="Q883" s="38"/>
      <c r="R883" s="77"/>
      <c r="S883" s="64"/>
      <c r="T883" s="77"/>
    </row>
    <row r="884" spans="2:20" x14ac:dyDescent="0.35">
      <c r="B884" s="36"/>
      <c r="C884" s="75"/>
      <c r="D884" s="76"/>
      <c r="E884" s="76"/>
      <c r="F884" s="76"/>
      <c r="G884" s="77"/>
      <c r="H884" s="64"/>
      <c r="I884" s="64"/>
      <c r="J884" s="77"/>
      <c r="K884" s="77"/>
      <c r="L884" s="38"/>
      <c r="M884" s="38"/>
      <c r="N884" s="77"/>
      <c r="O884" s="77"/>
      <c r="P884" s="38"/>
      <c r="Q884" s="38"/>
      <c r="R884" s="77"/>
      <c r="S884" s="64"/>
      <c r="T884" s="77"/>
    </row>
    <row r="885" spans="2:20" x14ac:dyDescent="0.35">
      <c r="B885" s="36"/>
      <c r="C885" s="75"/>
      <c r="D885" s="76"/>
      <c r="E885" s="76"/>
      <c r="F885" s="76"/>
      <c r="G885" s="77"/>
      <c r="H885" s="64"/>
      <c r="I885" s="64"/>
      <c r="J885" s="77"/>
      <c r="K885" s="77"/>
      <c r="L885" s="38"/>
      <c r="M885" s="38"/>
      <c r="N885" s="77"/>
      <c r="O885" s="77"/>
      <c r="P885" s="38"/>
      <c r="Q885" s="38"/>
      <c r="R885" s="77"/>
      <c r="S885" s="64"/>
      <c r="T885" s="77"/>
    </row>
    <row r="886" spans="2:20" x14ac:dyDescent="0.35">
      <c r="B886" s="36"/>
      <c r="C886" s="75"/>
      <c r="D886" s="76"/>
      <c r="E886" s="76"/>
      <c r="F886" s="76"/>
      <c r="G886" s="77"/>
      <c r="H886" s="64"/>
      <c r="I886" s="64"/>
      <c r="J886" s="77"/>
      <c r="K886" s="77"/>
      <c r="L886" s="38"/>
      <c r="M886" s="38"/>
      <c r="N886" s="77"/>
      <c r="O886" s="77"/>
      <c r="P886" s="38"/>
      <c r="Q886" s="38"/>
      <c r="R886" s="77"/>
      <c r="S886" s="64"/>
      <c r="T886" s="77"/>
    </row>
    <row r="887" spans="2:20" x14ac:dyDescent="0.35">
      <c r="B887" s="36"/>
      <c r="C887" s="75"/>
      <c r="D887" s="76"/>
      <c r="E887" s="76"/>
      <c r="F887" s="76"/>
      <c r="G887" s="77"/>
      <c r="H887" s="64"/>
      <c r="I887" s="64"/>
      <c r="J887" s="77"/>
      <c r="K887" s="77"/>
      <c r="L887" s="38"/>
      <c r="M887" s="38"/>
      <c r="N887" s="77"/>
      <c r="O887" s="77"/>
      <c r="P887" s="38"/>
      <c r="Q887" s="38"/>
      <c r="R887" s="77"/>
      <c r="S887" s="64"/>
      <c r="T887" s="77"/>
    </row>
    <row r="888" spans="2:20" x14ac:dyDescent="0.35">
      <c r="B888" s="36"/>
      <c r="C888" s="75"/>
      <c r="D888" s="76"/>
      <c r="E888" s="76"/>
      <c r="F888" s="76"/>
      <c r="G888" s="77"/>
      <c r="H888" s="64"/>
      <c r="I888" s="64"/>
      <c r="J888" s="77"/>
      <c r="K888" s="77"/>
      <c r="L888" s="38"/>
      <c r="M888" s="38"/>
      <c r="N888" s="77"/>
      <c r="O888" s="77"/>
      <c r="P888" s="38"/>
      <c r="Q888" s="38"/>
      <c r="R888" s="77"/>
      <c r="S888" s="64"/>
      <c r="T888" s="77"/>
    </row>
    <row r="889" spans="2:20" x14ac:dyDescent="0.35">
      <c r="B889" s="36"/>
      <c r="C889" s="75"/>
      <c r="D889" s="76"/>
      <c r="E889" s="76"/>
      <c r="F889" s="76"/>
      <c r="G889" s="77"/>
      <c r="H889" s="64"/>
      <c r="I889" s="64"/>
      <c r="J889" s="77"/>
      <c r="K889" s="77"/>
      <c r="L889" s="38"/>
      <c r="M889" s="38"/>
      <c r="N889" s="77"/>
      <c r="O889" s="77"/>
      <c r="P889" s="38"/>
      <c r="Q889" s="38"/>
      <c r="R889" s="77"/>
      <c r="S889" s="64"/>
      <c r="T889" s="77"/>
    </row>
    <row r="890" spans="2:20" x14ac:dyDescent="0.35">
      <c r="B890" s="36"/>
      <c r="C890" s="75"/>
      <c r="D890" s="76"/>
      <c r="E890" s="76"/>
      <c r="F890" s="76"/>
      <c r="G890" s="77"/>
      <c r="H890" s="64"/>
      <c r="I890" s="64"/>
      <c r="J890" s="77"/>
      <c r="K890" s="77"/>
      <c r="L890" s="38"/>
      <c r="M890" s="38"/>
      <c r="N890" s="77"/>
      <c r="O890" s="77"/>
      <c r="P890" s="38"/>
      <c r="Q890" s="38"/>
      <c r="R890" s="77"/>
      <c r="S890" s="64"/>
      <c r="T890" s="77"/>
    </row>
    <row r="891" spans="2:20" x14ac:dyDescent="0.35">
      <c r="B891" s="36"/>
      <c r="C891" s="75"/>
      <c r="D891" s="76"/>
      <c r="E891" s="76"/>
      <c r="F891" s="76"/>
      <c r="G891" s="77"/>
      <c r="H891" s="64"/>
      <c r="I891" s="64"/>
      <c r="J891" s="77"/>
      <c r="K891" s="77"/>
      <c r="L891" s="38"/>
      <c r="M891" s="38"/>
      <c r="N891" s="77"/>
      <c r="O891" s="77"/>
      <c r="P891" s="38"/>
      <c r="Q891" s="38"/>
      <c r="R891" s="77"/>
      <c r="S891" s="64"/>
      <c r="T891" s="77"/>
    </row>
    <row r="892" spans="2:20" x14ac:dyDescent="0.35">
      <c r="B892" s="36"/>
      <c r="C892" s="75"/>
      <c r="D892" s="76"/>
      <c r="E892" s="76"/>
      <c r="F892" s="76"/>
      <c r="G892" s="77"/>
      <c r="H892" s="64"/>
      <c r="I892" s="64"/>
      <c r="J892" s="77"/>
      <c r="K892" s="77"/>
      <c r="L892" s="38"/>
      <c r="M892" s="38"/>
      <c r="N892" s="77"/>
      <c r="O892" s="77"/>
      <c r="P892" s="38"/>
      <c r="Q892" s="38"/>
      <c r="R892" s="77"/>
      <c r="S892" s="64"/>
      <c r="T892" s="77"/>
    </row>
    <row r="893" spans="2:20" x14ac:dyDescent="0.35">
      <c r="B893" s="36"/>
      <c r="C893" s="75"/>
      <c r="D893" s="76"/>
      <c r="E893" s="76"/>
      <c r="F893" s="76"/>
      <c r="G893" s="77"/>
      <c r="H893" s="64"/>
      <c r="I893" s="64"/>
      <c r="J893" s="77"/>
      <c r="K893" s="77"/>
      <c r="L893" s="38"/>
      <c r="M893" s="38"/>
      <c r="N893" s="77"/>
      <c r="O893" s="77"/>
      <c r="P893" s="38"/>
      <c r="Q893" s="38"/>
      <c r="R893" s="77"/>
      <c r="S893" s="64"/>
      <c r="T893" s="77"/>
    </row>
    <row r="894" spans="2:20" x14ac:dyDescent="0.35">
      <c r="B894" s="36"/>
      <c r="C894" s="75"/>
      <c r="D894" s="76"/>
      <c r="E894" s="76"/>
      <c r="F894" s="76"/>
      <c r="G894" s="77"/>
      <c r="H894" s="64"/>
      <c r="I894" s="64"/>
      <c r="J894" s="77"/>
      <c r="K894" s="77"/>
      <c r="L894" s="38"/>
      <c r="M894" s="38"/>
      <c r="N894" s="77"/>
      <c r="O894" s="77"/>
      <c r="P894" s="38"/>
      <c r="Q894" s="38"/>
      <c r="R894" s="77"/>
      <c r="S894" s="64"/>
      <c r="T894" s="77"/>
    </row>
    <row r="895" spans="2:20" x14ac:dyDescent="0.35">
      <c r="B895" s="36"/>
      <c r="C895" s="75"/>
      <c r="D895" s="76"/>
      <c r="E895" s="76"/>
      <c r="F895" s="76"/>
      <c r="G895" s="77"/>
      <c r="H895" s="64"/>
      <c r="I895" s="64"/>
      <c r="J895" s="77"/>
      <c r="K895" s="77"/>
      <c r="L895" s="38"/>
      <c r="M895" s="38"/>
      <c r="N895" s="77"/>
      <c r="O895" s="77"/>
      <c r="P895" s="38"/>
      <c r="Q895" s="38"/>
      <c r="R895" s="77"/>
      <c r="S895" s="64"/>
      <c r="T895" s="77"/>
    </row>
    <row r="896" spans="2:20" x14ac:dyDescent="0.35">
      <c r="B896" s="36"/>
      <c r="C896" s="75"/>
      <c r="D896" s="76"/>
      <c r="E896" s="76"/>
      <c r="F896" s="76"/>
      <c r="G896" s="77"/>
      <c r="H896" s="64"/>
      <c r="I896" s="64"/>
      <c r="J896" s="77"/>
      <c r="K896" s="77"/>
      <c r="L896" s="38"/>
      <c r="M896" s="38"/>
      <c r="N896" s="77"/>
      <c r="O896" s="77"/>
      <c r="P896" s="38"/>
      <c r="Q896" s="38"/>
      <c r="R896" s="77"/>
      <c r="S896" s="64"/>
      <c r="T896" s="77"/>
    </row>
    <row r="897" spans="2:20" x14ac:dyDescent="0.35">
      <c r="B897" s="36"/>
      <c r="C897" s="75"/>
      <c r="D897" s="76"/>
      <c r="E897" s="76"/>
      <c r="F897" s="76"/>
      <c r="G897" s="77"/>
      <c r="H897" s="64"/>
      <c r="I897" s="64"/>
      <c r="J897" s="77"/>
      <c r="K897" s="77"/>
      <c r="L897" s="38"/>
      <c r="M897" s="38"/>
      <c r="N897" s="77"/>
      <c r="O897" s="77"/>
      <c r="P897" s="38"/>
      <c r="Q897" s="38"/>
      <c r="R897" s="77"/>
      <c r="S897" s="64"/>
      <c r="T897" s="77"/>
    </row>
    <row r="898" spans="2:20" x14ac:dyDescent="0.35">
      <c r="B898" s="36"/>
      <c r="C898" s="75"/>
      <c r="D898" s="76"/>
      <c r="E898" s="76"/>
      <c r="F898" s="76"/>
      <c r="G898" s="77"/>
      <c r="H898" s="64"/>
      <c r="I898" s="64"/>
      <c r="J898" s="77"/>
      <c r="K898" s="77"/>
      <c r="L898" s="38"/>
      <c r="M898" s="38"/>
      <c r="N898" s="77"/>
      <c r="O898" s="77"/>
      <c r="P898" s="38"/>
      <c r="Q898" s="38"/>
      <c r="R898" s="77"/>
      <c r="S898" s="64"/>
      <c r="T898" s="77"/>
    </row>
    <row r="899" spans="2:20" x14ac:dyDescent="0.35">
      <c r="B899" s="36"/>
      <c r="C899" s="75"/>
      <c r="D899" s="76"/>
      <c r="E899" s="76"/>
      <c r="F899" s="76"/>
      <c r="G899" s="77"/>
      <c r="H899" s="64"/>
      <c r="I899" s="64"/>
      <c r="J899" s="77"/>
      <c r="K899" s="77"/>
      <c r="L899" s="38"/>
      <c r="M899" s="38"/>
      <c r="N899" s="77"/>
      <c r="O899" s="77"/>
      <c r="P899" s="38"/>
      <c r="Q899" s="38"/>
      <c r="R899" s="77"/>
      <c r="S899" s="64"/>
      <c r="T899" s="77"/>
    </row>
    <row r="900" spans="2:20" x14ac:dyDescent="0.35">
      <c r="B900" s="36"/>
      <c r="C900" s="75"/>
      <c r="D900" s="76"/>
      <c r="E900" s="76"/>
      <c r="F900" s="76"/>
      <c r="G900" s="77"/>
      <c r="H900" s="64"/>
      <c r="I900" s="64"/>
      <c r="J900" s="77"/>
      <c r="K900" s="77"/>
      <c r="L900" s="38"/>
      <c r="M900" s="38"/>
      <c r="N900" s="77"/>
      <c r="O900" s="77"/>
      <c r="P900" s="38"/>
      <c r="Q900" s="38"/>
      <c r="R900" s="77"/>
      <c r="S900" s="64"/>
      <c r="T900" s="77"/>
    </row>
    <row r="901" spans="2:20" x14ac:dyDescent="0.35">
      <c r="B901" s="36"/>
      <c r="C901" s="75"/>
      <c r="D901" s="76"/>
      <c r="E901" s="76"/>
      <c r="F901" s="76"/>
      <c r="G901" s="77"/>
      <c r="H901" s="64"/>
      <c r="I901" s="64"/>
      <c r="J901" s="77"/>
      <c r="K901" s="77"/>
      <c r="L901" s="38"/>
      <c r="M901" s="38"/>
      <c r="N901" s="77"/>
      <c r="O901" s="77"/>
      <c r="P901" s="38"/>
      <c r="Q901" s="38"/>
      <c r="R901" s="77"/>
      <c r="S901" s="64"/>
      <c r="T901" s="77"/>
    </row>
    <row r="902" spans="2:20" x14ac:dyDescent="0.35">
      <c r="B902" s="36"/>
      <c r="C902" s="75"/>
      <c r="D902" s="76"/>
      <c r="E902" s="76"/>
      <c r="F902" s="76"/>
      <c r="G902" s="77"/>
      <c r="H902" s="64"/>
      <c r="I902" s="64"/>
      <c r="J902" s="77"/>
      <c r="K902" s="77"/>
      <c r="L902" s="38"/>
      <c r="M902" s="38"/>
      <c r="N902" s="77"/>
      <c r="O902" s="77"/>
      <c r="P902" s="38"/>
      <c r="Q902" s="38"/>
      <c r="R902" s="77"/>
      <c r="S902" s="64"/>
      <c r="T902" s="77"/>
    </row>
    <row r="903" spans="2:20" x14ac:dyDescent="0.35">
      <c r="B903" s="36"/>
      <c r="C903" s="75"/>
      <c r="D903" s="76"/>
      <c r="E903" s="76"/>
      <c r="F903" s="76"/>
      <c r="G903" s="77"/>
      <c r="H903" s="64"/>
      <c r="I903" s="64"/>
      <c r="J903" s="77"/>
      <c r="K903" s="77"/>
      <c r="L903" s="38"/>
      <c r="M903" s="38"/>
      <c r="N903" s="77"/>
      <c r="O903" s="77"/>
      <c r="P903" s="38"/>
      <c r="Q903" s="38"/>
      <c r="R903" s="77"/>
      <c r="S903" s="64"/>
      <c r="T903" s="77"/>
    </row>
    <row r="904" spans="2:20" x14ac:dyDescent="0.35">
      <c r="B904" s="36"/>
      <c r="C904" s="75"/>
      <c r="D904" s="76"/>
      <c r="E904" s="76"/>
      <c r="F904" s="76"/>
      <c r="G904" s="77"/>
      <c r="H904" s="64"/>
      <c r="I904" s="64"/>
      <c r="J904" s="77"/>
      <c r="K904" s="77"/>
      <c r="L904" s="38"/>
      <c r="M904" s="38"/>
      <c r="N904" s="77"/>
      <c r="O904" s="77"/>
      <c r="P904" s="38"/>
      <c r="Q904" s="38"/>
      <c r="R904" s="77"/>
      <c r="S904" s="64"/>
      <c r="T904" s="77"/>
    </row>
    <row r="905" spans="2:20" x14ac:dyDescent="0.35">
      <c r="B905" s="36"/>
      <c r="C905" s="75"/>
      <c r="D905" s="76"/>
      <c r="E905" s="76"/>
      <c r="F905" s="76"/>
      <c r="G905" s="77"/>
      <c r="H905" s="64"/>
      <c r="I905" s="64"/>
      <c r="J905" s="77"/>
      <c r="K905" s="77"/>
      <c r="L905" s="38"/>
      <c r="M905" s="38"/>
      <c r="N905" s="77"/>
      <c r="O905" s="77"/>
      <c r="P905" s="38"/>
      <c r="Q905" s="38"/>
      <c r="R905" s="77"/>
      <c r="S905" s="64"/>
      <c r="T905" s="77"/>
    </row>
    <row r="906" spans="2:20" x14ac:dyDescent="0.35">
      <c r="B906" s="36"/>
      <c r="C906" s="75"/>
      <c r="D906" s="76"/>
      <c r="E906" s="76"/>
      <c r="F906" s="76"/>
      <c r="G906" s="77"/>
      <c r="H906" s="64"/>
      <c r="I906" s="64"/>
      <c r="J906" s="77"/>
      <c r="K906" s="77"/>
      <c r="L906" s="38"/>
      <c r="M906" s="38"/>
      <c r="N906" s="77"/>
      <c r="O906" s="77"/>
      <c r="P906" s="38"/>
      <c r="Q906" s="38"/>
      <c r="R906" s="77"/>
      <c r="S906" s="64"/>
      <c r="T906" s="77"/>
    </row>
    <row r="907" spans="2:20" x14ac:dyDescent="0.35">
      <c r="B907" s="36"/>
      <c r="C907" s="75"/>
      <c r="D907" s="76"/>
      <c r="E907" s="76"/>
      <c r="F907" s="76"/>
      <c r="G907" s="77"/>
      <c r="H907" s="64"/>
      <c r="I907" s="64"/>
      <c r="J907" s="77"/>
      <c r="K907" s="77"/>
      <c r="L907" s="38"/>
      <c r="M907" s="38"/>
      <c r="N907" s="77"/>
      <c r="O907" s="77"/>
      <c r="P907" s="38"/>
      <c r="Q907" s="38"/>
      <c r="R907" s="77"/>
      <c r="S907" s="64"/>
      <c r="T907" s="77"/>
    </row>
    <row r="908" spans="2:20" x14ac:dyDescent="0.35">
      <c r="B908" s="36"/>
      <c r="C908" s="75"/>
      <c r="D908" s="76"/>
      <c r="E908" s="76"/>
      <c r="F908" s="76"/>
      <c r="G908" s="77"/>
      <c r="H908" s="64"/>
      <c r="I908" s="64"/>
      <c r="J908" s="77"/>
      <c r="K908" s="77"/>
      <c r="L908" s="38"/>
      <c r="M908" s="38"/>
      <c r="N908" s="77"/>
      <c r="O908" s="77"/>
      <c r="P908" s="38"/>
      <c r="Q908" s="38"/>
      <c r="R908" s="77"/>
      <c r="S908" s="64"/>
      <c r="T908" s="77"/>
    </row>
    <row r="909" spans="2:20" x14ac:dyDescent="0.35">
      <c r="B909" s="36"/>
      <c r="C909" s="75"/>
      <c r="D909" s="76"/>
      <c r="E909" s="76"/>
      <c r="F909" s="76"/>
      <c r="G909" s="77"/>
      <c r="H909" s="64"/>
      <c r="I909" s="64"/>
      <c r="J909" s="77"/>
      <c r="K909" s="77"/>
      <c r="L909" s="38"/>
      <c r="M909" s="38"/>
      <c r="N909" s="77"/>
      <c r="O909" s="77"/>
      <c r="P909" s="38"/>
      <c r="Q909" s="38"/>
      <c r="R909" s="77"/>
      <c r="S909" s="64"/>
      <c r="T909" s="77"/>
    </row>
    <row r="910" spans="2:20" x14ac:dyDescent="0.35">
      <c r="B910" s="36"/>
      <c r="C910" s="75"/>
      <c r="D910" s="76"/>
      <c r="E910" s="76"/>
      <c r="F910" s="76"/>
      <c r="G910" s="77"/>
      <c r="H910" s="64"/>
      <c r="I910" s="64"/>
      <c r="J910" s="77"/>
      <c r="K910" s="77"/>
      <c r="L910" s="38"/>
      <c r="M910" s="38"/>
      <c r="N910" s="77"/>
      <c r="O910" s="77"/>
      <c r="P910" s="38"/>
      <c r="Q910" s="38"/>
      <c r="R910" s="77"/>
      <c r="S910" s="64"/>
      <c r="T910" s="77"/>
    </row>
    <row r="911" spans="2:20" x14ac:dyDescent="0.35">
      <c r="B911" s="36"/>
      <c r="C911" s="75"/>
      <c r="D911" s="76"/>
      <c r="E911" s="76"/>
      <c r="F911" s="76"/>
      <c r="G911" s="77"/>
      <c r="H911" s="64"/>
      <c r="I911" s="64"/>
      <c r="J911" s="77"/>
      <c r="K911" s="77"/>
      <c r="L911" s="38"/>
      <c r="M911" s="38"/>
      <c r="N911" s="77"/>
      <c r="O911" s="77"/>
      <c r="P911" s="38"/>
      <c r="Q911" s="38"/>
      <c r="R911" s="77"/>
      <c r="S911" s="64"/>
      <c r="T911" s="77"/>
    </row>
    <row r="912" spans="2:20" x14ac:dyDescent="0.35">
      <c r="B912" s="36"/>
      <c r="C912" s="75"/>
      <c r="D912" s="76"/>
      <c r="E912" s="76"/>
      <c r="F912" s="76"/>
      <c r="G912" s="77"/>
      <c r="H912" s="64"/>
      <c r="I912" s="64"/>
      <c r="J912" s="77"/>
      <c r="K912" s="77"/>
      <c r="L912" s="38"/>
      <c r="M912" s="38"/>
      <c r="N912" s="77"/>
      <c r="O912" s="77"/>
      <c r="P912" s="38"/>
      <c r="Q912" s="38"/>
      <c r="R912" s="77"/>
      <c r="S912" s="64"/>
      <c r="T912" s="77"/>
    </row>
    <row r="913" spans="2:20" x14ac:dyDescent="0.35">
      <c r="B913" s="36"/>
      <c r="C913" s="75"/>
      <c r="D913" s="76"/>
      <c r="E913" s="76"/>
      <c r="F913" s="76"/>
      <c r="G913" s="77"/>
      <c r="H913" s="64"/>
      <c r="I913" s="64"/>
      <c r="J913" s="77"/>
      <c r="K913" s="77"/>
      <c r="L913" s="38"/>
      <c r="M913" s="38"/>
      <c r="N913" s="77"/>
      <c r="O913" s="77"/>
      <c r="P913" s="38"/>
      <c r="Q913" s="38"/>
      <c r="R913" s="77"/>
      <c r="S913" s="64"/>
      <c r="T913" s="77"/>
    </row>
    <row r="914" spans="2:20" x14ac:dyDescent="0.35">
      <c r="B914" s="36"/>
      <c r="C914" s="75"/>
      <c r="D914" s="76"/>
      <c r="E914" s="76"/>
      <c r="F914" s="76"/>
      <c r="G914" s="77"/>
      <c r="H914" s="64"/>
      <c r="I914" s="64"/>
      <c r="J914" s="77"/>
      <c r="K914" s="77"/>
      <c r="L914" s="38"/>
      <c r="M914" s="38"/>
      <c r="N914" s="77"/>
      <c r="O914" s="77"/>
      <c r="P914" s="38"/>
      <c r="Q914" s="38"/>
      <c r="R914" s="77"/>
      <c r="S914" s="64"/>
      <c r="T914" s="77"/>
    </row>
    <row r="915" spans="2:20" x14ac:dyDescent="0.35">
      <c r="B915" s="36"/>
      <c r="C915" s="75"/>
      <c r="D915" s="76"/>
      <c r="E915" s="76"/>
      <c r="F915" s="76"/>
      <c r="G915" s="77"/>
      <c r="H915" s="64"/>
      <c r="I915" s="64"/>
      <c r="J915" s="77"/>
      <c r="K915" s="77"/>
      <c r="L915" s="38"/>
      <c r="M915" s="38"/>
      <c r="N915" s="77"/>
      <c r="O915" s="77"/>
      <c r="P915" s="38"/>
      <c r="Q915" s="38"/>
      <c r="R915" s="77"/>
      <c r="S915" s="64"/>
      <c r="T915" s="77"/>
    </row>
    <row r="916" spans="2:20" x14ac:dyDescent="0.35">
      <c r="B916" s="36"/>
      <c r="C916" s="75"/>
      <c r="D916" s="76"/>
      <c r="E916" s="76"/>
      <c r="F916" s="76"/>
      <c r="G916" s="77"/>
      <c r="H916" s="64"/>
      <c r="I916" s="64"/>
      <c r="J916" s="77"/>
      <c r="K916" s="77"/>
      <c r="L916" s="38"/>
      <c r="M916" s="38"/>
      <c r="N916" s="77"/>
      <c r="O916" s="77"/>
      <c r="P916" s="38"/>
      <c r="Q916" s="38"/>
      <c r="R916" s="77"/>
      <c r="S916" s="64"/>
      <c r="T916" s="77"/>
    </row>
    <row r="917" spans="2:20" x14ac:dyDescent="0.35">
      <c r="B917" s="36"/>
      <c r="C917" s="75"/>
      <c r="D917" s="76"/>
      <c r="E917" s="76"/>
      <c r="F917" s="76"/>
      <c r="G917" s="77"/>
      <c r="H917" s="64"/>
      <c r="I917" s="64"/>
      <c r="J917" s="77"/>
      <c r="K917" s="77"/>
      <c r="L917" s="38"/>
      <c r="M917" s="38"/>
      <c r="N917" s="77"/>
      <c r="O917" s="77"/>
      <c r="P917" s="38"/>
      <c r="Q917" s="38"/>
      <c r="R917" s="77"/>
      <c r="S917" s="64"/>
      <c r="T917" s="77"/>
    </row>
    <row r="918" spans="2:20" x14ac:dyDescent="0.35">
      <c r="B918" s="36"/>
      <c r="C918" s="75"/>
      <c r="D918" s="76"/>
      <c r="E918" s="76"/>
      <c r="F918" s="76"/>
      <c r="G918" s="77"/>
      <c r="H918" s="64"/>
      <c r="I918" s="64"/>
      <c r="J918" s="77"/>
      <c r="K918" s="77"/>
      <c r="L918" s="38"/>
      <c r="M918" s="38"/>
      <c r="N918" s="77"/>
      <c r="O918" s="77"/>
      <c r="P918" s="38"/>
      <c r="Q918" s="38"/>
      <c r="R918" s="77"/>
      <c r="S918" s="64"/>
      <c r="T918" s="77"/>
    </row>
    <row r="919" spans="2:20" x14ac:dyDescent="0.35">
      <c r="B919" s="36"/>
      <c r="C919" s="75"/>
      <c r="D919" s="76"/>
      <c r="E919" s="76"/>
      <c r="F919" s="76"/>
      <c r="G919" s="77"/>
      <c r="H919" s="64"/>
      <c r="I919" s="64"/>
      <c r="J919" s="77"/>
      <c r="K919" s="77"/>
      <c r="L919" s="38"/>
      <c r="M919" s="38"/>
      <c r="N919" s="77"/>
      <c r="O919" s="77"/>
      <c r="P919" s="38"/>
      <c r="Q919" s="38"/>
      <c r="R919" s="77"/>
      <c r="S919" s="64"/>
      <c r="T919" s="77"/>
    </row>
    <row r="920" spans="2:20" x14ac:dyDescent="0.35">
      <c r="B920" s="36"/>
      <c r="C920" s="75"/>
      <c r="D920" s="76"/>
      <c r="E920" s="76"/>
      <c r="F920" s="76"/>
      <c r="G920" s="77"/>
      <c r="H920" s="64"/>
      <c r="I920" s="64"/>
      <c r="J920" s="77"/>
      <c r="K920" s="77"/>
      <c r="L920" s="38"/>
      <c r="M920" s="38"/>
      <c r="N920" s="77"/>
      <c r="O920" s="77"/>
      <c r="P920" s="38"/>
      <c r="Q920" s="38"/>
      <c r="R920" s="77"/>
      <c r="S920" s="64"/>
      <c r="T920" s="77"/>
    </row>
    <row r="921" spans="2:20" x14ac:dyDescent="0.35">
      <c r="B921" s="36"/>
      <c r="C921" s="75"/>
      <c r="D921" s="76"/>
      <c r="E921" s="76"/>
      <c r="F921" s="76"/>
      <c r="G921" s="77"/>
      <c r="H921" s="64"/>
      <c r="I921" s="64"/>
      <c r="J921" s="77"/>
      <c r="K921" s="77"/>
      <c r="L921" s="38"/>
      <c r="M921" s="38"/>
      <c r="N921" s="77"/>
      <c r="O921" s="77"/>
      <c r="P921" s="38"/>
      <c r="Q921" s="38"/>
      <c r="R921" s="77"/>
      <c r="S921" s="64"/>
      <c r="T921" s="77"/>
    </row>
    <row r="922" spans="2:20" x14ac:dyDescent="0.35">
      <c r="B922" s="36"/>
      <c r="C922" s="75"/>
      <c r="D922" s="76"/>
      <c r="E922" s="76"/>
      <c r="F922" s="76"/>
      <c r="G922" s="77"/>
      <c r="H922" s="64"/>
      <c r="I922" s="64"/>
      <c r="J922" s="77"/>
      <c r="K922" s="77"/>
      <c r="L922" s="38"/>
      <c r="M922" s="38"/>
      <c r="N922" s="77"/>
      <c r="O922" s="77"/>
      <c r="P922" s="38"/>
      <c r="Q922" s="38"/>
      <c r="R922" s="77"/>
      <c r="S922" s="64"/>
      <c r="T922" s="77"/>
    </row>
    <row r="923" spans="2:20" x14ac:dyDescent="0.35">
      <c r="B923" s="36"/>
      <c r="C923" s="75"/>
      <c r="D923" s="76"/>
      <c r="E923" s="76"/>
      <c r="F923" s="76"/>
      <c r="G923" s="77"/>
      <c r="H923" s="64"/>
      <c r="I923" s="64"/>
      <c r="J923" s="77"/>
      <c r="K923" s="77"/>
      <c r="L923" s="38"/>
      <c r="M923" s="38"/>
      <c r="N923" s="77"/>
      <c r="O923" s="77"/>
      <c r="P923" s="38"/>
      <c r="Q923" s="38"/>
      <c r="R923" s="77"/>
      <c r="S923" s="64"/>
      <c r="T923" s="77"/>
    </row>
    <row r="924" spans="2:20" x14ac:dyDescent="0.35">
      <c r="B924" s="36"/>
      <c r="C924" s="75"/>
      <c r="D924" s="76"/>
      <c r="E924" s="76"/>
      <c r="F924" s="76"/>
      <c r="G924" s="77"/>
      <c r="H924" s="64"/>
      <c r="I924" s="64"/>
      <c r="J924" s="77"/>
      <c r="K924" s="77"/>
      <c r="L924" s="38"/>
      <c r="M924" s="38"/>
      <c r="N924" s="77"/>
      <c r="O924" s="77"/>
      <c r="P924" s="38"/>
      <c r="Q924" s="38"/>
      <c r="R924" s="77"/>
      <c r="S924" s="64"/>
      <c r="T924" s="77"/>
    </row>
    <row r="925" spans="2:20" x14ac:dyDescent="0.35">
      <c r="B925" s="36"/>
      <c r="C925" s="75"/>
      <c r="D925" s="76"/>
      <c r="E925" s="76"/>
      <c r="F925" s="76"/>
      <c r="G925" s="77"/>
      <c r="H925" s="64"/>
      <c r="I925" s="64"/>
      <c r="J925" s="77"/>
      <c r="K925" s="77"/>
      <c r="L925" s="38"/>
      <c r="M925" s="38"/>
      <c r="N925" s="77"/>
      <c r="O925" s="77"/>
      <c r="P925" s="38"/>
      <c r="Q925" s="38"/>
      <c r="R925" s="77"/>
      <c r="S925" s="64"/>
      <c r="T925" s="77"/>
    </row>
    <row r="926" spans="2:20" x14ac:dyDescent="0.35">
      <c r="B926" s="36"/>
      <c r="C926" s="75"/>
      <c r="D926" s="76"/>
      <c r="E926" s="76"/>
      <c r="F926" s="76"/>
      <c r="G926" s="77"/>
      <c r="H926" s="64"/>
      <c r="I926" s="64"/>
      <c r="J926" s="77"/>
      <c r="K926" s="77"/>
      <c r="L926" s="38"/>
      <c r="M926" s="38"/>
      <c r="N926" s="77"/>
      <c r="O926" s="77"/>
      <c r="P926" s="38"/>
      <c r="Q926" s="38"/>
      <c r="R926" s="77"/>
      <c r="S926" s="64"/>
      <c r="T926" s="77"/>
    </row>
    <row r="927" spans="2:20" x14ac:dyDescent="0.35">
      <c r="B927" s="36"/>
      <c r="C927" s="75"/>
      <c r="D927" s="76"/>
      <c r="E927" s="76"/>
      <c r="F927" s="76"/>
      <c r="G927" s="77"/>
      <c r="H927" s="64"/>
      <c r="I927" s="64"/>
      <c r="J927" s="77"/>
      <c r="K927" s="77"/>
      <c r="L927" s="38"/>
      <c r="M927" s="38"/>
      <c r="N927" s="77"/>
      <c r="O927" s="77"/>
      <c r="P927" s="38"/>
      <c r="Q927" s="38"/>
      <c r="R927" s="77"/>
      <c r="S927" s="64"/>
      <c r="T927" s="77"/>
    </row>
    <row r="928" spans="2:20" x14ac:dyDescent="0.35">
      <c r="B928" s="36"/>
      <c r="C928" s="75"/>
      <c r="D928" s="76"/>
      <c r="E928" s="76"/>
      <c r="F928" s="76"/>
      <c r="G928" s="77"/>
      <c r="H928" s="64"/>
      <c r="I928" s="64"/>
      <c r="J928" s="77"/>
      <c r="K928" s="77"/>
      <c r="L928" s="38"/>
      <c r="M928" s="38"/>
      <c r="N928" s="77"/>
      <c r="O928" s="77"/>
      <c r="P928" s="38"/>
      <c r="Q928" s="38"/>
      <c r="R928" s="77"/>
      <c r="S928" s="64"/>
      <c r="T928" s="77"/>
    </row>
    <row r="929" spans="2:20" x14ac:dyDescent="0.35">
      <c r="B929" s="36"/>
      <c r="C929" s="75"/>
      <c r="D929" s="76"/>
      <c r="E929" s="76"/>
      <c r="F929" s="76"/>
      <c r="G929" s="77"/>
      <c r="H929" s="64"/>
      <c r="I929" s="64"/>
      <c r="J929" s="77"/>
      <c r="K929" s="77"/>
      <c r="L929" s="38"/>
      <c r="M929" s="38"/>
      <c r="N929" s="77"/>
      <c r="O929" s="77"/>
      <c r="P929" s="38"/>
      <c r="Q929" s="38"/>
      <c r="R929" s="77"/>
      <c r="S929" s="64"/>
      <c r="T929" s="77"/>
    </row>
    <row r="930" spans="2:20" x14ac:dyDescent="0.35">
      <c r="B930" s="36"/>
      <c r="C930" s="75"/>
      <c r="D930" s="76"/>
      <c r="E930" s="76"/>
      <c r="F930" s="76"/>
      <c r="G930" s="77"/>
      <c r="H930" s="64"/>
      <c r="I930" s="64"/>
      <c r="J930" s="77"/>
      <c r="K930" s="77"/>
      <c r="L930" s="38"/>
      <c r="M930" s="38"/>
      <c r="N930" s="77"/>
      <c r="O930" s="77"/>
      <c r="P930" s="38"/>
      <c r="Q930" s="38"/>
      <c r="R930" s="77"/>
      <c r="S930" s="64"/>
      <c r="T930" s="77"/>
    </row>
    <row r="931" spans="2:20" x14ac:dyDescent="0.35">
      <c r="B931" s="36"/>
      <c r="C931" s="75"/>
      <c r="D931" s="76"/>
      <c r="E931" s="76"/>
      <c r="F931" s="76"/>
      <c r="G931" s="77"/>
      <c r="H931" s="64"/>
      <c r="I931" s="64"/>
      <c r="J931" s="77"/>
      <c r="K931" s="77"/>
      <c r="L931" s="38"/>
      <c r="M931" s="38"/>
      <c r="N931" s="77"/>
      <c r="O931" s="77"/>
      <c r="P931" s="38"/>
      <c r="Q931" s="38"/>
      <c r="R931" s="77"/>
      <c r="S931" s="64"/>
      <c r="T931" s="77"/>
    </row>
    <row r="932" spans="2:20" x14ac:dyDescent="0.35">
      <c r="B932" s="36"/>
      <c r="C932" s="75"/>
      <c r="D932" s="76"/>
      <c r="E932" s="76"/>
      <c r="F932" s="76"/>
      <c r="G932" s="77"/>
      <c r="H932" s="64"/>
      <c r="I932" s="64"/>
      <c r="J932" s="77"/>
      <c r="K932" s="77"/>
      <c r="L932" s="38"/>
      <c r="M932" s="38"/>
      <c r="N932" s="77"/>
      <c r="O932" s="77"/>
      <c r="P932" s="38"/>
      <c r="Q932" s="38"/>
      <c r="R932" s="77"/>
      <c r="S932" s="64"/>
      <c r="T932" s="77"/>
    </row>
    <row r="933" spans="2:20" x14ac:dyDescent="0.35">
      <c r="B933" s="36"/>
      <c r="C933" s="75"/>
      <c r="D933" s="76"/>
      <c r="E933" s="76"/>
      <c r="F933" s="76"/>
      <c r="G933" s="77"/>
      <c r="H933" s="64"/>
      <c r="I933" s="64"/>
      <c r="J933" s="77"/>
      <c r="K933" s="77"/>
      <c r="L933" s="38"/>
      <c r="M933" s="38"/>
      <c r="N933" s="77"/>
      <c r="O933" s="77"/>
      <c r="P933" s="38"/>
      <c r="Q933" s="38"/>
      <c r="R933" s="77"/>
      <c r="S933" s="64"/>
      <c r="T933" s="77"/>
    </row>
    <row r="934" spans="2:20" x14ac:dyDescent="0.35">
      <c r="B934" s="36"/>
      <c r="C934" s="75"/>
      <c r="D934" s="76"/>
      <c r="E934" s="76"/>
      <c r="F934" s="76"/>
      <c r="G934" s="77"/>
      <c r="H934" s="64"/>
      <c r="I934" s="64"/>
      <c r="J934" s="77"/>
      <c r="K934" s="77"/>
      <c r="L934" s="38"/>
      <c r="M934" s="38"/>
      <c r="N934" s="77"/>
      <c r="O934" s="77"/>
      <c r="P934" s="38"/>
      <c r="Q934" s="38"/>
      <c r="R934" s="77"/>
      <c r="S934" s="64"/>
      <c r="T934" s="77"/>
    </row>
    <row r="935" spans="2:20" x14ac:dyDescent="0.35">
      <c r="B935" s="36"/>
      <c r="C935" s="75"/>
      <c r="D935" s="76"/>
      <c r="E935" s="76"/>
      <c r="F935" s="76"/>
      <c r="G935" s="77"/>
      <c r="H935" s="64"/>
      <c r="I935" s="64"/>
      <c r="J935" s="77"/>
      <c r="K935" s="77"/>
      <c r="L935" s="38"/>
      <c r="M935" s="38"/>
      <c r="N935" s="77"/>
      <c r="O935" s="77"/>
      <c r="P935" s="38"/>
      <c r="Q935" s="38"/>
      <c r="R935" s="77"/>
      <c r="S935" s="64"/>
      <c r="T935" s="77"/>
    </row>
    <row r="936" spans="2:20" x14ac:dyDescent="0.35">
      <c r="B936" s="36"/>
      <c r="C936" s="75"/>
      <c r="D936" s="76"/>
      <c r="E936" s="76"/>
      <c r="F936" s="76"/>
      <c r="G936" s="77"/>
      <c r="H936" s="64"/>
      <c r="I936" s="64"/>
      <c r="J936" s="77"/>
      <c r="K936" s="77"/>
      <c r="L936" s="38"/>
      <c r="M936" s="38"/>
      <c r="N936" s="77"/>
      <c r="O936" s="77"/>
      <c r="P936" s="38"/>
      <c r="Q936" s="38"/>
      <c r="R936" s="77"/>
      <c r="S936" s="64"/>
      <c r="T936" s="77"/>
    </row>
    <row r="937" spans="2:20" x14ac:dyDescent="0.35">
      <c r="B937" s="36"/>
      <c r="C937" s="75"/>
      <c r="D937" s="76"/>
      <c r="E937" s="76"/>
      <c r="F937" s="76"/>
      <c r="G937" s="77"/>
      <c r="H937" s="64"/>
      <c r="I937" s="64"/>
      <c r="J937" s="77"/>
      <c r="K937" s="77"/>
      <c r="L937" s="38"/>
      <c r="M937" s="38"/>
      <c r="N937" s="77"/>
      <c r="O937" s="77"/>
      <c r="P937" s="38"/>
      <c r="Q937" s="38"/>
      <c r="R937" s="77"/>
      <c r="S937" s="64"/>
      <c r="T937" s="77"/>
    </row>
    <row r="938" spans="2:20" x14ac:dyDescent="0.35">
      <c r="B938" s="36"/>
      <c r="C938" s="75"/>
      <c r="D938" s="76"/>
      <c r="E938" s="76"/>
      <c r="F938" s="76"/>
      <c r="G938" s="77"/>
      <c r="H938" s="64"/>
      <c r="I938" s="64"/>
      <c r="J938" s="77"/>
      <c r="K938" s="77"/>
      <c r="L938" s="38"/>
      <c r="M938" s="38"/>
      <c r="N938" s="77"/>
      <c r="O938" s="77"/>
      <c r="P938" s="38"/>
      <c r="Q938" s="38"/>
      <c r="R938" s="77"/>
      <c r="S938" s="64"/>
      <c r="T938" s="77"/>
    </row>
    <row r="939" spans="2:20" x14ac:dyDescent="0.35">
      <c r="B939" s="36"/>
      <c r="C939" s="75"/>
      <c r="D939" s="76"/>
      <c r="E939" s="76"/>
      <c r="F939" s="76"/>
      <c r="G939" s="77"/>
      <c r="H939" s="64"/>
      <c r="I939" s="64"/>
      <c r="J939" s="77"/>
      <c r="K939" s="77"/>
      <c r="L939" s="38"/>
      <c r="M939" s="38"/>
      <c r="N939" s="77"/>
      <c r="O939" s="77"/>
      <c r="P939" s="38"/>
      <c r="Q939" s="38"/>
      <c r="R939" s="77"/>
      <c r="S939" s="64"/>
      <c r="T939" s="77"/>
    </row>
    <row r="940" spans="2:20" x14ac:dyDescent="0.35">
      <c r="B940" s="36"/>
      <c r="C940" s="75"/>
      <c r="D940" s="76"/>
      <c r="E940" s="76"/>
      <c r="F940" s="76"/>
      <c r="G940" s="77"/>
      <c r="H940" s="64"/>
      <c r="I940" s="64"/>
      <c r="J940" s="77"/>
      <c r="K940" s="77"/>
      <c r="L940" s="38"/>
      <c r="M940" s="38"/>
      <c r="N940" s="77"/>
      <c r="O940" s="77"/>
      <c r="P940" s="38"/>
      <c r="Q940" s="38"/>
      <c r="R940" s="77"/>
      <c r="S940" s="64"/>
      <c r="T940" s="77"/>
    </row>
    <row r="941" spans="2:20" x14ac:dyDescent="0.35">
      <c r="B941" s="36"/>
      <c r="C941" s="75"/>
      <c r="D941" s="76"/>
      <c r="E941" s="76"/>
      <c r="F941" s="76"/>
      <c r="G941" s="77"/>
      <c r="H941" s="64"/>
      <c r="I941" s="64"/>
      <c r="J941" s="77"/>
      <c r="K941" s="77"/>
      <c r="L941" s="38"/>
      <c r="M941" s="38"/>
      <c r="N941" s="77"/>
      <c r="O941" s="77"/>
      <c r="P941" s="38"/>
      <c r="Q941" s="38"/>
      <c r="R941" s="77"/>
      <c r="S941" s="64"/>
      <c r="T941" s="77"/>
    </row>
    <row r="942" spans="2:20" x14ac:dyDescent="0.35">
      <c r="B942" s="36"/>
      <c r="C942" s="75"/>
      <c r="D942" s="76"/>
      <c r="E942" s="76"/>
      <c r="F942" s="76"/>
      <c r="G942" s="77"/>
      <c r="H942" s="64"/>
      <c r="I942" s="64"/>
      <c r="J942" s="77"/>
      <c r="K942" s="77"/>
      <c r="L942" s="38"/>
      <c r="M942" s="38"/>
      <c r="N942" s="77"/>
      <c r="O942" s="77"/>
      <c r="P942" s="38"/>
      <c r="Q942" s="38"/>
      <c r="R942" s="77"/>
      <c r="S942" s="64"/>
      <c r="T942" s="77"/>
    </row>
    <row r="943" spans="2:20" x14ac:dyDescent="0.35">
      <c r="B943" s="36"/>
      <c r="C943" s="75"/>
      <c r="D943" s="76"/>
      <c r="E943" s="76"/>
      <c r="F943" s="76"/>
      <c r="G943" s="77"/>
      <c r="H943" s="64"/>
      <c r="I943" s="64"/>
      <c r="J943" s="77"/>
      <c r="K943" s="77"/>
      <c r="L943" s="38"/>
      <c r="M943" s="38"/>
      <c r="N943" s="77"/>
      <c r="O943" s="77"/>
      <c r="P943" s="38"/>
      <c r="Q943" s="38"/>
      <c r="R943" s="77"/>
      <c r="S943" s="64"/>
      <c r="T943" s="77"/>
    </row>
    <row r="944" spans="2:20" x14ac:dyDescent="0.35">
      <c r="B944" s="36"/>
      <c r="C944" s="75"/>
      <c r="D944" s="76"/>
      <c r="E944" s="76"/>
      <c r="F944" s="76"/>
      <c r="G944" s="77"/>
      <c r="H944" s="64"/>
      <c r="I944" s="64"/>
      <c r="J944" s="77"/>
      <c r="K944" s="77"/>
      <c r="L944" s="38"/>
      <c r="M944" s="38"/>
      <c r="N944" s="77"/>
      <c r="O944" s="77"/>
      <c r="P944" s="38"/>
      <c r="Q944" s="38"/>
      <c r="R944" s="77"/>
      <c r="S944" s="64"/>
      <c r="T944" s="77"/>
    </row>
    <row r="945" spans="2:20" x14ac:dyDescent="0.35">
      <c r="B945" s="36"/>
      <c r="C945" s="75"/>
      <c r="D945" s="76"/>
      <c r="E945" s="76"/>
      <c r="F945" s="76"/>
      <c r="G945" s="77"/>
      <c r="H945" s="64"/>
      <c r="I945" s="64"/>
      <c r="J945" s="77"/>
      <c r="K945" s="77"/>
      <c r="L945" s="38"/>
      <c r="M945" s="38"/>
      <c r="N945" s="77"/>
      <c r="O945" s="77"/>
      <c r="P945" s="38"/>
      <c r="Q945" s="38"/>
      <c r="R945" s="77"/>
      <c r="S945" s="64"/>
      <c r="T945" s="77"/>
    </row>
    <row r="946" spans="2:20" x14ac:dyDescent="0.35">
      <c r="B946" s="36"/>
      <c r="C946" s="75"/>
      <c r="D946" s="76"/>
      <c r="E946" s="76"/>
      <c r="F946" s="76"/>
      <c r="G946" s="77"/>
      <c r="H946" s="64"/>
      <c r="I946" s="64"/>
      <c r="J946" s="77"/>
      <c r="K946" s="77"/>
      <c r="L946" s="38"/>
      <c r="M946" s="38"/>
      <c r="N946" s="77"/>
      <c r="O946" s="77"/>
      <c r="P946" s="38"/>
      <c r="Q946" s="38"/>
      <c r="R946" s="77"/>
      <c r="S946" s="64"/>
      <c r="T946" s="77"/>
    </row>
    <row r="947" spans="2:20" x14ac:dyDescent="0.35">
      <c r="B947" s="36"/>
      <c r="C947" s="75"/>
      <c r="D947" s="76"/>
      <c r="E947" s="76"/>
      <c r="F947" s="76"/>
      <c r="G947" s="77"/>
      <c r="H947" s="64"/>
      <c r="I947" s="64"/>
      <c r="J947" s="77"/>
      <c r="K947" s="77"/>
      <c r="L947" s="38"/>
      <c r="M947" s="38"/>
      <c r="N947" s="77"/>
      <c r="O947" s="77"/>
      <c r="P947" s="38"/>
      <c r="Q947" s="38"/>
      <c r="R947" s="77"/>
      <c r="S947" s="64"/>
      <c r="T947" s="77"/>
    </row>
    <row r="948" spans="2:20" x14ac:dyDescent="0.35">
      <c r="B948" s="36"/>
      <c r="C948" s="75"/>
      <c r="D948" s="76"/>
      <c r="E948" s="76"/>
      <c r="F948" s="76"/>
      <c r="G948" s="77"/>
      <c r="H948" s="64"/>
      <c r="I948" s="64"/>
      <c r="J948" s="77"/>
      <c r="K948" s="77"/>
      <c r="L948" s="38"/>
      <c r="M948" s="38"/>
      <c r="N948" s="77"/>
      <c r="O948" s="77"/>
      <c r="P948" s="38"/>
      <c r="Q948" s="38"/>
      <c r="R948" s="77"/>
      <c r="S948" s="64"/>
      <c r="T948" s="77"/>
    </row>
    <row r="949" spans="2:20" x14ac:dyDescent="0.35">
      <c r="B949" s="36"/>
      <c r="C949" s="75"/>
      <c r="D949" s="76"/>
      <c r="E949" s="76"/>
      <c r="F949" s="76"/>
      <c r="G949" s="77"/>
      <c r="H949" s="64"/>
      <c r="I949" s="64"/>
      <c r="J949" s="77"/>
      <c r="K949" s="77"/>
      <c r="L949" s="38"/>
      <c r="M949" s="38"/>
      <c r="N949" s="77"/>
      <c r="O949" s="77"/>
      <c r="P949" s="38"/>
      <c r="Q949" s="38"/>
      <c r="R949" s="77"/>
      <c r="S949" s="64"/>
      <c r="T949" s="77"/>
    </row>
    <row r="950" spans="2:20" x14ac:dyDescent="0.35">
      <c r="B950" s="36"/>
      <c r="C950" s="75"/>
      <c r="D950" s="76"/>
      <c r="E950" s="76"/>
      <c r="F950" s="76"/>
      <c r="G950" s="77"/>
      <c r="H950" s="64"/>
      <c r="I950" s="64"/>
      <c r="J950" s="77"/>
      <c r="K950" s="77"/>
      <c r="L950" s="38"/>
      <c r="M950" s="38"/>
      <c r="N950" s="77"/>
      <c r="O950" s="77"/>
      <c r="P950" s="38"/>
      <c r="Q950" s="38"/>
      <c r="R950" s="77"/>
      <c r="S950" s="64"/>
      <c r="T950" s="77"/>
    </row>
    <row r="951" spans="2:20" x14ac:dyDescent="0.35">
      <c r="B951" s="36"/>
      <c r="C951" s="75"/>
      <c r="D951" s="76"/>
      <c r="E951" s="76"/>
      <c r="F951" s="76"/>
      <c r="G951" s="77"/>
      <c r="H951" s="64"/>
      <c r="I951" s="64"/>
      <c r="J951" s="77"/>
      <c r="K951" s="77"/>
      <c r="L951" s="38"/>
      <c r="M951" s="38"/>
      <c r="N951" s="77"/>
      <c r="O951" s="77"/>
      <c r="P951" s="38"/>
      <c r="Q951" s="38"/>
      <c r="R951" s="77"/>
      <c r="S951" s="64"/>
      <c r="T951" s="77"/>
    </row>
    <row r="952" spans="2:20" x14ac:dyDescent="0.35">
      <c r="B952" s="36"/>
      <c r="C952" s="75"/>
      <c r="D952" s="76"/>
      <c r="E952" s="76"/>
      <c r="F952" s="76"/>
      <c r="G952" s="77"/>
      <c r="H952" s="64"/>
      <c r="I952" s="64"/>
      <c r="J952" s="77"/>
      <c r="K952" s="77"/>
      <c r="L952" s="38"/>
      <c r="M952" s="38"/>
      <c r="N952" s="77"/>
      <c r="O952" s="77"/>
      <c r="P952" s="38"/>
      <c r="Q952" s="38"/>
      <c r="R952" s="77"/>
      <c r="S952" s="64"/>
      <c r="T952" s="77"/>
    </row>
    <row r="953" spans="2:20" x14ac:dyDescent="0.35">
      <c r="B953" s="36"/>
      <c r="C953" s="75"/>
      <c r="D953" s="76"/>
      <c r="E953" s="76"/>
      <c r="F953" s="76"/>
      <c r="G953" s="77"/>
      <c r="H953" s="64"/>
      <c r="I953" s="64"/>
      <c r="J953" s="77"/>
      <c r="K953" s="77"/>
      <c r="L953" s="38"/>
      <c r="M953" s="38"/>
      <c r="N953" s="77"/>
      <c r="O953" s="77"/>
      <c r="P953" s="38"/>
      <c r="Q953" s="38"/>
      <c r="R953" s="77"/>
      <c r="S953" s="64"/>
      <c r="T953" s="77"/>
    </row>
    <row r="954" spans="2:20" x14ac:dyDescent="0.35">
      <c r="B954" s="36"/>
      <c r="C954" s="75"/>
      <c r="D954" s="76"/>
      <c r="E954" s="76"/>
      <c r="F954" s="76"/>
      <c r="G954" s="77"/>
      <c r="H954" s="64"/>
      <c r="I954" s="64"/>
      <c r="J954" s="77"/>
      <c r="K954" s="77"/>
      <c r="L954" s="38"/>
      <c r="M954" s="38"/>
      <c r="N954" s="77"/>
      <c r="O954" s="77"/>
      <c r="P954" s="38"/>
      <c r="Q954" s="38"/>
      <c r="R954" s="77"/>
      <c r="S954" s="64"/>
      <c r="T954" s="77"/>
    </row>
    <row r="955" spans="2:20" x14ac:dyDescent="0.35">
      <c r="B955" s="36"/>
      <c r="C955" s="75"/>
      <c r="D955" s="76"/>
      <c r="E955" s="76"/>
      <c r="F955" s="76"/>
      <c r="G955" s="77"/>
      <c r="H955" s="64"/>
      <c r="I955" s="64"/>
      <c r="J955" s="77"/>
      <c r="K955" s="77"/>
      <c r="L955" s="38"/>
      <c r="M955" s="38"/>
      <c r="N955" s="77"/>
      <c r="O955" s="77"/>
      <c r="P955" s="38"/>
      <c r="Q955" s="38"/>
      <c r="R955" s="77"/>
      <c r="S955" s="64"/>
      <c r="T955" s="77"/>
    </row>
    <row r="956" spans="2:20" x14ac:dyDescent="0.35">
      <c r="B956" s="36"/>
      <c r="C956" s="75"/>
      <c r="D956" s="76"/>
      <c r="E956" s="76"/>
      <c r="F956" s="76"/>
      <c r="G956" s="77"/>
      <c r="H956" s="64"/>
      <c r="I956" s="64"/>
      <c r="J956" s="77"/>
      <c r="K956" s="77"/>
      <c r="L956" s="38"/>
      <c r="M956" s="38"/>
      <c r="N956" s="77"/>
      <c r="O956" s="77"/>
      <c r="P956" s="38"/>
      <c r="Q956" s="38"/>
      <c r="R956" s="77"/>
      <c r="S956" s="64"/>
      <c r="T956" s="77"/>
    </row>
    <row r="957" spans="2:20" x14ac:dyDescent="0.35">
      <c r="B957" s="36"/>
      <c r="C957" s="75"/>
      <c r="D957" s="76"/>
      <c r="E957" s="76"/>
      <c r="F957" s="76"/>
      <c r="G957" s="77"/>
      <c r="H957" s="64"/>
      <c r="I957" s="64"/>
      <c r="J957" s="77"/>
      <c r="K957" s="77"/>
      <c r="L957" s="38"/>
      <c r="M957" s="38"/>
      <c r="N957" s="77"/>
      <c r="O957" s="77"/>
      <c r="P957" s="38"/>
      <c r="Q957" s="38"/>
      <c r="R957" s="77"/>
      <c r="S957" s="64"/>
      <c r="T957" s="77"/>
    </row>
    <row r="958" spans="2:20" x14ac:dyDescent="0.35">
      <c r="B958" s="36"/>
      <c r="C958" s="75"/>
      <c r="D958" s="76"/>
      <c r="E958" s="76"/>
      <c r="F958" s="76"/>
      <c r="G958" s="77"/>
      <c r="H958" s="64"/>
      <c r="I958" s="64"/>
      <c r="J958" s="77"/>
      <c r="K958" s="77"/>
      <c r="L958" s="38"/>
      <c r="M958" s="38"/>
      <c r="N958" s="77"/>
      <c r="O958" s="77"/>
      <c r="P958" s="38"/>
      <c r="Q958" s="38"/>
      <c r="R958" s="77"/>
      <c r="S958" s="64"/>
      <c r="T958" s="77"/>
    </row>
    <row r="959" spans="2:20" x14ac:dyDescent="0.35">
      <c r="B959" s="36"/>
      <c r="C959" s="75"/>
      <c r="D959" s="76"/>
      <c r="E959" s="76"/>
      <c r="F959" s="76"/>
      <c r="G959" s="77"/>
      <c r="H959" s="64"/>
      <c r="I959" s="64"/>
      <c r="J959" s="77"/>
      <c r="K959" s="77"/>
      <c r="L959" s="38"/>
      <c r="M959" s="38"/>
      <c r="N959" s="77"/>
      <c r="O959" s="77"/>
      <c r="P959" s="38"/>
      <c r="Q959" s="38"/>
      <c r="R959" s="77"/>
      <c r="S959" s="64"/>
      <c r="T959" s="77"/>
    </row>
    <row r="960" spans="2:20" x14ac:dyDescent="0.35">
      <c r="B960" s="36"/>
      <c r="C960" s="75"/>
      <c r="D960" s="76"/>
      <c r="E960" s="76"/>
      <c r="F960" s="76"/>
      <c r="G960" s="77"/>
      <c r="H960" s="64"/>
      <c r="I960" s="64"/>
      <c r="J960" s="77"/>
      <c r="K960" s="77"/>
      <c r="L960" s="38"/>
      <c r="M960" s="38"/>
      <c r="N960" s="77"/>
      <c r="O960" s="77"/>
      <c r="P960" s="38"/>
      <c r="Q960" s="38"/>
      <c r="R960" s="77"/>
      <c r="S960" s="64"/>
      <c r="T960" s="77"/>
    </row>
    <row r="961" spans="2:20" x14ac:dyDescent="0.35">
      <c r="B961" s="36"/>
      <c r="C961" s="75"/>
      <c r="D961" s="76"/>
      <c r="E961" s="76"/>
      <c r="F961" s="76"/>
      <c r="G961" s="77"/>
      <c r="H961" s="64"/>
      <c r="I961" s="64"/>
      <c r="J961" s="77"/>
      <c r="K961" s="77"/>
      <c r="L961" s="38"/>
      <c r="M961" s="38"/>
      <c r="N961" s="77"/>
      <c r="O961" s="77"/>
      <c r="P961" s="38"/>
      <c r="Q961" s="38"/>
      <c r="R961" s="77"/>
      <c r="S961" s="64"/>
      <c r="T961" s="77"/>
    </row>
    <row r="962" spans="2:20" x14ac:dyDescent="0.35">
      <c r="B962" s="36"/>
      <c r="C962" s="75"/>
      <c r="D962" s="76"/>
      <c r="E962" s="76"/>
      <c r="F962" s="76"/>
      <c r="G962" s="77"/>
      <c r="H962" s="64"/>
      <c r="I962" s="64"/>
      <c r="J962" s="77"/>
      <c r="K962" s="77"/>
      <c r="L962" s="38"/>
      <c r="M962" s="38"/>
      <c r="N962" s="77"/>
      <c r="O962" s="77"/>
      <c r="P962" s="38"/>
      <c r="Q962" s="38"/>
      <c r="R962" s="77"/>
      <c r="S962" s="64"/>
      <c r="T962" s="77"/>
    </row>
    <row r="963" spans="2:20" x14ac:dyDescent="0.35">
      <c r="B963" s="36"/>
      <c r="C963" s="75"/>
      <c r="D963" s="76"/>
      <c r="E963" s="76"/>
      <c r="F963" s="76"/>
      <c r="G963" s="77"/>
      <c r="H963" s="64"/>
      <c r="I963" s="64"/>
      <c r="J963" s="77"/>
      <c r="K963" s="77"/>
      <c r="L963" s="38"/>
      <c r="M963" s="38"/>
      <c r="N963" s="77"/>
      <c r="O963" s="77"/>
      <c r="P963" s="38"/>
      <c r="Q963" s="38"/>
      <c r="R963" s="77"/>
      <c r="S963" s="64"/>
      <c r="T963" s="77"/>
    </row>
    <row r="964" spans="2:20" x14ac:dyDescent="0.35">
      <c r="B964" s="36"/>
      <c r="C964" s="75"/>
      <c r="D964" s="76"/>
      <c r="E964" s="76"/>
      <c r="F964" s="76"/>
      <c r="G964" s="77"/>
      <c r="H964" s="64"/>
      <c r="I964" s="64"/>
      <c r="J964" s="77"/>
      <c r="K964" s="77"/>
      <c r="L964" s="38"/>
      <c r="M964" s="38"/>
      <c r="N964" s="77"/>
      <c r="O964" s="77"/>
      <c r="P964" s="38"/>
      <c r="Q964" s="38"/>
      <c r="R964" s="77"/>
      <c r="S964" s="64"/>
      <c r="T964" s="77"/>
    </row>
    <row r="965" spans="2:20" x14ac:dyDescent="0.35">
      <c r="B965" s="36"/>
      <c r="C965" s="75"/>
      <c r="D965" s="76"/>
      <c r="E965" s="76"/>
      <c r="F965" s="76"/>
      <c r="G965" s="77"/>
      <c r="H965" s="64"/>
      <c r="I965" s="64"/>
      <c r="J965" s="77"/>
      <c r="K965" s="77"/>
      <c r="L965" s="38"/>
      <c r="M965" s="38"/>
      <c r="N965" s="77"/>
      <c r="O965" s="77"/>
      <c r="P965" s="38"/>
      <c r="Q965" s="38"/>
      <c r="R965" s="77"/>
      <c r="S965" s="64"/>
      <c r="T965" s="77"/>
    </row>
    <row r="966" spans="2:20" x14ac:dyDescent="0.35">
      <c r="B966" s="36"/>
      <c r="C966" s="75"/>
      <c r="D966" s="76"/>
      <c r="E966" s="76"/>
      <c r="F966" s="76"/>
      <c r="G966" s="77"/>
      <c r="H966" s="64"/>
      <c r="I966" s="64"/>
      <c r="J966" s="77"/>
      <c r="K966" s="77"/>
      <c r="L966" s="38"/>
      <c r="M966" s="38"/>
      <c r="N966" s="77"/>
      <c r="O966" s="77"/>
      <c r="P966" s="38"/>
      <c r="Q966" s="38"/>
      <c r="R966" s="77"/>
      <c r="S966" s="64"/>
      <c r="T966" s="77"/>
    </row>
    <row r="967" spans="2:20" x14ac:dyDescent="0.35">
      <c r="B967" s="36"/>
      <c r="C967" s="75"/>
      <c r="D967" s="76"/>
      <c r="E967" s="76"/>
      <c r="F967" s="76"/>
      <c r="G967" s="77"/>
      <c r="H967" s="64"/>
      <c r="I967" s="64"/>
      <c r="J967" s="77"/>
      <c r="K967" s="77"/>
      <c r="L967" s="38"/>
      <c r="M967" s="38"/>
      <c r="N967" s="77"/>
      <c r="O967" s="77"/>
      <c r="P967" s="38"/>
      <c r="Q967" s="38"/>
      <c r="R967" s="77"/>
      <c r="S967" s="64"/>
      <c r="T967" s="77"/>
    </row>
    <row r="968" spans="2:20" x14ac:dyDescent="0.35">
      <c r="B968" s="36"/>
      <c r="C968" s="75"/>
      <c r="D968" s="76"/>
      <c r="E968" s="76"/>
      <c r="F968" s="76"/>
      <c r="G968" s="77"/>
      <c r="H968" s="64"/>
      <c r="I968" s="64"/>
      <c r="J968" s="77"/>
      <c r="K968" s="77"/>
      <c r="L968" s="38"/>
      <c r="M968" s="38"/>
      <c r="N968" s="77"/>
      <c r="O968" s="77"/>
      <c r="P968" s="38"/>
      <c r="Q968" s="38"/>
      <c r="R968" s="77"/>
      <c r="S968" s="64"/>
      <c r="T968" s="77"/>
    </row>
    <row r="969" spans="2:20" x14ac:dyDescent="0.35">
      <c r="B969" s="36"/>
      <c r="C969" s="75"/>
      <c r="D969" s="76"/>
      <c r="E969" s="76"/>
      <c r="F969" s="76"/>
      <c r="G969" s="77"/>
      <c r="H969" s="64"/>
      <c r="I969" s="64"/>
      <c r="J969" s="77"/>
      <c r="K969" s="77"/>
      <c r="L969" s="38"/>
      <c r="M969" s="38"/>
      <c r="N969" s="77"/>
      <c r="O969" s="77"/>
      <c r="P969" s="38"/>
      <c r="Q969" s="38"/>
      <c r="R969" s="77"/>
      <c r="S969" s="64"/>
      <c r="T969" s="77"/>
    </row>
    <row r="970" spans="2:20" x14ac:dyDescent="0.35">
      <c r="B970" s="36"/>
      <c r="C970" s="75"/>
      <c r="D970" s="76"/>
      <c r="E970" s="76"/>
      <c r="F970" s="76"/>
      <c r="G970" s="77"/>
      <c r="H970" s="64"/>
      <c r="I970" s="64"/>
      <c r="J970" s="77"/>
      <c r="K970" s="77"/>
      <c r="L970" s="38"/>
      <c r="M970" s="38"/>
      <c r="N970" s="77"/>
      <c r="O970" s="77"/>
      <c r="P970" s="38"/>
      <c r="Q970" s="38"/>
      <c r="R970" s="77"/>
      <c r="S970" s="64"/>
      <c r="T970" s="77"/>
    </row>
    <row r="971" spans="2:20" x14ac:dyDescent="0.35">
      <c r="B971" s="36"/>
      <c r="C971" s="75"/>
      <c r="D971" s="76"/>
      <c r="E971" s="76"/>
      <c r="F971" s="76"/>
      <c r="G971" s="77"/>
      <c r="H971" s="64"/>
      <c r="I971" s="64"/>
      <c r="J971" s="77"/>
      <c r="K971" s="77"/>
      <c r="L971" s="38"/>
      <c r="M971" s="38"/>
      <c r="N971" s="77"/>
      <c r="O971" s="77"/>
      <c r="P971" s="38"/>
      <c r="Q971" s="38"/>
      <c r="R971" s="77"/>
      <c r="S971" s="64"/>
      <c r="T971" s="77"/>
    </row>
    <row r="972" spans="2:20" x14ac:dyDescent="0.35">
      <c r="B972" s="36"/>
      <c r="C972" s="75"/>
      <c r="D972" s="76"/>
      <c r="E972" s="76"/>
      <c r="F972" s="76"/>
      <c r="G972" s="77"/>
      <c r="H972" s="64"/>
      <c r="I972" s="64"/>
      <c r="J972" s="77"/>
      <c r="K972" s="77"/>
      <c r="L972" s="38"/>
      <c r="M972" s="38"/>
      <c r="N972" s="77"/>
      <c r="O972" s="77"/>
      <c r="P972" s="38"/>
      <c r="Q972" s="38"/>
      <c r="R972" s="77"/>
      <c r="S972" s="64"/>
      <c r="T972" s="77"/>
    </row>
    <row r="973" spans="2:20" x14ac:dyDescent="0.35">
      <c r="B973" s="36"/>
      <c r="C973" s="75"/>
      <c r="D973" s="76"/>
      <c r="E973" s="76"/>
      <c r="F973" s="76"/>
      <c r="G973" s="77"/>
      <c r="H973" s="64"/>
      <c r="I973" s="64"/>
      <c r="J973" s="77"/>
      <c r="K973" s="77"/>
      <c r="L973" s="38"/>
      <c r="M973" s="38"/>
      <c r="N973" s="77"/>
      <c r="O973" s="77"/>
      <c r="P973" s="38"/>
      <c r="Q973" s="38"/>
      <c r="R973" s="77"/>
      <c r="S973" s="64"/>
      <c r="T973" s="77"/>
    </row>
    <row r="974" spans="2:20" x14ac:dyDescent="0.35">
      <c r="B974" s="36"/>
      <c r="C974" s="75"/>
      <c r="D974" s="76"/>
      <c r="E974" s="76"/>
      <c r="F974" s="76"/>
      <c r="G974" s="77"/>
      <c r="H974" s="64"/>
      <c r="I974" s="64"/>
      <c r="J974" s="77"/>
      <c r="K974" s="77"/>
      <c r="L974" s="38"/>
      <c r="M974" s="38"/>
      <c r="N974" s="77"/>
      <c r="O974" s="77"/>
      <c r="P974" s="38"/>
      <c r="Q974" s="38"/>
      <c r="R974" s="77"/>
      <c r="S974" s="64"/>
      <c r="T974" s="77"/>
    </row>
    <row r="975" spans="2:20" x14ac:dyDescent="0.35">
      <c r="B975" s="36"/>
      <c r="C975" s="75"/>
      <c r="D975" s="76"/>
      <c r="E975" s="76"/>
      <c r="F975" s="76"/>
      <c r="G975" s="77"/>
      <c r="H975" s="64"/>
      <c r="I975" s="64"/>
      <c r="J975" s="77"/>
      <c r="K975" s="77"/>
      <c r="L975" s="38"/>
      <c r="M975" s="38"/>
      <c r="N975" s="77"/>
      <c r="O975" s="77"/>
      <c r="P975" s="38"/>
      <c r="Q975" s="38"/>
      <c r="R975" s="77"/>
      <c r="S975" s="64"/>
      <c r="T975" s="77"/>
    </row>
    <row r="976" spans="2:20" x14ac:dyDescent="0.35">
      <c r="B976" s="36"/>
      <c r="C976" s="75"/>
      <c r="D976" s="76"/>
      <c r="E976" s="76"/>
      <c r="F976" s="76"/>
      <c r="G976" s="77"/>
      <c r="H976" s="64"/>
      <c r="I976" s="64"/>
      <c r="J976" s="77"/>
      <c r="K976" s="77"/>
      <c r="L976" s="38"/>
      <c r="M976" s="38"/>
      <c r="N976" s="77"/>
      <c r="O976" s="77"/>
      <c r="P976" s="38"/>
      <c r="Q976" s="38"/>
      <c r="R976" s="77"/>
      <c r="S976" s="64"/>
      <c r="T976" s="77"/>
    </row>
    <row r="977" spans="2:20" x14ac:dyDescent="0.35">
      <c r="B977" s="36"/>
      <c r="C977" s="75"/>
      <c r="D977" s="76"/>
      <c r="E977" s="76"/>
      <c r="F977" s="76"/>
      <c r="G977" s="77"/>
      <c r="H977" s="64"/>
      <c r="I977" s="64"/>
      <c r="J977" s="77"/>
      <c r="K977" s="77"/>
      <c r="L977" s="38"/>
      <c r="M977" s="38"/>
      <c r="N977" s="77"/>
      <c r="O977" s="77"/>
      <c r="P977" s="38"/>
      <c r="Q977" s="38"/>
      <c r="R977" s="77"/>
      <c r="S977" s="64"/>
      <c r="T977" s="77"/>
    </row>
    <row r="978" spans="2:20" x14ac:dyDescent="0.35">
      <c r="B978" s="36"/>
      <c r="C978" s="75"/>
      <c r="D978" s="76"/>
      <c r="E978" s="76"/>
      <c r="F978" s="76"/>
      <c r="G978" s="77"/>
      <c r="H978" s="64"/>
      <c r="I978" s="64"/>
      <c r="J978" s="77"/>
      <c r="K978" s="77"/>
      <c r="L978" s="38"/>
      <c r="M978" s="38"/>
      <c r="N978" s="77"/>
      <c r="O978" s="77"/>
      <c r="P978" s="38"/>
      <c r="Q978" s="38"/>
      <c r="R978" s="77"/>
      <c r="S978" s="64"/>
      <c r="T978" s="77"/>
    </row>
    <row r="979" spans="2:20" x14ac:dyDescent="0.35">
      <c r="B979" s="36"/>
      <c r="C979" s="75"/>
      <c r="D979" s="76"/>
      <c r="E979" s="76"/>
      <c r="F979" s="76"/>
      <c r="G979" s="77"/>
      <c r="H979" s="64"/>
      <c r="I979" s="64"/>
      <c r="J979" s="77"/>
      <c r="K979" s="77"/>
      <c r="L979" s="38"/>
      <c r="M979" s="38"/>
      <c r="N979" s="77"/>
      <c r="O979" s="77"/>
      <c r="P979" s="38"/>
      <c r="Q979" s="38"/>
      <c r="R979" s="77"/>
      <c r="S979" s="64"/>
      <c r="T979" s="77"/>
    </row>
    <row r="980" spans="2:20" x14ac:dyDescent="0.35">
      <c r="B980" s="36"/>
      <c r="C980" s="75"/>
      <c r="D980" s="76"/>
      <c r="E980" s="76"/>
      <c r="F980" s="76"/>
      <c r="G980" s="77"/>
      <c r="H980" s="64"/>
      <c r="I980" s="64"/>
      <c r="J980" s="77"/>
      <c r="K980" s="77"/>
      <c r="L980" s="38"/>
      <c r="M980" s="38"/>
      <c r="N980" s="77"/>
      <c r="O980" s="77"/>
      <c r="P980" s="38"/>
      <c r="Q980" s="38"/>
      <c r="R980" s="77"/>
      <c r="S980" s="64"/>
      <c r="T980" s="77"/>
    </row>
    <row r="981" spans="2:20" x14ac:dyDescent="0.35">
      <c r="B981" s="36"/>
      <c r="C981" s="75"/>
      <c r="D981" s="76"/>
      <c r="E981" s="76"/>
      <c r="F981" s="76"/>
      <c r="G981" s="77"/>
      <c r="H981" s="64"/>
      <c r="I981" s="64"/>
      <c r="J981" s="77"/>
      <c r="K981" s="77"/>
      <c r="L981" s="38"/>
      <c r="M981" s="38"/>
      <c r="N981" s="77"/>
      <c r="O981" s="77"/>
      <c r="P981" s="38"/>
      <c r="Q981" s="38"/>
      <c r="R981" s="77"/>
      <c r="S981" s="64"/>
      <c r="T981" s="77"/>
    </row>
    <row r="982" spans="2:20" x14ac:dyDescent="0.35">
      <c r="B982" s="36"/>
      <c r="C982" s="75"/>
      <c r="D982" s="76"/>
      <c r="E982" s="76"/>
      <c r="F982" s="76"/>
      <c r="G982" s="77"/>
      <c r="H982" s="64"/>
      <c r="I982" s="64"/>
      <c r="J982" s="77"/>
      <c r="K982" s="77"/>
      <c r="L982" s="38"/>
      <c r="M982" s="38"/>
      <c r="N982" s="77"/>
      <c r="O982" s="77"/>
      <c r="P982" s="38"/>
      <c r="Q982" s="38"/>
      <c r="R982" s="77"/>
      <c r="S982" s="64"/>
      <c r="T982" s="77"/>
    </row>
    <row r="983" spans="2:20" x14ac:dyDescent="0.35">
      <c r="B983" s="36"/>
      <c r="C983" s="75"/>
      <c r="D983" s="76"/>
      <c r="E983" s="76"/>
      <c r="F983" s="76"/>
      <c r="G983" s="77"/>
      <c r="H983" s="64"/>
      <c r="I983" s="64"/>
      <c r="J983" s="77"/>
      <c r="K983" s="77"/>
      <c r="L983" s="38"/>
      <c r="M983" s="38"/>
      <c r="N983" s="77"/>
      <c r="O983" s="77"/>
      <c r="P983" s="38"/>
      <c r="Q983" s="38"/>
      <c r="R983" s="77"/>
      <c r="S983" s="64"/>
      <c r="T983" s="77"/>
    </row>
    <row r="984" spans="2:20" x14ac:dyDescent="0.35">
      <c r="B984" s="36"/>
      <c r="C984" s="75"/>
      <c r="D984" s="76"/>
      <c r="E984" s="76"/>
      <c r="F984" s="76"/>
      <c r="G984" s="77"/>
      <c r="H984" s="64"/>
      <c r="I984" s="64"/>
      <c r="J984" s="77"/>
      <c r="K984" s="77"/>
      <c r="L984" s="38"/>
      <c r="M984" s="38"/>
      <c r="N984" s="77"/>
      <c r="O984" s="77"/>
      <c r="P984" s="38"/>
      <c r="Q984" s="38"/>
      <c r="R984" s="77"/>
      <c r="S984" s="64"/>
      <c r="T984" s="77"/>
    </row>
    <row r="985" spans="2:20" x14ac:dyDescent="0.35">
      <c r="B985" s="36"/>
      <c r="C985" s="75"/>
      <c r="D985" s="76"/>
      <c r="E985" s="76"/>
      <c r="F985" s="76"/>
      <c r="G985" s="77"/>
      <c r="H985" s="64"/>
      <c r="I985" s="64"/>
      <c r="J985" s="77"/>
      <c r="K985" s="77"/>
      <c r="L985" s="38"/>
      <c r="M985" s="38"/>
      <c r="N985" s="77"/>
      <c r="O985" s="77"/>
      <c r="P985" s="38"/>
      <c r="Q985" s="38"/>
      <c r="R985" s="77"/>
      <c r="S985" s="64"/>
      <c r="T985" s="77"/>
    </row>
    <row r="986" spans="2:20" x14ac:dyDescent="0.35">
      <c r="B986" s="36"/>
      <c r="C986" s="75"/>
      <c r="D986" s="76"/>
      <c r="E986" s="76"/>
      <c r="F986" s="76"/>
      <c r="G986" s="77"/>
      <c r="H986" s="64"/>
      <c r="I986" s="64"/>
      <c r="J986" s="77"/>
      <c r="K986" s="77"/>
      <c r="L986" s="38"/>
      <c r="M986" s="38"/>
      <c r="N986" s="77"/>
      <c r="O986" s="77"/>
      <c r="P986" s="38"/>
      <c r="Q986" s="38"/>
      <c r="R986" s="77"/>
      <c r="S986" s="64"/>
      <c r="T986" s="77"/>
    </row>
    <row r="987" spans="2:20" x14ac:dyDescent="0.35">
      <c r="B987" s="36"/>
      <c r="C987" s="75"/>
      <c r="D987" s="76"/>
      <c r="E987" s="76"/>
      <c r="F987" s="76"/>
      <c r="G987" s="77"/>
      <c r="H987" s="64"/>
      <c r="I987" s="64"/>
      <c r="J987" s="77"/>
      <c r="K987" s="77"/>
      <c r="L987" s="38"/>
      <c r="M987" s="38"/>
      <c r="N987" s="77"/>
      <c r="O987" s="77"/>
      <c r="P987" s="38"/>
      <c r="Q987" s="38"/>
      <c r="R987" s="77"/>
      <c r="S987" s="64"/>
      <c r="T987" s="77"/>
    </row>
    <row r="988" spans="2:20" x14ac:dyDescent="0.35">
      <c r="B988" s="36"/>
      <c r="C988" s="75"/>
      <c r="D988" s="76"/>
      <c r="E988" s="76"/>
      <c r="F988" s="76"/>
      <c r="G988" s="77"/>
      <c r="H988" s="64"/>
      <c r="I988" s="64"/>
      <c r="J988" s="77"/>
      <c r="K988" s="77"/>
      <c r="L988" s="38"/>
      <c r="M988" s="38"/>
      <c r="N988" s="77"/>
      <c r="O988" s="77"/>
      <c r="P988" s="38"/>
      <c r="Q988" s="38"/>
      <c r="R988" s="77"/>
      <c r="S988" s="64"/>
      <c r="T988" s="77"/>
    </row>
    <row r="989" spans="2:20" x14ac:dyDescent="0.35">
      <c r="B989" s="36"/>
      <c r="C989" s="75"/>
      <c r="D989" s="76"/>
      <c r="E989" s="76"/>
      <c r="F989" s="76"/>
      <c r="G989" s="77"/>
      <c r="H989" s="64"/>
      <c r="I989" s="64"/>
      <c r="J989" s="77"/>
      <c r="K989" s="77"/>
      <c r="L989" s="38"/>
      <c r="M989" s="38"/>
      <c r="N989" s="77"/>
      <c r="O989" s="77"/>
      <c r="P989" s="38"/>
      <c r="Q989" s="38"/>
      <c r="R989" s="77"/>
      <c r="S989" s="64"/>
      <c r="T989" s="77"/>
    </row>
    <row r="990" spans="2:20" x14ac:dyDescent="0.35">
      <c r="B990" s="36"/>
      <c r="C990" s="75"/>
      <c r="D990" s="76"/>
      <c r="E990" s="76"/>
      <c r="F990" s="76"/>
      <c r="G990" s="77"/>
      <c r="H990" s="64"/>
      <c r="I990" s="64"/>
      <c r="J990" s="77"/>
      <c r="K990" s="77"/>
      <c r="L990" s="38"/>
      <c r="M990" s="38"/>
      <c r="N990" s="77"/>
      <c r="O990" s="77"/>
      <c r="P990" s="38"/>
      <c r="Q990" s="38"/>
      <c r="R990" s="77"/>
      <c r="S990" s="64"/>
      <c r="T990" s="77"/>
    </row>
    <row r="991" spans="2:20" x14ac:dyDescent="0.35">
      <c r="B991" s="36"/>
      <c r="C991" s="75"/>
      <c r="D991" s="76"/>
      <c r="E991" s="76"/>
      <c r="F991" s="76"/>
      <c r="G991" s="77"/>
      <c r="H991" s="64"/>
      <c r="I991" s="64"/>
      <c r="J991" s="77"/>
      <c r="K991" s="77"/>
      <c r="L991" s="38"/>
      <c r="M991" s="38"/>
      <c r="N991" s="77"/>
      <c r="O991" s="77"/>
      <c r="P991" s="38"/>
      <c r="Q991" s="38"/>
      <c r="R991" s="77"/>
      <c r="S991" s="64"/>
      <c r="T991" s="77"/>
    </row>
    <row r="992" spans="2:20" x14ac:dyDescent="0.35">
      <c r="B992" s="36"/>
      <c r="C992" s="75"/>
      <c r="D992" s="76"/>
      <c r="E992" s="76"/>
      <c r="F992" s="76"/>
      <c r="G992" s="77"/>
      <c r="H992" s="64"/>
      <c r="I992" s="64"/>
      <c r="J992" s="77"/>
      <c r="K992" s="77"/>
      <c r="L992" s="38"/>
      <c r="M992" s="38"/>
      <c r="N992" s="77"/>
      <c r="O992" s="77"/>
      <c r="P992" s="38"/>
      <c r="Q992" s="38"/>
      <c r="R992" s="77"/>
      <c r="S992" s="64"/>
      <c r="T992" s="77"/>
    </row>
    <row r="993" spans="2:20" x14ac:dyDescent="0.35">
      <c r="B993" s="36"/>
      <c r="C993" s="75"/>
      <c r="D993" s="76"/>
      <c r="E993" s="76"/>
      <c r="F993" s="76"/>
      <c r="G993" s="77"/>
      <c r="H993" s="64"/>
      <c r="I993" s="64"/>
      <c r="J993" s="77"/>
      <c r="K993" s="77"/>
      <c r="L993" s="38"/>
      <c r="M993" s="38"/>
      <c r="N993" s="77"/>
      <c r="O993" s="77"/>
      <c r="P993" s="38"/>
      <c r="Q993" s="38"/>
      <c r="R993" s="77"/>
      <c r="S993" s="64"/>
      <c r="T993" s="77"/>
    </row>
    <row r="994" spans="2:20" x14ac:dyDescent="0.35">
      <c r="B994" s="36"/>
      <c r="C994" s="75"/>
      <c r="D994" s="76"/>
      <c r="E994" s="76"/>
      <c r="F994" s="76"/>
      <c r="G994" s="77"/>
      <c r="H994" s="64"/>
      <c r="I994" s="64"/>
      <c r="J994" s="77"/>
      <c r="K994" s="77"/>
      <c r="L994" s="38"/>
      <c r="M994" s="38"/>
      <c r="N994" s="77"/>
      <c r="O994" s="77"/>
      <c r="P994" s="38"/>
      <c r="Q994" s="38"/>
      <c r="R994" s="77"/>
      <c r="S994" s="64"/>
      <c r="T994" s="77"/>
    </row>
    <row r="995" spans="2:20" x14ac:dyDescent="0.35">
      <c r="B995" s="36"/>
      <c r="C995" s="75"/>
      <c r="D995" s="76"/>
      <c r="E995" s="76"/>
      <c r="F995" s="76"/>
      <c r="G995" s="77"/>
      <c r="H995" s="64"/>
      <c r="I995" s="64"/>
      <c r="J995" s="77"/>
      <c r="K995" s="77"/>
      <c r="L995" s="38"/>
      <c r="M995" s="38"/>
      <c r="N995" s="77"/>
      <c r="O995" s="77"/>
      <c r="P995" s="38"/>
      <c r="Q995" s="38"/>
      <c r="R995" s="77"/>
      <c r="S995" s="64"/>
      <c r="T995" s="77"/>
    </row>
    <row r="996" spans="2:20" x14ac:dyDescent="0.35">
      <c r="B996" s="36"/>
      <c r="C996" s="75"/>
      <c r="D996" s="76"/>
      <c r="E996" s="76"/>
      <c r="F996" s="76"/>
      <c r="G996" s="77"/>
      <c r="H996" s="64"/>
      <c r="I996" s="64"/>
      <c r="J996" s="77"/>
      <c r="K996" s="77"/>
      <c r="L996" s="38"/>
      <c r="M996" s="38"/>
      <c r="N996" s="77"/>
      <c r="O996" s="77"/>
      <c r="P996" s="38"/>
      <c r="Q996" s="38"/>
      <c r="R996" s="77"/>
      <c r="S996" s="64"/>
      <c r="T996" s="77"/>
    </row>
    <row r="997" spans="2:20" x14ac:dyDescent="0.35">
      <c r="B997" s="36"/>
      <c r="C997" s="75"/>
      <c r="D997" s="76"/>
      <c r="E997" s="76"/>
      <c r="F997" s="76"/>
      <c r="G997" s="77"/>
      <c r="H997" s="64"/>
      <c r="I997" s="64"/>
      <c r="J997" s="77"/>
      <c r="K997" s="77"/>
      <c r="L997" s="38"/>
      <c r="M997" s="38"/>
      <c r="N997" s="77"/>
      <c r="O997" s="77"/>
      <c r="P997" s="38"/>
      <c r="Q997" s="38"/>
      <c r="R997" s="77"/>
      <c r="S997" s="64"/>
      <c r="T997" s="77"/>
    </row>
    <row r="998" spans="2:20" x14ac:dyDescent="0.35">
      <c r="B998" s="36"/>
      <c r="C998" s="75"/>
      <c r="D998" s="76"/>
      <c r="E998" s="76"/>
      <c r="F998" s="76"/>
      <c r="G998" s="77"/>
      <c r="H998" s="64"/>
      <c r="I998" s="64"/>
      <c r="J998" s="77"/>
      <c r="K998" s="77"/>
      <c r="L998" s="38"/>
      <c r="M998" s="38"/>
      <c r="N998" s="77"/>
      <c r="O998" s="77"/>
      <c r="P998" s="38"/>
      <c r="Q998" s="38"/>
      <c r="R998" s="77"/>
      <c r="S998" s="64"/>
      <c r="T998" s="77"/>
    </row>
    <row r="999" spans="2:20" x14ac:dyDescent="0.35">
      <c r="B999" s="36"/>
      <c r="C999" s="75"/>
      <c r="D999" s="76"/>
      <c r="E999" s="76"/>
      <c r="F999" s="76"/>
      <c r="G999" s="77"/>
      <c r="H999" s="64"/>
      <c r="I999" s="64"/>
      <c r="J999" s="77"/>
      <c r="K999" s="77"/>
      <c r="L999" s="38"/>
      <c r="M999" s="38"/>
      <c r="N999" s="77"/>
      <c r="O999" s="77"/>
      <c r="P999" s="38"/>
      <c r="Q999" s="38"/>
      <c r="R999" s="77"/>
      <c r="S999" s="64"/>
      <c r="T999" s="77"/>
    </row>
    <row r="1000" spans="2:20" x14ac:dyDescent="0.35">
      <c r="B1000" s="36"/>
      <c r="C1000" s="75"/>
      <c r="D1000" s="76"/>
      <c r="E1000" s="76"/>
      <c r="F1000" s="76"/>
      <c r="G1000" s="77"/>
      <c r="H1000" s="64"/>
      <c r="I1000" s="64"/>
      <c r="J1000" s="77"/>
      <c r="K1000" s="77"/>
      <c r="L1000" s="38"/>
      <c r="M1000" s="38"/>
      <c r="N1000" s="77"/>
      <c r="O1000" s="77"/>
      <c r="P1000" s="38"/>
      <c r="Q1000" s="38"/>
      <c r="R1000" s="77"/>
      <c r="S1000" s="64"/>
      <c r="T1000" s="77"/>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IBM AIX 7.x Security Technical Implementation Guide - SHGIR</dc:title>
  <dc:subject>Generated on: 2026-06-08 14:50:04</dc:subject>
  <dc:creator>Anicet Fopa Tchoffo</dc:creator>
  <cp:keywords>Baseline;Hardening;DISA;STIG</cp:keywords>
  <dc:description>Baseline Developed By: IBM and Defense Information Systems Agency (DISA) for the US DoD</dc:description>
  <cp:lastModifiedBy>Anicet Fopa Tchoffo</cp:lastModifiedBy>
  <dcterms:modified xsi:type="dcterms:W3CDTF">2026-06-08T13:50:11Z</dcterms:modified>
  <cp:category>DISA-STIG</cp:category>
  <cp:contentStatus>Draft</cp:contentStatus>
</cp:coreProperties>
</file>