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171F191B24FCF1226FA4FB18440D6B1BF3C29B1" xr6:coauthVersionLast="47" xr6:coauthVersionMax="47" xr10:uidLastSave="{89BC9E16-A8C8-43DA-8654-B6EB5B69890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0" i="3" s="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D78" i="3"/>
  <c r="C78" i="3"/>
  <c r="C76" i="3"/>
  <c r="E71" i="3"/>
  <c r="D71" i="3"/>
  <c r="C71" i="3"/>
  <c r="F71" i="3" s="1"/>
  <c r="F70" i="3"/>
  <c r="E78" i="3" s="1"/>
  <c r="E70" i="3"/>
  <c r="D70" i="3"/>
  <c r="C70" i="3"/>
  <c r="E69" i="3"/>
  <c r="D69" i="3"/>
  <c r="C69" i="3"/>
  <c r="W121" i="3" s="1"/>
  <c r="F68" i="3"/>
  <c r="V149" i="3" s="1"/>
  <c r="E68" i="3"/>
  <c r="D68" i="3"/>
  <c r="C68" i="3"/>
  <c r="U121" i="3" s="1"/>
  <c r="E67" i="3"/>
  <c r="D67" i="3"/>
  <c r="C67" i="3"/>
  <c r="F67"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C20" i="3" s="1"/>
  <c r="E16" i="3"/>
  <c r="D16" i="3"/>
  <c r="C16" i="3"/>
  <c r="Q121" i="3" s="1"/>
  <c r="D9" i="3"/>
  <c r="C9" i="3"/>
  <c r="D8" i="3"/>
  <c r="C8" i="3"/>
  <c r="C7" i="3"/>
  <c r="D7" i="3" s="1"/>
  <c r="D75" i="3" l="1"/>
  <c r="T149" i="3"/>
  <c r="T144" i="3"/>
  <c r="T139" i="3"/>
  <c r="T134" i="3"/>
  <c r="T129" i="3"/>
  <c r="T124" i="3"/>
  <c r="C75" i="3"/>
  <c r="T153" i="3"/>
  <c r="T148" i="3"/>
  <c r="T143" i="3"/>
  <c r="T138" i="3"/>
  <c r="T133" i="3"/>
  <c r="T128" i="3"/>
  <c r="T123" i="3"/>
  <c r="T152" i="3"/>
  <c r="T147" i="3"/>
  <c r="T142" i="3"/>
  <c r="T137" i="3"/>
  <c r="T132" i="3"/>
  <c r="T127" i="3"/>
  <c r="T151" i="3"/>
  <c r="T146" i="3"/>
  <c r="T141" i="3"/>
  <c r="T136" i="3"/>
  <c r="T131" i="3"/>
  <c r="T126" i="3"/>
  <c r="T150" i="3"/>
  <c r="T145" i="3"/>
  <c r="T140" i="3"/>
  <c r="T135" i="3"/>
  <c r="T130" i="3"/>
  <c r="T125" i="3"/>
  <c r="E75" i="3"/>
  <c r="E38" i="3"/>
  <c r="D38" i="3"/>
  <c r="C38" i="3"/>
  <c r="E96" i="3"/>
  <c r="D96" i="3"/>
  <c r="C96" i="3"/>
  <c r="C39" i="3"/>
  <c r="E39" i="3"/>
  <c r="D39" i="3"/>
  <c r="E58" i="3"/>
  <c r="D58" i="3"/>
  <c r="C58" i="3"/>
  <c r="C43" i="3"/>
  <c r="E43" i="3"/>
  <c r="D43" i="3"/>
  <c r="C95" i="3"/>
  <c r="E95" i="3"/>
  <c r="D95" i="3"/>
  <c r="E40" i="3"/>
  <c r="D40" i="3"/>
  <c r="C40" i="3"/>
  <c r="E41" i="3"/>
  <c r="D41" i="3"/>
  <c r="C41" i="3"/>
  <c r="E97" i="3"/>
  <c r="D97" i="3"/>
  <c r="C97" i="3"/>
  <c r="C42" i="3"/>
  <c r="E42" i="3"/>
  <c r="D42" i="3"/>
  <c r="G110" i="3"/>
  <c r="D98" i="3"/>
  <c r="C98" i="3"/>
  <c r="E98" i="3"/>
  <c r="E57" i="3"/>
  <c r="D57" i="3"/>
  <c r="C57" i="3"/>
  <c r="E79" i="3"/>
  <c r="D79" i="3"/>
  <c r="C79" i="3"/>
  <c r="D20" i="3"/>
  <c r="R125" i="3"/>
  <c r="R130" i="3"/>
  <c r="R135" i="3"/>
  <c r="R140" i="3"/>
  <c r="R145" i="3"/>
  <c r="R150" i="3"/>
  <c r="D76" i="3"/>
  <c r="E76" i="3"/>
  <c r="V125" i="3"/>
  <c r="V130" i="3"/>
  <c r="V135" i="3"/>
  <c r="V140" i="3"/>
  <c r="V145" i="3"/>
  <c r="V150" i="3"/>
  <c r="R126" i="3"/>
  <c r="R131" i="3"/>
  <c r="R136" i="3"/>
  <c r="R141" i="3"/>
  <c r="R146" i="3"/>
  <c r="R151" i="3"/>
  <c r="V126" i="3"/>
  <c r="V131" i="3"/>
  <c r="V136" i="3"/>
  <c r="V141" i="3"/>
  <c r="V146" i="3"/>
  <c r="V151" i="3"/>
  <c r="R127" i="3"/>
  <c r="R132" i="3"/>
  <c r="R137" i="3"/>
  <c r="R142" i="3"/>
  <c r="R147" i="3"/>
  <c r="R152" i="3"/>
  <c r="S121" i="3"/>
  <c r="V127" i="3"/>
  <c r="V132" i="3"/>
  <c r="V137" i="3"/>
  <c r="V142" i="3"/>
  <c r="V147" i="3"/>
  <c r="V152" i="3"/>
  <c r="F69" i="3"/>
  <c r="R123" i="3"/>
  <c r="R128" i="3"/>
  <c r="R133" i="3"/>
  <c r="R138" i="3"/>
  <c r="R143" i="3"/>
  <c r="R148" i="3"/>
  <c r="R153" i="3"/>
  <c r="V123" i="3"/>
  <c r="V128" i="3"/>
  <c r="V133" i="3"/>
  <c r="V138" i="3"/>
  <c r="V143" i="3"/>
  <c r="V148" i="3"/>
  <c r="V153" i="3"/>
  <c r="E20" i="3"/>
  <c r="R124" i="3"/>
  <c r="R129" i="3"/>
  <c r="R134" i="3"/>
  <c r="R139" i="3"/>
  <c r="R144" i="3"/>
  <c r="R149" i="3"/>
  <c r="V124" i="3"/>
  <c r="V129" i="3"/>
  <c r="V134" i="3"/>
  <c r="V139" i="3"/>
  <c r="V144" i="3"/>
  <c r="X153" i="3" l="1"/>
  <c r="X148" i="3"/>
  <c r="X143" i="3"/>
  <c r="X138" i="3"/>
  <c r="X133" i="3"/>
  <c r="X128" i="3"/>
  <c r="X123" i="3"/>
  <c r="D77" i="3"/>
  <c r="X152" i="3"/>
  <c r="X147" i="3"/>
  <c r="X142" i="3"/>
  <c r="X137" i="3"/>
  <c r="X132" i="3"/>
  <c r="X127" i="3"/>
  <c r="X151" i="3"/>
  <c r="X146" i="3"/>
  <c r="X141" i="3"/>
  <c r="X136" i="3"/>
  <c r="X131" i="3"/>
  <c r="X126" i="3"/>
  <c r="E77" i="3"/>
  <c r="X150" i="3"/>
  <c r="X145" i="3"/>
  <c r="X140" i="3"/>
  <c r="X135" i="3"/>
  <c r="X130" i="3"/>
  <c r="X125" i="3"/>
  <c r="C77" i="3"/>
  <c r="X149" i="3"/>
  <c r="X144" i="3"/>
  <c r="X139" i="3"/>
  <c r="X134" i="3"/>
  <c r="X129" i="3"/>
  <c r="X124" i="3"/>
</calcChain>
</file>

<file path=xl/sharedStrings.xml><?xml version="1.0" encoding="utf-8"?>
<sst xmlns="http://schemas.openxmlformats.org/spreadsheetml/2006/main" count="888" uniqueCount="373">
  <si>
    <t>Id</t>
  </si>
  <si>
    <t>Title</t>
  </si>
  <si>
    <t>Severity</t>
  </si>
  <si>
    <t>MoSCoW</t>
  </si>
  <si>
    <t>OpsImpact</t>
  </si>
  <si>
    <t>Phase</t>
  </si>
  <si>
    <t>ImplStatus</t>
  </si>
  <si>
    <t>Notes</t>
  </si>
  <si>
    <t>Remediation</t>
  </si>
  <si>
    <t>Description</t>
  </si>
  <si>
    <t>Audit</t>
  </si>
  <si>
    <t>Status</t>
  </si>
  <si>
    <t>LogID</t>
  </si>
  <si>
    <t>V-60395</t>
  </si>
  <si>
    <r>
      <rPr>
        <sz val="11"/>
        <rFont val="Calibri"/>
      </rPr>
      <t>Google Search Appliances providing remote access capabilities must utilize approved cryptography to protect the confidentiality of remote access sessions.</t>
    </r>
  </si>
  <si>
    <t>CAT II (Medium)</t>
  </si>
  <si>
    <t>Unassigned</t>
  </si>
  <si>
    <t>Unassessed</t>
  </si>
  <si>
    <t>Pending</t>
  </si>
  <si>
    <t/>
  </si>
  <si>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Click Administration &gt;&gt; Remote Support.</t>
    </r>
    <r>
      <rPr>
        <sz val="11"/>
        <color rgb="FF000000"/>
        <rFont val="Calibri"/>
      </rPr>
      <t xml:space="preserve">
</t>
    </r>
    <r>
      <rPr>
        <sz val="11"/>
        <color rgb="FF000000"/>
        <rFont val="Calibri"/>
      </rPr>
      <t>Uncheck the option "Enable SSH for Remote Support".</t>
    </r>
    <r>
      <rPr>
        <sz val="11"/>
        <color rgb="FF000000"/>
        <rFont val="Calibri"/>
      </rPr>
      <t xml:space="preserve">
</t>
    </r>
    <r>
      <rPr>
        <sz val="11"/>
        <color rgb="FF000000"/>
        <rFont val="Calibri"/>
      </rPr>
      <t>Click Update.</t>
    </r>
  </si>
  <si>
    <r>
      <rPr>
        <sz val="11"/>
        <color rgb="FF000000"/>
        <rFont val="Calibri"/>
      </rPr>
      <t xml:space="preserve">Remote access is any access to an organizational information system by a user (or an information system) communicating through an external, non-organization-controlled network (e.g., the Internet). Examples of remote access methods include dial-up, broadband, and wireless.  </t>
    </r>
    <r>
      <rPr>
        <sz val="11"/>
        <color rgb="FF000000"/>
        <rFont val="Calibri"/>
      </rPr>
      <t xml:space="preserve">
</t>
    </r>
    <r>
      <rPr>
        <sz val="11"/>
        <color rgb="FF000000"/>
        <rFont val="Calibri"/>
      </rPr>
      <t>Remote network access is accomplished by leveraging common communication protocols and establishing a remote connection.  These connections will typically occur over either the public Internet or the Public Switched Telephone Network (PSTN).  Since neither of these internetworking mechanisms are private nor secure, if cryptography is not used, then the session data traversing the remote connection could be intercepted and compromised.  Cryptography provides a means to secure the remote connection so as to prevent unauthorized access to the data traversing the remote access connection thereby providing a degree of confidentiality. The encryption strength of mechanism is selected based on the security categorization of the information traversing the remote connection.</t>
    </r>
  </si>
  <si>
    <r>
      <rPr>
        <sz val="11"/>
        <color rgb="FF000000"/>
        <rFont val="Calibri"/>
      </rPr>
      <t>Open the GSA Web Admin Console at https:&lt;your GSA IP or hostname&gt;:8443.</t>
    </r>
    <r>
      <rPr>
        <sz val="11"/>
        <color rgb="FF000000"/>
        <rFont val="Calibri"/>
      </rPr>
      <t xml:space="preserve">
</t>
    </r>
    <r>
      <rPr>
        <sz val="11"/>
        <color rgb="FF000000"/>
        <rFont val="Calibri"/>
      </rPr>
      <t>Log on to the GSA management interface.</t>
    </r>
    <r>
      <rPr>
        <sz val="11"/>
        <color rgb="FF000000"/>
        <rFont val="Calibri"/>
      </rPr>
      <t xml:space="preserve">
</t>
    </r>
    <r>
      <rPr>
        <sz val="11"/>
        <color rgb="FF000000"/>
        <rFont val="Calibri"/>
      </rPr>
      <t>Click Administration &gt;&gt; Remote Support.</t>
    </r>
    <r>
      <rPr>
        <sz val="11"/>
        <color rgb="FF000000"/>
        <rFont val="Calibri"/>
      </rPr>
      <t xml:space="preserve">
</t>
    </r>
    <r>
      <rPr>
        <sz val="11"/>
        <color rgb="FF000000"/>
        <rFont val="Calibri"/>
      </rPr>
      <t>If "Enable SSH for Remote Support" is unchecked, this is not a finding.</t>
    </r>
  </si>
  <si>
    <t>V-60717</t>
  </si>
  <si>
    <r>
      <rPr>
        <sz val="11"/>
        <rFont val="Calibri"/>
      </rPr>
      <t>Google Search Appliances must provide automated mechanisms for supporting user account management. The automated mechanisms may reside within the application itself or may be offered by the operating system or other infrastructure providing automated account management capabilities.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</si>
  <si>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Click Administration &gt;&gt; LDAP Setup.</t>
    </r>
    <r>
      <rPr>
        <sz val="11"/>
        <color rgb="FF000000"/>
        <rFont val="Calibri"/>
      </rPr>
      <t xml:space="preserve">
</t>
    </r>
    <r>
      <rPr>
        <sz val="11"/>
        <color rgb="FF000000"/>
        <rFont val="Calibri"/>
      </rPr>
      <t>Click Create.</t>
    </r>
    <r>
      <rPr>
        <sz val="11"/>
        <color rgb="FF000000"/>
        <rFont val="Calibri"/>
      </rPr>
      <t xml:space="preserve">
</t>
    </r>
    <r>
      <rPr>
        <sz val="11"/>
        <color rgb="FF000000"/>
        <rFont val="Calibri"/>
      </rPr>
      <t>In the LDAP Directory Server Address section, enter the following information:</t>
    </r>
    <r>
      <rPr>
        <sz val="11"/>
        <color rgb="FF000000"/>
        <rFont val="Calibri"/>
      </rPr>
      <t xml:space="preserve">
</t>
    </r>
    <r>
      <rPr>
        <sz val="11"/>
        <color rgb="FF000000"/>
        <rFont val="Calibri"/>
      </rPr>
      <t>Host - LDAP directory server's host name, which is a fully-qualified domain name or an IPv4 address.</t>
    </r>
    <r>
      <rPr>
        <sz val="11"/>
        <color rgb="FF000000"/>
        <rFont val="Calibri"/>
      </rPr>
      <t xml:space="preserve">
</t>
    </r>
    <r>
      <rPr>
        <sz val="11"/>
        <color rgb="FF000000"/>
        <rFont val="Calibri"/>
      </rPr>
      <t>Port number (optional) - the port number where the LDAP server listens for requests.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LDAP server does not allow anonymous users to search, enter the following user credentials that the search appliance uses when logging into the LDAP server:</t>
    </r>
    <r>
      <rPr>
        <sz val="11"/>
        <color rgb="FF000000"/>
        <rFont val="Calibri"/>
      </rPr>
      <t xml:space="preserve">
</t>
    </r>
    <r>
      <rPr>
        <sz val="11"/>
        <color rgb="FF000000"/>
        <rFont val="Calibri"/>
      </rPr>
      <t>Distinguished Name (DN) - A login on the LDAP server to which the search appliance connects to send authentication requests. If the LDAP server supports anonymous binds (authentication requests), the site does not need to specify a DN.</t>
    </r>
    <r>
      <rPr>
        <sz val="11"/>
        <color rgb="FF000000"/>
        <rFont val="Calibri"/>
      </rPr>
      <t xml:space="preserve">
</t>
    </r>
    <r>
      <rPr>
        <sz val="11"/>
        <color rgb="FF000000"/>
        <rFont val="Calibri"/>
      </rPr>
      <t>Password (optional) - The password for the DN.</t>
    </r>
    <r>
      <rPr>
        <sz val="11"/>
        <color rgb="FF000000"/>
        <rFont val="Calibri"/>
      </rPr>
      <t xml:space="preserve">
</t>
    </r>
    <r>
      <rPr>
        <sz val="11"/>
        <color rgb="FF000000"/>
        <rFont val="Calibri"/>
      </rPr>
      <t>Click Continue.</t>
    </r>
    <r>
      <rPr>
        <sz val="11"/>
        <color rgb="FF000000"/>
        <rFont val="Calibri"/>
      </rPr>
      <t xml:space="preserve">
</t>
    </r>
    <r>
      <rPr>
        <sz val="11"/>
        <color rgb="FF000000"/>
        <rFont val="Calibri"/>
      </rPr>
      <t>The search appliance attempts to auto-detect the settings of the LDAP Search Base, the User Search Filter, the Group Search Filter, the Returned group format, and if SSL Support exists and displays what it has detected. The advanced settings appear.</t>
    </r>
    <r>
      <rPr>
        <sz val="11"/>
        <color rgb="FF000000"/>
        <rFont val="Calibri"/>
      </rPr>
      <t xml:space="preserve">
</t>
    </r>
    <r>
      <rPr>
        <sz val="11"/>
        <color rgb="FF000000"/>
        <rFont val="Calibri"/>
      </rPr>
      <t>If the LDAP server is used to authenticate administrators to the search appliance, specify the LDAP groups against which they will be authenticated:</t>
    </r>
    <r>
      <rPr>
        <sz val="11"/>
        <color rgb="FF000000"/>
        <rFont val="Calibri"/>
      </rPr>
      <t xml:space="preserve">
</t>
    </r>
    <r>
      <rPr>
        <sz val="11"/>
        <color rgb="FF000000"/>
        <rFont val="Calibri"/>
      </rPr>
      <t xml:space="preserve">Superuser Group - Any member of this group is considered an Admin Console administrator. </t>
    </r>
    <r>
      <rPr>
        <sz val="11"/>
        <color rgb="FF000000"/>
        <rFont val="Calibri"/>
      </rPr>
      <t xml:space="preserve">
</t>
    </r>
    <r>
      <rPr>
        <sz val="11"/>
        <color rgb="FF000000"/>
        <rFont val="Calibri"/>
      </rPr>
      <t>Manager Group - Any member of this group is considered an Admin Console manager.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example of a superuser group name is "GSAAdmins" and an example of a manager group name is "GSAManagers." As shown in these examples, do not specify the entire DN in group names.</t>
    </r>
    <r>
      <rPr>
        <sz val="11"/>
        <color rgb="FF000000"/>
        <rFont val="Calibri"/>
      </rPr>
      <t xml:space="preserve">
</t>
    </r>
    <r>
      <rPr>
        <sz val="11"/>
        <color rgb="FF000000"/>
        <rFont val="Calibri"/>
      </rPr>
      <t>Test the LDAP server settings for a potential search user by entering the following information in the LDAP Search User Authentication Test box and clicking Test LDAP Settings:</t>
    </r>
    <r>
      <rPr>
        <sz val="11"/>
        <color rgb="FF000000"/>
        <rFont val="Calibri"/>
      </rPr>
      <t xml:space="preserve">
</t>
    </r>
    <r>
      <rPr>
        <sz val="11"/>
        <color rgb="FF000000"/>
        <rFont val="Calibri"/>
      </rPr>
      <t>Username - The user name that enables the search appliance to connect to the LDAP server (relative to the search base).</t>
    </r>
    <r>
      <rPr>
        <sz val="11"/>
        <color rgb="FF000000"/>
        <rFont val="Calibri"/>
      </rPr>
      <t xml:space="preserve">
</t>
    </r>
    <r>
      <rPr>
        <sz val="11"/>
        <color rgb="FF000000"/>
        <rFont val="Calibri"/>
      </rPr>
      <t>Password - The password the user name that enables the search appliance to connect to the LDAP server.</t>
    </r>
    <r>
      <rPr>
        <sz val="11"/>
        <color rgb="FF000000"/>
        <rFont val="Calibri"/>
      </rPr>
      <t xml:space="preserve">
</t>
    </r>
    <r>
      <rPr>
        <sz val="11"/>
        <color rgb="FF000000"/>
        <rFont val="Calibri"/>
      </rPr>
      <t>Configuring one or more LDAP servers on a search appliance.</t>
    </r>
    <r>
      <rPr>
        <sz val="11"/>
        <color rgb="FF000000"/>
        <rFont val="Calibri"/>
      </rPr>
      <t xml:space="preserve">
</t>
    </r>
    <r>
      <rPr>
        <sz val="11"/>
        <color rgb="FF000000"/>
        <rFont val="Calibri"/>
      </rPr>
      <t>Editing an LDAP server configuration.</t>
    </r>
    <r>
      <rPr>
        <sz val="11"/>
        <color rgb="FF000000"/>
        <rFont val="Calibri"/>
      </rPr>
      <t xml:space="preserve">
</t>
    </r>
    <r>
      <rPr>
        <sz val="11"/>
        <color rgb="FF000000"/>
        <rFont val="Calibri"/>
      </rPr>
      <t>Deleting an LDAP server configuration.</t>
    </r>
    <r>
      <rPr>
        <sz val="11"/>
        <color rgb="FF000000"/>
        <rFont val="Calibri"/>
      </rPr>
      <t xml:space="preserve">
</t>
    </r>
    <r>
      <rPr>
        <sz val="11"/>
        <color rgb="FF000000"/>
        <rFont val="Calibri"/>
      </rPr>
      <t>Notes: Configure LDAP server if possible. LDAP (Lightweight Directory Access Protocol) is used to authenticate users before returning secure search results. When a user connects to the Google Search Appliance and requests a search for secure results, the search appliance asks for credentials from the user. These credentials are then forwarded to the LDAP server for validation. The user can use either LDAP or Kerberos, but not both.</t>
    </r>
  </si>
  <si>
    <r>
      <rPr>
        <sz val="11"/>
        <color rgb="FF000000"/>
        <rFont val="Calibri"/>
      </rPr>
      <t>A comprehensive application account management process that includes automation helps to ensure that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t>
    </r>
    <r>
      <rPr>
        <sz val="11"/>
        <color rgb="FF000000"/>
        <rFont val="Calibri"/>
      </rPr>
      <t xml:space="preserve">
</t>
    </r>
    <r>
      <rPr>
        <sz val="11"/>
        <color rgb="FF000000"/>
        <rFont val="Calibri"/>
      </rPr>
      <t>Enterprise environments make application user account management challenging and complex.  A user management process requiring administrators to manually address account management functions adds risk of potential oversight.</t>
    </r>
    <r>
      <rPr>
        <sz val="11"/>
        <color rgb="FF000000"/>
        <rFont val="Calibri"/>
      </rPr>
      <t xml:space="preserve">
</t>
    </r>
    <r>
      <rPr>
        <sz val="11"/>
        <color rgb="FF000000"/>
        <rFont val="Calibri"/>
      </rPr>
      <t>Automated mechanisms may be comprised of differing technologies that when placed together contain an overall automated mechanism supporting an organization's automated account management requirements.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</si>
  <si>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Click Administration &gt;&gt; LDAP Setup.</t>
    </r>
    <r>
      <rPr>
        <sz val="11"/>
        <color rgb="FF000000"/>
        <rFont val="Calibri"/>
      </rPr>
      <t xml:space="preserve">
</t>
    </r>
    <r>
      <rPr>
        <sz val="11"/>
        <color rgb="FF000000"/>
        <rFont val="Calibri"/>
      </rPr>
      <t>If valid LDAP information is entered, this is not a finding.</t>
    </r>
  </si>
  <si>
    <t>V-60719</t>
  </si>
  <si>
    <r>
      <rPr>
        <sz val="11"/>
        <rFont val="Calibri"/>
      </rPr>
      <t>Google Search Appliance users must utilize a separate, distinct administrative account when accessing application security functions or security-relevant information. Non-privileged accounts must be utilized when accessing non-administrative application functions. The application must provide this functionality itself or leverage an existing technology providing this capability.</t>
    </r>
  </si>
  <si>
    <r>
      <rPr>
        <sz val="11"/>
        <color rgb="FF000000"/>
        <rFont val="Calibri"/>
      </rPr>
      <t>Open the GSA Web Admin Console at https:&lt;your GSA IP or hostname&gt;:8443.</t>
    </r>
    <r>
      <rPr>
        <sz val="11"/>
        <color rgb="FF000000"/>
        <rFont val="Calibri"/>
      </rPr>
      <t xml:space="preserve">
</t>
    </r>
    <r>
      <rPr>
        <sz val="11"/>
        <color rgb="FF000000"/>
        <rFont val="Calibri"/>
      </rPr>
      <t>Log on to the GSA Admin Console.</t>
    </r>
    <r>
      <rPr>
        <sz val="11"/>
        <color rgb="FF000000"/>
        <rFont val="Calibri"/>
      </rPr>
      <t xml:space="preserve">
</t>
    </r>
    <r>
      <rPr>
        <sz val="11"/>
        <color rgb="FF000000"/>
        <rFont val="Calibri"/>
      </rPr>
      <t>Select "Administration".</t>
    </r>
    <r>
      <rPr>
        <sz val="11"/>
        <color rgb="FF000000"/>
        <rFont val="Calibri"/>
      </rPr>
      <t xml:space="preserve">
</t>
    </r>
    <r>
      <rPr>
        <sz val="11"/>
        <color rgb="FF000000"/>
        <rFont val="Calibri"/>
      </rPr>
      <t>Select "User Accounts".</t>
    </r>
    <r>
      <rPr>
        <sz val="11"/>
        <color rgb="FF000000"/>
        <rFont val="Calibri"/>
      </rPr>
      <t xml:space="preserve">
</t>
    </r>
    <r>
      <rPr>
        <sz val="11"/>
        <color rgb="FF000000"/>
        <rFont val="Calibri"/>
      </rPr>
      <t>Create the appropriate "manager" and "admin" accounts per site specific organizational requirement guidance.</t>
    </r>
  </si>
  <si>
    <r>
      <rPr>
        <sz val="11"/>
        <color rgb="FF000000"/>
        <rFont val="Calibri"/>
      </rPr>
      <t xml:space="preserve">This requirement is intended to limit exposure due to operating from within a privileged account or role. The inclusion of role is intended to address those situations where an access control policy such as Role Based Access Control (RBAC) is being implemented and where a change of role provides the same degree of assurance in the change of access authorizations for both the user and all processes acting on behalf of the user as would be provided by a change between a privileged and non-privileged account. </t>
    </r>
    <r>
      <rPr>
        <sz val="11"/>
        <color rgb="FF000000"/>
        <rFont val="Calibri"/>
      </rPr>
      <t xml:space="preserve">
</t>
    </r>
    <r>
      <rPr>
        <sz val="11"/>
        <color rgb="FF000000"/>
        <rFont val="Calibri"/>
      </rPr>
      <t>Audit of privileged activity may require physical separation employing information systems on which the user does not have privileged access.</t>
    </r>
    <r>
      <rPr>
        <sz val="11"/>
        <color rgb="FF000000"/>
        <rFont val="Calibri"/>
      </rPr>
      <t xml:space="preserve">
</t>
    </r>
    <r>
      <rPr>
        <sz val="11"/>
        <color rgb="FF000000"/>
        <rFont val="Calibri"/>
      </rPr>
      <t>To limit exposure and provide forensic history of activity when operating from within a privileged account or role, the application must support organizational requirements that users of information system accounts, or roles, with access to organization-defined list of security functions or security-relevant information, use non-privileged accounts, or roles, when accessing other (non-security) system functions.</t>
    </r>
    <r>
      <rPr>
        <sz val="11"/>
        <color rgb="FF000000"/>
        <rFont val="Calibri"/>
      </rPr>
      <t xml:space="preserve">
</t>
    </r>
    <r>
      <rPr>
        <sz val="11"/>
        <color rgb="FF000000"/>
        <rFont val="Calibri"/>
      </rPr>
      <t>If feasible, applications should provide access logging that ensures users who are granted a privileged role (or roles) have their privileged activity logged.</t>
    </r>
  </si>
  <si>
    <r>
      <rPr>
        <sz val="11"/>
        <color rgb="FF000000"/>
        <rFont val="Calibri"/>
      </rPr>
      <t>Open the GSA Web Admin Console at https:&lt;your GSA IP or hostname&gt;:8443.</t>
    </r>
    <r>
      <rPr>
        <sz val="11"/>
        <color rgb="FF000000"/>
        <rFont val="Calibri"/>
      </rPr>
      <t xml:space="preserve">
</t>
    </r>
    <r>
      <rPr>
        <sz val="11"/>
        <color rgb="FF000000"/>
        <rFont val="Calibri"/>
      </rPr>
      <t>Log on to the GSA Admin Console.</t>
    </r>
    <r>
      <rPr>
        <sz val="11"/>
        <color rgb="FF000000"/>
        <rFont val="Calibri"/>
      </rPr>
      <t xml:space="preserve">
</t>
    </r>
    <r>
      <rPr>
        <sz val="11"/>
        <color rgb="FF000000"/>
        <rFont val="Calibri"/>
      </rPr>
      <t>Select "Administration".</t>
    </r>
    <r>
      <rPr>
        <sz val="11"/>
        <color rgb="FF000000"/>
        <rFont val="Calibri"/>
      </rPr>
      <t xml:space="preserve">
</t>
    </r>
    <r>
      <rPr>
        <sz val="11"/>
        <color rgb="FF000000"/>
        <rFont val="Calibri"/>
      </rPr>
      <t>Select "User Accounts".</t>
    </r>
    <r>
      <rPr>
        <sz val="11"/>
        <color rgb="FF000000"/>
        <rFont val="Calibri"/>
      </rPr>
      <t xml:space="preserve">
</t>
    </r>
    <r>
      <rPr>
        <sz val="11"/>
        <color rgb="FF000000"/>
        <rFont val="Calibri"/>
      </rPr>
      <t>If there are appropriate "manager" and "admin" accounts per site specific organizational requirement guidance, this is not a finding.</t>
    </r>
  </si>
  <si>
    <t>V-60721</t>
  </si>
  <si>
    <r>
      <rPr>
        <sz val="11"/>
        <rFont val="Calibri"/>
      </rPr>
      <t>Google Search Appliances must have the capability to limit the number of failed logon attempts to 3 attempts in 15 minutes.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</si>
  <si>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Navigate to "Administration", select "User Accounts".</t>
    </r>
    <r>
      <rPr>
        <sz val="11"/>
        <color rgb="FF000000"/>
        <rFont val="Calibri"/>
      </rPr>
      <t xml:space="preserve">
</t>
    </r>
    <r>
      <rPr>
        <sz val="11"/>
        <color rgb="FF000000"/>
        <rFont val="Calibri"/>
      </rPr>
      <t>Under "Other Settings" - Enable option "Use strict password checking".</t>
    </r>
    <r>
      <rPr>
        <sz val="11"/>
        <color rgb="FF000000"/>
        <rFont val="Calibri"/>
      </rPr>
      <t xml:space="preserve">
</t>
    </r>
    <r>
      <rPr>
        <sz val="11"/>
        <color rgb="FF000000"/>
        <rFont val="Calibri"/>
      </rPr>
      <t>Click Save.</t>
    </r>
  </si>
  <si>
    <r>
      <rPr>
        <sz val="11"/>
        <color rgb="FF000000"/>
        <rFont val="Calibri"/>
      </rPr>
      <t xml:space="preserve">Anytime an authentication method is exposed so as to allow for the utilization of an application, there is a risk that attempts will be made to obtain unauthorized access. </t>
    </r>
    <r>
      <rPr>
        <sz val="11"/>
        <color rgb="FF000000"/>
        <rFont val="Calibri"/>
      </rPr>
      <t xml:space="preserve">
</t>
    </r>
    <r>
      <rPr>
        <sz val="11"/>
        <color rgb="FF000000"/>
        <rFont val="Calibri"/>
      </rPr>
      <t xml:space="preserve">To defeat these attempts, organizations define the number of times a user account may consecutively fail a login attempt. The organization also defines the period of time in which these consecutive failed attempts may occur. </t>
    </r>
    <r>
      <rPr>
        <sz val="11"/>
        <color rgb="FF000000"/>
        <rFont val="Calibri"/>
      </rPr>
      <t xml:space="preserve">
</t>
    </r>
    <r>
      <rPr>
        <sz val="11"/>
        <color rgb="FF000000"/>
        <rFont val="Calibri"/>
      </rPr>
      <t>By limiting the number of failed login attempts, the risk of unauthorized system access via user password guessing, otherwise known as brute forcing, is reduced. Limits are imposed by locking the account.</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</si>
  <si>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"User Accounts".</t>
    </r>
    <r>
      <rPr>
        <sz val="11"/>
        <color rgb="FF000000"/>
        <rFont val="Calibri"/>
      </rPr>
      <t xml:space="preserve">
</t>
    </r>
    <r>
      <rPr>
        <sz val="11"/>
        <color rgb="FF000000"/>
        <rFont val="Calibri"/>
      </rPr>
      <t>Under "Other Settings" - If "Use strict password checking" is checked, this is not a finding.</t>
    </r>
  </si>
  <si>
    <t>V-60723</t>
  </si>
  <si>
    <r>
      <rPr>
        <sz val="11"/>
        <rFont val="Calibri"/>
      </rPr>
      <t>The Google Search Appliance must enforce the 15 minute time period during which the limit of consecutive invalid access attempts by a user is counted.</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</si>
  <si>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"User Accounts".</t>
    </r>
    <r>
      <rPr>
        <sz val="11"/>
        <color rgb="FF000000"/>
        <rFont val="Calibri"/>
      </rPr>
      <t xml:space="preserve">
</t>
    </r>
    <r>
      <rPr>
        <sz val="11"/>
        <color rgb="FF000000"/>
        <rFont val="Calibri"/>
      </rPr>
      <t>Under "Other Settings" - Enable option "Use strict password checking".</t>
    </r>
    <r>
      <rPr>
        <sz val="11"/>
        <color rgb="FF000000"/>
        <rFont val="Calibri"/>
      </rPr>
      <t xml:space="preserve">
</t>
    </r>
    <r>
      <rPr>
        <sz val="11"/>
        <color rgb="FF000000"/>
        <rFont val="Calibri"/>
      </rPr>
      <t>Click Save.</t>
    </r>
  </si>
  <si>
    <r>
      <rPr>
        <sz val="11"/>
        <color rgb="FF000000"/>
        <rFont val="Calibri"/>
      </rPr>
      <t xml:space="preserve">Anytime an authentication method is exposed, so as to allow for the utilization of an application, there is a risk that attempts will be made to obtain unauthorized access. </t>
    </r>
    <r>
      <rPr>
        <sz val="11"/>
        <color rgb="FF000000"/>
        <rFont val="Calibri"/>
      </rPr>
      <t xml:space="preserve">
</t>
    </r>
    <r>
      <rPr>
        <sz val="11"/>
        <color rgb="FF000000"/>
        <rFont val="Calibri"/>
      </rPr>
      <t xml:space="preserve">To aid in defeating these attempts, organizations define the number of times that a user account may consecutively fail a login attempt. The organization also defines the period of time in which these consecutive failed attempts may occur. </t>
    </r>
    <r>
      <rPr>
        <sz val="11"/>
        <color rgb="FF000000"/>
        <rFont val="Calibri"/>
      </rPr>
      <t xml:space="preserve">
</t>
    </r>
    <r>
      <rPr>
        <sz val="11"/>
        <color rgb="FF000000"/>
        <rFont val="Calibri"/>
      </rPr>
      <t>By limiting the number of failed login attempts, the risk of unauthorized system access via user password guessing, otherwise known as brute forcing, is reduced. Limits are imposed by locking the account.</t>
    </r>
  </si>
  <si>
    <t>V-60725</t>
  </si>
  <si>
    <r>
      <rPr>
        <sz val="11"/>
        <rFont val="Calibri"/>
      </rPr>
      <t>Google Search Appliances, when the maximum number of unsuccessful attempts is exceeded, must automatically lock the account/node for an organization-defined time period or lock the account/node until released by an administrator IAW organizational policy.</t>
    </r>
  </si>
  <si>
    <r>
      <rPr>
        <sz val="11"/>
        <color rgb="FF000000"/>
        <rFont val="Calibri"/>
      </rPr>
      <t>Open the GSA Web Admin Console at https:&lt;your GSA IP or hostname&gt;:8443.</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"User Accounts".</t>
    </r>
    <r>
      <rPr>
        <sz val="11"/>
        <color rgb="FF000000"/>
        <rFont val="Calibri"/>
      </rPr>
      <t xml:space="preserve">
</t>
    </r>
    <r>
      <rPr>
        <sz val="11"/>
        <color rgb="FF000000"/>
        <rFont val="Calibri"/>
      </rPr>
      <t>Under "Other Settings" - Enable option "Use strict password checking".</t>
    </r>
    <r>
      <rPr>
        <sz val="11"/>
        <color rgb="FF000000"/>
        <rFont val="Calibri"/>
      </rPr>
      <t xml:space="preserve">
</t>
    </r>
    <r>
      <rPr>
        <sz val="11"/>
        <color rgb="FF000000"/>
        <rFont val="Calibri"/>
      </rPr>
      <t>Click Save.</t>
    </r>
  </si>
  <si>
    <r>
      <rPr>
        <sz val="11"/>
        <color rgb="FF000000"/>
        <rFont val="Calibri"/>
      </rPr>
      <t xml:space="preserve">Anytime an authentication method is exposed so as to allow for the utilization of an application, there is a risk that attempts will be made to obtain unauthorized access. </t>
    </r>
    <r>
      <rPr>
        <sz val="11"/>
        <color rgb="FF000000"/>
        <rFont val="Calibri"/>
      </rPr>
      <t xml:space="preserve">
</t>
    </r>
    <r>
      <rPr>
        <sz val="11"/>
        <color rgb="FF000000"/>
        <rFont val="Calibri"/>
      </rPr>
      <t xml:space="preserve">To defeat these attempts, organizations define the number of times a user account may consecutively fail a login attempt. The organization also defines the period of time in which these consecutive failed attempts may occur. </t>
    </r>
    <r>
      <rPr>
        <sz val="11"/>
        <color rgb="FF000000"/>
        <rFont val="Calibri"/>
      </rPr>
      <t xml:space="preserve">
</t>
    </r>
    <r>
      <rPr>
        <sz val="11"/>
        <color rgb="FF000000"/>
        <rFont val="Calibri"/>
      </rPr>
      <t>By limiting the number of failed login attempts, the risk of unauthorized system access via user password guessing, otherwise known as brute forcing, is reduced.  Limits are imposed by locking the account.</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</si>
  <si>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Navigate to "Administration", select "User Accounts".</t>
    </r>
    <r>
      <rPr>
        <sz val="11"/>
        <color rgb="FF000000"/>
        <rFont val="Calibri"/>
      </rPr>
      <t xml:space="preserve">
</t>
    </r>
    <r>
      <rPr>
        <sz val="11"/>
        <color rgb="FF000000"/>
        <rFont val="Calibri"/>
      </rPr>
      <t>Under "Other Settings" - If "Use strict password checking" is checked, this is not a finding.</t>
    </r>
  </si>
  <si>
    <t>V-60727</t>
  </si>
  <si>
    <r>
      <rPr>
        <sz val="11"/>
        <rFont val="Calibri"/>
      </rPr>
      <t>Google Search Appliances must display an approved system use notification message or banner before granting access to the system.</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</si>
  <si>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"Login Terms".</t>
    </r>
    <r>
      <rPr>
        <sz val="11"/>
        <color rgb="FF000000"/>
        <rFont val="Calibri"/>
      </rPr>
      <t xml:space="preserve">
</t>
    </r>
    <r>
      <rPr>
        <sz val="11"/>
        <color rgb="FF000000"/>
        <rFont val="Calibri"/>
      </rPr>
      <t>Enable option "Enable Login Terms Banner".</t>
    </r>
    <r>
      <rPr>
        <sz val="11"/>
        <color rgb="FF000000"/>
        <rFont val="Calibri"/>
      </rPr>
      <t xml:space="preserve">
</t>
    </r>
    <r>
      <rPr>
        <sz val="11"/>
        <color rgb="FF000000"/>
        <rFont val="Calibri"/>
      </rPr>
      <t>Enter banner information.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OR</t>
    </r>
    <r>
      <rPr>
        <sz val="11"/>
        <color rgb="FF000000"/>
        <rFont val="Calibri"/>
      </rPr>
      <t xml:space="preserve">
</t>
    </r>
    <r>
      <rPr>
        <sz val="11"/>
        <color rgb="FF000000"/>
        <rFont val="Calibri"/>
      </rPr>
      <t>I've read &amp; consent to terms in IS user agreem't.</t>
    </r>
  </si>
  <si>
    <r>
      <rPr>
        <sz val="11"/>
        <color rgb="FF000000"/>
        <rFont val="Calibri"/>
      </rPr>
      <t xml:space="preserve">Applications are required to display an approved system use notification message or banner before granting access to the system providing privacy and security notices consistent with applicable federal laws, Executive Orders, directives, policies, regulations, standards, and guidance and states that: </t>
    </r>
    <r>
      <rPr>
        <sz val="11"/>
        <color rgb="FF000000"/>
        <rFont val="Calibri"/>
      </rPr>
      <t xml:space="preserve">
</t>
    </r>
    <r>
      <rPr>
        <sz val="11"/>
        <color rgb="FF000000"/>
        <rFont val="Calibri"/>
      </rPr>
      <t xml:space="preserve">(i) users are accessing a U.S. Government information system; </t>
    </r>
    <r>
      <rPr>
        <sz val="11"/>
        <color rgb="FF000000"/>
        <rFont val="Calibri"/>
      </rPr>
      <t xml:space="preserve">
</t>
    </r>
    <r>
      <rPr>
        <sz val="11"/>
        <color rgb="FF000000"/>
        <rFont val="Calibri"/>
      </rPr>
      <t xml:space="preserve">(ii) system usage may be monitored, recorded, and subject to audit; </t>
    </r>
    <r>
      <rPr>
        <sz val="11"/>
        <color rgb="FF000000"/>
        <rFont val="Calibri"/>
      </rPr>
      <t xml:space="preserve">
</t>
    </r>
    <r>
      <rPr>
        <sz val="11"/>
        <color rgb="FF000000"/>
        <rFont val="Calibri"/>
      </rPr>
      <t xml:space="preserve">(iii) unauthorized use of the system is prohibited and subject to criminal and civil penalties; and </t>
    </r>
    <r>
      <rPr>
        <sz val="11"/>
        <color rgb="FF000000"/>
        <rFont val="Calibri"/>
      </rPr>
      <t xml:space="preserve">
</t>
    </r>
    <r>
      <rPr>
        <sz val="11"/>
        <color rgb="FF000000"/>
        <rFont val="Calibri"/>
      </rPr>
      <t>(iv) the use of the system indicates consent to monitoring and recording.</t>
    </r>
    <r>
      <rPr>
        <sz val="11"/>
        <color rgb="FF000000"/>
        <rFont val="Calibri"/>
      </rPr>
      <t xml:space="preserve">
</t>
    </r>
    <r>
      <rPr>
        <sz val="11"/>
        <color rgb="FF000000"/>
        <rFont val="Calibri"/>
      </rPr>
      <t xml:space="preserve">System use notification messages can be implemented in the form of warning banners displayed when individuals log in to the information system. </t>
    </r>
    <r>
      <rPr>
        <sz val="11"/>
        <color rgb="FF000000"/>
        <rFont val="Calibri"/>
      </rPr>
      <t xml:space="preserve">
</t>
    </r>
    <r>
      <rPr>
        <sz val="11"/>
        <color rgb="FF000000"/>
        <rFont val="Calibri"/>
      </rPr>
      <t xml:space="preserve">System use notification is intended only for information system access including an interactive login interface with a human user and is not intended to require notification when an interactive interface does not exist.  </t>
    </r>
    <r>
      <rPr>
        <sz val="11"/>
        <color rgb="FF000000"/>
        <rFont val="Calibri"/>
      </rPr>
      <t xml:space="preserve">
</t>
    </r>
    <r>
      <rPr>
        <sz val="11"/>
        <color rgb="FF000000"/>
        <rFont val="Calibri"/>
      </rPr>
      <t>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 xml:space="preserve">-Notwithstanding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                                     </t>
    </r>
    <r>
      <rPr>
        <sz val="11"/>
        <color rgb="FF000000"/>
        <rFont val="Calibri"/>
      </rPr>
      <t xml:space="preserve">
</t>
    </r>
    <r>
      <rPr>
        <sz val="11"/>
        <color rgb="FF000000"/>
        <rFont val="Calibri"/>
      </rPr>
      <t>For Blackberries and other PDAs/PEDs with severe character limitations use the following:</t>
    </r>
    <r>
      <rPr>
        <sz val="11"/>
        <color rgb="FF000000"/>
        <rFont val="Calibri"/>
      </rPr>
      <t xml:space="preserve">
</t>
    </r>
    <r>
      <rPr>
        <sz val="11"/>
        <color rgb="FF000000"/>
        <rFont val="Calibri"/>
      </rPr>
      <t>"I've read &amp; consent to terms in IS user agreem't."</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</si>
  <si>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"Login Terms".</t>
    </r>
    <r>
      <rPr>
        <sz val="11"/>
        <color rgb="FF000000"/>
        <rFont val="Calibri"/>
      </rPr>
      <t xml:space="preserve">
</t>
    </r>
    <r>
      <rPr>
        <sz val="11"/>
        <color rgb="FF000000"/>
        <rFont val="Calibri"/>
      </rPr>
      <t>If "Enable Login Terms Banner" is checked, this is not a finding.</t>
    </r>
  </si>
  <si>
    <t>V-60729</t>
  </si>
  <si>
    <r>
      <rPr>
        <sz val="11"/>
        <rFont val="Calibri"/>
      </rPr>
      <t>The Google Search Appliance must retain the notification message or banner on the screen until users take explicit actions to logon to or further access.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</si>
  <si>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"Login Terms".</t>
    </r>
    <r>
      <rPr>
        <sz val="11"/>
        <color rgb="FF000000"/>
        <rFont val="Calibri"/>
      </rPr>
      <t xml:space="preserve">
</t>
    </r>
    <r>
      <rPr>
        <sz val="11"/>
        <color rgb="FF000000"/>
        <rFont val="Calibri"/>
      </rPr>
      <t>Enable option "Enable Login Terms Banner".</t>
    </r>
    <r>
      <rPr>
        <sz val="11"/>
        <color rgb="FF000000"/>
        <rFont val="Calibri"/>
      </rPr>
      <t xml:space="preserve">
</t>
    </r>
    <r>
      <rPr>
        <sz val="11"/>
        <color rgb="FF000000"/>
        <rFont val="Calibri"/>
      </rPr>
      <t>Enter banner information.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 xml:space="preserve">Notes: </t>
    </r>
    <r>
      <rPr>
        <sz val="11"/>
        <color rgb="FF000000"/>
        <rFont val="Calibri"/>
      </rPr>
      <t xml:space="preserve">
</t>
    </r>
    <r>
      <rPr>
        <sz val="11"/>
        <color rgb="FF000000"/>
        <rFont val="Calibri"/>
      </rPr>
      <t>DoD Login Banners: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 -not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</si>
  <si>
    <r>
      <rPr>
        <sz val="11"/>
        <color rgb="FF000000"/>
        <rFont val="Calibri"/>
      </rPr>
      <t>To establish acceptance of system usage policy, a click-through banner at application logon is required. The banner must prevent further activity on the application unless and until the user executes a positive action to manifest agreement by clicking on a box indicating "OK". The text of this banner should be customizable in the event of future user agreement changes.</t>
    </r>
  </si>
  <si>
    <t>V-60731</t>
  </si>
  <si>
    <r>
      <rPr>
        <sz val="11"/>
        <color rgb="FF000000"/>
        <rFont val="Calibri"/>
      </rPr>
      <t xml:space="preserve">Applications must display an approved system use notification message or banner before granting access to the system.  </t>
    </r>
    <r>
      <rPr>
        <sz val="11"/>
        <color rgb="FF000000"/>
        <rFont val="Calibri"/>
      </rPr>
      <t xml:space="preserve">
</t>
    </r>
    <r>
      <rPr>
        <sz val="11"/>
        <color rgb="FF000000"/>
        <rFont val="Calibri"/>
      </rPr>
      <t>The banner must be formatted in accordance with the DoD policy "Use of DoD Information Systems - Standard Consent and User Agreement".  The message banner shall provide privacy and security notices consistent with applicable federal laws, Executive Orders, directives, policies, regulations, standards, and guidance and shall state that: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(i) users are accessing a U.S. Government information system; </t>
    </r>
    <r>
      <rPr>
        <sz val="11"/>
        <color rgb="FF000000"/>
        <rFont val="Calibri"/>
      </rPr>
      <t xml:space="preserve">
</t>
    </r>
    <r>
      <rPr>
        <sz val="11"/>
        <color rgb="FF000000"/>
        <rFont val="Calibri"/>
      </rPr>
      <t xml:space="preserve">(ii) system usage may be monitored, recorded, and is subject to audit; </t>
    </r>
    <r>
      <rPr>
        <sz val="11"/>
        <color rgb="FF000000"/>
        <rFont val="Calibri"/>
      </rPr>
      <t xml:space="preserve">
</t>
    </r>
    <r>
      <rPr>
        <sz val="11"/>
        <color rgb="FF000000"/>
        <rFont val="Calibri"/>
      </rPr>
      <t>(iii) unauthorized use of the system is prohibited and subject to criminal and civil penalties;</t>
    </r>
    <r>
      <rPr>
        <sz val="11"/>
        <color rgb="FF000000"/>
        <rFont val="Calibri"/>
      </rPr>
      <t xml:space="preserve">
</t>
    </r>
    <r>
      <rPr>
        <sz val="11"/>
        <color rgb="FF000000"/>
        <rFont val="Calibri"/>
      </rPr>
      <t>(iv) the use of the system indicates consent to monitoring and recording;</t>
    </r>
    <r>
      <rPr>
        <sz val="11"/>
        <color rgb="FF000000"/>
        <rFont val="Calibri"/>
      </rPr>
      <t xml:space="preserve">
</t>
    </r>
    <r>
      <rPr>
        <sz val="11"/>
        <color rgb="FF000000"/>
        <rFont val="Calibri"/>
      </rPr>
      <t>(v) in the notice given to public users of the information system, shall provide a description of the authorized uses of the system.</t>
    </r>
    <r>
      <rPr>
        <sz val="11"/>
        <color rgb="FF000000"/>
        <rFont val="Calibri"/>
      </rPr>
      <t xml:space="preserve">
</t>
    </r>
    <r>
      <rPr>
        <sz val="11"/>
        <color rgb="FF000000"/>
        <rFont val="Calibri"/>
      </rPr>
      <t xml:space="preserve">System use notification messages are implemented in the form of warning banners displayed when individuals log in to the information system. System use notification is intended only for information system access including an interactive login interface with a human user and is not intended to require notification when an interactive interface does not exist. </t>
    </r>
    <r>
      <rPr>
        <sz val="11"/>
        <color rgb="FF000000"/>
        <rFont val="Calibri"/>
      </rPr>
      <t xml:space="preserve">
</t>
    </r>
    <r>
      <rPr>
        <sz val="11"/>
        <color rgb="FF000000"/>
        <rFont val="Calibri"/>
      </rPr>
      <t>The banner shall state:</t>
    </r>
    <r>
      <rPr>
        <sz val="11"/>
        <color rgb="FF000000"/>
        <rFont val="Calibri"/>
      </rPr>
      <t xml:space="preserve">
</t>
    </r>
    <r>
      <rPr>
        <sz val="11"/>
        <color rgb="FF000000"/>
        <rFont val="Calibri"/>
      </rPr>
      <t>"You are accessing a U.S. Government (USG) Information System (IS) that is provided</t>
    </r>
    <r>
      <rPr>
        <sz val="11"/>
        <color rgb="FF000000"/>
        <rFont val="Calibri"/>
      </rPr>
      <t xml:space="preserve">
</t>
    </r>
    <r>
      <rPr>
        <sz val="11"/>
        <color rgb="FF000000"/>
        <rFont val="Calibri"/>
      </rPr>
      <t>for USG-authorized use only.</t>
    </r>
    <r>
      <rPr>
        <sz val="11"/>
        <color rgb="FF000000"/>
        <rFont val="Calibri"/>
      </rPr>
      <t xml:space="preserve">
</t>
    </r>
    <r>
      <rPr>
        <sz val="11"/>
        <color rgb="FF000000"/>
        <rFont val="Calibri"/>
      </rPr>
      <t>By using this IS (which includes any device attached to this IS), you consent to the</t>
    </r>
    <r>
      <rPr>
        <sz val="11"/>
        <color rgb="FF000000"/>
        <rFont val="Calibri"/>
      </rPr>
      <t xml:space="preserve">
</t>
    </r>
    <r>
      <rPr>
        <sz val="11"/>
        <color rgb="FF000000"/>
        <rFont val="Calibri"/>
      </rPr>
      <t>following conditions:</t>
    </r>
    <r>
      <rPr>
        <sz val="11"/>
        <color rgb="FF000000"/>
        <rFont val="Calibri"/>
      </rPr>
      <t xml:space="preserve">
</t>
    </r>
    <r>
      <rPr>
        <sz val="11"/>
        <color rgb="FF000000"/>
        <rFont val="Calibri"/>
      </rPr>
      <t>-The USG routinely intercepts and monitors communications on this IS for purposes</t>
    </r>
    <r>
      <rPr>
        <sz val="11"/>
        <color rgb="FF000000"/>
        <rFont val="Calibri"/>
      </rPr>
      <t xml:space="preserve">
</t>
    </r>
    <r>
      <rPr>
        <sz val="11"/>
        <color rgb="FF000000"/>
        <rFont val="Calibri"/>
      </rPr>
      <t>including, but not limited to, penetration testing, COMSEC monitoring, network</t>
    </r>
    <r>
      <rPr>
        <sz val="11"/>
        <color rgb="FF000000"/>
        <rFont val="Calibri"/>
      </rPr>
      <t xml:space="preserve">
</t>
    </r>
    <r>
      <rPr>
        <sz val="11"/>
        <color rgb="FF000000"/>
        <rFont val="Calibri"/>
      </rPr>
      <t>operations and defense, personnel misconduct (PM), law enforcement (LE), and</t>
    </r>
    <r>
      <rPr>
        <sz val="11"/>
        <color rgb="FF000000"/>
        <rFont val="Calibri"/>
      </rPr>
      <t xml:space="preserve">
</t>
    </r>
    <r>
      <rPr>
        <sz val="11"/>
        <color rgb="FF000000"/>
        <rFont val="Calibri"/>
      </rPr>
      <t>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t>
    </r>
    <r>
      <rPr>
        <sz val="11"/>
        <color rgb="FF000000"/>
        <rFont val="Calibri"/>
      </rPr>
      <t xml:space="preserve">
</t>
    </r>
    <r>
      <rPr>
        <sz val="11"/>
        <color rgb="FF000000"/>
        <rFont val="Calibri"/>
      </rPr>
      <t>monitoring, interception, and search, and may be disclosed or used for any USG authorized</t>
    </r>
    <r>
      <rPr>
        <sz val="11"/>
        <color rgb="FF000000"/>
        <rFont val="Calibri"/>
      </rPr>
      <t xml:space="preserve">
</t>
    </r>
    <r>
      <rPr>
        <sz val="11"/>
        <color rgb="FF000000"/>
        <rFont val="Calibri"/>
      </rPr>
      <t>purpose.</t>
    </r>
    <r>
      <rPr>
        <sz val="11"/>
        <color rgb="FF000000"/>
        <rFont val="Calibri"/>
      </rPr>
      <t xml:space="preserve">
</t>
    </r>
    <r>
      <rPr>
        <sz val="11"/>
        <color rgb="FF000000"/>
        <rFont val="Calibri"/>
      </rPr>
      <t>-This IS includes security measures (e.g., authentication and access controls) to protect</t>
    </r>
    <r>
      <rPr>
        <sz val="11"/>
        <color rgb="FF000000"/>
        <rFont val="Calibri"/>
      </rPr>
      <t xml:space="preserve">
</t>
    </r>
    <r>
      <rPr>
        <sz val="11"/>
        <color rgb="FF000000"/>
        <rFont val="Calibri"/>
      </rPr>
      <t>USG interests--not for your personal benefit or privacy.</t>
    </r>
    <r>
      <rPr>
        <sz val="11"/>
        <color rgb="FF000000"/>
        <rFont val="Calibri"/>
      </rPr>
      <t xml:space="preserve">
</t>
    </r>
    <r>
      <rPr>
        <sz val="11"/>
        <color rgb="FF000000"/>
        <rFont val="Calibri"/>
      </rPr>
      <t>-Notwithstanding the above, using this IS does not constitute consent to PM, LE or CI</t>
    </r>
    <r>
      <rPr>
        <sz val="11"/>
        <color rgb="FF000000"/>
        <rFont val="Calibri"/>
      </rPr>
      <t xml:space="preserve">
</t>
    </r>
    <r>
      <rPr>
        <sz val="11"/>
        <color rgb="FF000000"/>
        <rFont val="Calibri"/>
      </rPr>
      <t>investigative searching or monitoring of the content of privileged communications, or</t>
    </r>
    <r>
      <rPr>
        <sz val="11"/>
        <color rgb="FF000000"/>
        <rFont val="Calibri"/>
      </rPr>
      <t xml:space="preserve">
</t>
    </r>
    <r>
      <rPr>
        <sz val="11"/>
        <color rgb="FF000000"/>
        <rFont val="Calibri"/>
      </rPr>
      <t>work product, related to personal representation or services by attorneys,</t>
    </r>
    <r>
      <rPr>
        <sz val="11"/>
        <color rgb="FF000000"/>
        <rFont val="Calibri"/>
      </rPr>
      <t xml:space="preserve">
</t>
    </r>
    <r>
      <rPr>
        <sz val="11"/>
        <color rgb="FF000000"/>
        <rFont val="Calibri"/>
      </rPr>
      <t>psychotherapists, or clergy, and their assistants. Such communications and work product</t>
    </r>
    <r>
      <rPr>
        <sz val="11"/>
        <color rgb="FF000000"/>
        <rFont val="Calibri"/>
      </rPr>
      <t xml:space="preserve">
</t>
    </r>
    <r>
      <rPr>
        <sz val="11"/>
        <color rgb="FF000000"/>
        <rFont val="Calibri"/>
      </rPr>
      <t>are private and confidential. See User Agreement for details."</t>
    </r>
  </si>
  <si>
    <t>V-60733</t>
  </si>
  <si>
    <r>
      <rPr>
        <sz val="11"/>
        <rFont val="Calibri"/>
      </rPr>
      <t>To support DoD requirements to centrally manage the content of audit records, Google Search Appliances must provide the ability to write specified audit record content to a centralized audit log repository.</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</si>
  <si>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Enter a valid Syslog server information.</t>
    </r>
    <r>
      <rPr>
        <sz val="11"/>
        <color rgb="FF000000"/>
        <rFont val="Calibri"/>
      </rPr>
      <t xml:space="preserve">
</t>
    </r>
    <r>
      <rPr>
        <sz val="11"/>
        <color rgb="FF000000"/>
        <rFont val="Calibri"/>
      </rPr>
      <t>Click Save.</t>
    </r>
    <r>
      <rPr>
        <sz val="11"/>
        <color rgb="FF000000"/>
        <rFont val="Calibri"/>
      </rPr>
      <t xml:space="preserve">
</t>
    </r>
    <r>
      <rPr>
        <sz val="11"/>
        <color rgb="FF000000"/>
        <rFont val="Calibri"/>
      </rPr>
      <t>Notes: Centralized logging provides the search appliance logs user search queries. If the Syslog Server value is set, the search appliance sends the log messages to the syslog server every five minutes, assigning the messages the priority "Informational." If there weren't any new searches between the previous run and the new run, the search appliance doesn't send anything to the syslog server.</t>
    </r>
  </si>
  <si>
    <r>
      <rPr>
        <sz val="11"/>
        <color rgb="FF000000"/>
        <rFont val="Calibri"/>
      </rPr>
      <t xml:space="preserve">Information system auditing capability is critical for accurate forensic analysis.  Audit record content that may be necessary to satisfy the requirement of this control, includes but is not limited:  time stamps, source and destination IP addresses, user/process identifiers, event descriptions, application specific events, success/fail indications, filenames involved, access control or flow control rules invoked. </t>
    </r>
    <r>
      <rPr>
        <sz val="11"/>
        <color rgb="FF000000"/>
        <rFont val="Calibri"/>
      </rPr>
      <t xml:space="preserve">
</t>
    </r>
    <r>
      <rPr>
        <sz val="11"/>
        <color rgb="FF000000"/>
        <rFont val="Calibri"/>
      </rPr>
      <t>Centralized management of audit records and logs provides for efficiency in maintenance and management of records, as well as the backup and archiving of those records.  When organizations define application components requiring centralized audit log management, applications need to support that requirement.</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</si>
  <si>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If a valid Syslog server is entered, this is not a finding.</t>
    </r>
  </si>
  <si>
    <t>V-60747</t>
  </si>
  <si>
    <r>
      <rPr>
        <sz val="11"/>
        <rFont val="Calibri"/>
      </rPr>
      <t>The Google Search Appliance must provide a real-time alert when all audit failure events occur.</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</si>
  <si>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"System Settings".</t>
    </r>
    <r>
      <rPr>
        <sz val="11"/>
        <color rgb="FF000000"/>
        <rFont val="Calibri"/>
      </rPr>
      <t xml:space="preserve">
</t>
    </r>
    <r>
      <rPr>
        <sz val="11"/>
        <color rgb="FF000000"/>
        <rFont val="Calibri"/>
      </rPr>
      <t>Enter valid email addresses that the audit failures need to be sent to be reviewed.</t>
    </r>
  </si>
  <si>
    <r>
      <rPr>
        <sz val="11"/>
        <color rgb="FF000000"/>
        <rFont val="Calibri"/>
      </rPr>
      <t xml:space="preserve">It is critical for the appropriate personnel to be aware if a system is at risk of failing to process audit logs as required. Audit processing failures include:  software/hardware errors, failures in the audit capturing mechanisms, and audit storage capacity being reached or exceeded. </t>
    </r>
    <r>
      <rPr>
        <sz val="11"/>
        <color rgb="FF000000"/>
        <rFont val="Calibri"/>
      </rPr>
      <t xml:space="preserve">
</t>
    </r>
    <r>
      <rPr>
        <sz val="11"/>
        <color rgb="FF000000"/>
        <rFont val="Calibri"/>
      </rPr>
      <t>Organizations must define audit failure events requiring an application to send an alarm.  When those defined events occur, the application will provide a real-time alert to the appropriate personnel.</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</si>
  <si>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"System Settings".</t>
    </r>
    <r>
      <rPr>
        <sz val="11"/>
        <color rgb="FF000000"/>
        <rFont val="Calibri"/>
      </rPr>
      <t xml:space="preserve">
</t>
    </r>
    <r>
      <rPr>
        <sz val="11"/>
        <color rgb="FF000000"/>
        <rFont val="Calibri"/>
      </rPr>
      <t>If only valid emails addresses are entered, this is not a finding.</t>
    </r>
  </si>
  <si>
    <t>V-60749</t>
  </si>
  <si>
    <r>
      <rPr>
        <sz val="11"/>
        <rFont val="Calibri"/>
      </rPr>
      <t>The Google Search Appliance must alert designated organizational officials in the event of an audit processing failure.</t>
    </r>
  </si>
  <si>
    <r>
      <rPr>
        <sz val="11"/>
        <color rgb="FF000000"/>
        <rFont val="Calibri"/>
      </rPr>
      <t>It is critical for the appropriate personnel to be aware if a system is at risk of failing to process audit logs as required. Audit processing failures include; software/hardware errors, failures in the audit capturing mechanisms, and audit storage capacity being reached or exceeded.</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</si>
  <si>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"System Settings".</t>
    </r>
    <r>
      <rPr>
        <sz val="11"/>
        <color rgb="FF000000"/>
        <rFont val="Calibri"/>
      </rPr>
      <t xml:space="preserve">
</t>
    </r>
    <r>
      <rPr>
        <sz val="11"/>
        <color rgb="FF000000"/>
        <rFont val="Calibri"/>
      </rPr>
      <t>If valid email addresses are entered, this is not a finding.</t>
    </r>
  </si>
  <si>
    <t>V-60751</t>
  </si>
  <si>
    <r>
      <rPr>
        <sz val="11"/>
        <rFont val="Calibri"/>
      </rPr>
      <t>The Google Search Appliance must be capable of taking organization-defined actions upon audit failure (e.g., overwrite oldest audit records, stop generating audit records, cease processing, notify of audit failure).</t>
    </r>
  </si>
  <si>
    <r>
      <rPr>
        <sz val="11"/>
        <color rgb="FF000000"/>
        <rFont val="Calibri"/>
      </rPr>
      <t>It is critical when a system is at risk of failing to process audit logs as required; it detects and takes action to mitigate the failure.  Audit processing failures include:  software/hardware errors, failures in the audit capturing mechanisms, and audit storage capacity being reached or exceeded.  Applications are required to be capable of either directly performing or calling system level functionality performing defined actions upon detection of an application audit log processing failure.</t>
    </r>
  </si>
  <si>
    <t>V-60753</t>
  </si>
  <si>
    <r>
      <rPr>
        <sz val="11"/>
        <rFont val="Calibri"/>
      </rPr>
      <t>The Google Search Appliance must synchronize with internal information system clocks which in turn, are synchronized on a 24 hour frequency with a 24 hour authoritative time source.</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</si>
  <si>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Ensure that valid entries for all DNS servers, DNS suffixes, SMTP servers, NTP servers.</t>
    </r>
  </si>
  <si>
    <r>
      <rPr>
        <sz val="11"/>
        <color rgb="FF000000"/>
        <rFont val="Calibri"/>
      </rPr>
      <t xml:space="preserve">Determining the correct time a particular application event occurred on a system is critical when conducting forensic analysis and investigating system events.  </t>
    </r>
    <r>
      <rPr>
        <sz val="11"/>
        <color rgb="FF000000"/>
        <rFont val="Calibri"/>
      </rPr>
      <t xml:space="preserve">
</t>
    </r>
    <r>
      <rPr>
        <sz val="11"/>
        <color rgb="FF000000"/>
        <rFont val="Calibri"/>
      </rPr>
      <t xml:space="preserve">Synchronization of system clocks is needed in order to correctly correlate the timing of events that occur across multiple systems. To meet that requirement the organization will define an authoritative time source and frequency to which each system will synchronize its internal clock.  </t>
    </r>
    <r>
      <rPr>
        <sz val="11"/>
        <color rgb="FF000000"/>
        <rFont val="Calibri"/>
      </rPr>
      <t xml:space="preserve">
</t>
    </r>
    <r>
      <rPr>
        <sz val="11"/>
        <color rgb="FF000000"/>
        <rFont val="Calibri"/>
      </rPr>
      <t xml:space="preserve">An example is utilizing the NTP protocol to synchronize with centralized NTP servers. Time stamps generated by the information system must include both date and time. The time may be expressed in Coordinated Universal Time (UTC), a modern continuation of Greenwich Mean Time (GMT), or local time with an offset from UTC. </t>
    </r>
    <r>
      <rPr>
        <sz val="11"/>
        <color rgb="FF000000"/>
        <rFont val="Calibri"/>
      </rPr>
      <t xml:space="preserve">
</t>
    </r>
    <r>
      <rPr>
        <sz val="11"/>
        <color rgb="FF000000"/>
        <rFont val="Calibri"/>
      </rPr>
      <t>Applications not purposed to provide NTP services should not try to compete with or replace NTP functionality and should synchronize with internal information system clocks that are in turn synchronized with an organization defined authoritative time source.</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</si>
  <si>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If there are valid entries for all DNS servers, DNS suffixes, SMTP servers, NTP servers, this is not a finding.</t>
    </r>
  </si>
  <si>
    <t>V-60767</t>
  </si>
  <si>
    <r>
      <rPr>
        <sz val="11"/>
        <rFont val="Calibri"/>
      </rPr>
      <t>The Google Search Appliance must support the requirement to back up audit data and records onto a different system or media than the system being audited at least every seven days.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</si>
  <si>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Ensure that "Facility" setting is enabled.</t>
    </r>
    <r>
      <rPr>
        <sz val="11"/>
        <color rgb="FF000000"/>
        <rFont val="Calibri"/>
      </rPr>
      <t xml:space="preserve">
</t>
    </r>
    <r>
      <rPr>
        <sz val="11"/>
        <color rgb="FF000000"/>
        <rFont val="Calibri"/>
      </rPr>
      <t>Click Save.</t>
    </r>
  </si>
  <si>
    <r>
      <rPr>
        <sz val="11"/>
        <color rgb="FF000000"/>
        <rFont val="Calibri"/>
      </rPr>
      <t>Protection of log data includes assuring log data is not accidentally lost or deleted.  Backing up audit records to a different system or onto separate media than the system being audited on an organizationally defined frequency helps to assure in the event of a catastrophic system failure, the audit records will be retained.</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</si>
  <si>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If the "Facility" setting is enabled, this is not a finding.</t>
    </r>
  </si>
  <si>
    <t>V-60769</t>
  </si>
  <si>
    <r>
      <rPr>
        <sz val="11"/>
        <rFont val="Calibri"/>
      </rPr>
      <t>The Google Search Appliance must uniquely identify and authenticate organizational users (or processes acting on behalf of organizational users).</t>
    </r>
  </si>
  <si>
    <r>
      <rPr>
        <sz val="11"/>
        <color rgb="FF000000"/>
        <rFont val="Calibri"/>
      </rPr>
      <t>Open the GSA Web Admin Console at https:&lt;your GSA IP or hostname&gt;:8443.</t>
    </r>
    <r>
      <rPr>
        <sz val="11"/>
        <color rgb="FF000000"/>
        <rFont val="Calibri"/>
      </rPr>
      <t xml:space="preserve">
</t>
    </r>
    <r>
      <rPr>
        <sz val="11"/>
        <color rgb="FF000000"/>
        <rFont val="Calibri"/>
      </rPr>
      <t>Log on to the GSA Admin Console.</t>
    </r>
    <r>
      <rPr>
        <sz val="11"/>
        <color rgb="FF000000"/>
        <rFont val="Calibri"/>
      </rPr>
      <t xml:space="preserve">
</t>
    </r>
    <r>
      <rPr>
        <sz val="11"/>
        <color rgb="FF000000"/>
        <rFont val="Calibri"/>
      </rPr>
      <t>Select "Administration".</t>
    </r>
    <r>
      <rPr>
        <sz val="11"/>
        <color rgb="FF000000"/>
        <rFont val="Calibri"/>
      </rPr>
      <t xml:space="preserve">
</t>
    </r>
    <r>
      <rPr>
        <sz val="11"/>
        <color rgb="FF000000"/>
        <rFont val="Calibri"/>
      </rPr>
      <t>Select "User Accounts".</t>
    </r>
    <r>
      <rPr>
        <sz val="11"/>
        <color rgb="FF000000"/>
        <rFont val="Calibri"/>
      </rPr>
      <t xml:space="preserve">
</t>
    </r>
    <r>
      <rPr>
        <sz val="11"/>
        <color rgb="FF000000"/>
        <rFont val="Calibri"/>
      </rPr>
      <t>Create appropriate "manager" and "admin" accounts per site specific organizational requirement guidance.</t>
    </r>
  </si>
  <si>
    <r>
      <rPr>
        <sz val="11"/>
        <color rgb="FF000000"/>
        <rFont val="Calibri"/>
      </rPr>
      <t xml:space="preserve">To assure accountability and prevent unauthorized access, organizational users must be identified and authenticated. </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Users (and any processes acting on behalf of users) are uniquely identified and authenticated for all accesses other than those accesses explicitly identified and documented by the organization which outlines specific user actions that can be performed on the information system without identification or authentication.</t>
    </r>
  </si>
  <si>
    <r>
      <rPr>
        <sz val="11"/>
        <color rgb="FF000000"/>
        <rFont val="Calibri"/>
      </rPr>
      <t>Open the GSA Web Admin Console at https:&lt;your GSA IP or hostname&gt;:8443.</t>
    </r>
    <r>
      <rPr>
        <sz val="11"/>
        <color rgb="FF000000"/>
        <rFont val="Calibri"/>
      </rPr>
      <t xml:space="preserve">
</t>
    </r>
    <r>
      <rPr>
        <sz val="11"/>
        <color rgb="FF000000"/>
        <rFont val="Calibri"/>
      </rPr>
      <t>Log on to the GSA Admin Console.</t>
    </r>
    <r>
      <rPr>
        <sz val="11"/>
        <color rgb="FF000000"/>
        <rFont val="Calibri"/>
      </rPr>
      <t xml:space="preserve">
</t>
    </r>
    <r>
      <rPr>
        <sz val="11"/>
        <color rgb="FF000000"/>
        <rFont val="Calibri"/>
      </rPr>
      <t>Select "Administration".</t>
    </r>
    <r>
      <rPr>
        <sz val="11"/>
        <color rgb="FF000000"/>
        <rFont val="Calibri"/>
      </rPr>
      <t xml:space="preserve">
</t>
    </r>
    <r>
      <rPr>
        <sz val="11"/>
        <color rgb="FF000000"/>
        <rFont val="Calibri"/>
      </rPr>
      <t>Select "User Accounts".</t>
    </r>
    <r>
      <rPr>
        <sz val="11"/>
        <color rgb="FF000000"/>
        <rFont val="Calibri"/>
      </rPr>
      <t xml:space="preserve">
</t>
    </r>
    <r>
      <rPr>
        <sz val="11"/>
        <color rgb="FF000000"/>
        <rFont val="Calibri"/>
      </rPr>
      <t>If there are individual "manager" and "admin" accounts per site specific organizational requirements, this is not a finding.</t>
    </r>
  </si>
  <si>
    <t>V-60771</t>
  </si>
  <si>
    <r>
      <rPr>
        <sz val="11"/>
        <rFont val="Calibri"/>
      </rPr>
      <t>The Google Search Appliance must be configured to prevent browsers from saving user credentials.</t>
    </r>
  </si>
  <si>
    <t>CAT I (High)</t>
  </si>
  <si>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"User Accounts".</t>
    </r>
    <r>
      <rPr>
        <sz val="11"/>
        <color rgb="FF000000"/>
        <rFont val="Calibri"/>
      </rPr>
      <t xml:space="preserve">
</t>
    </r>
    <r>
      <rPr>
        <sz val="11"/>
        <color rgb="FF000000"/>
        <rFont val="Calibri"/>
      </rPr>
      <t>Under "Other Settings" - Enable option "Prevent browsers from saving user credentials on the Admin Console and Version Manager login pages".</t>
    </r>
    <r>
      <rPr>
        <sz val="11"/>
        <color rgb="FF000000"/>
        <rFont val="Calibri"/>
      </rPr>
      <t xml:space="preserve">
</t>
    </r>
    <r>
      <rPr>
        <sz val="11"/>
        <color rgb="FF000000"/>
        <rFont val="Calibri"/>
      </rPr>
      <t>Click Save.</t>
    </r>
  </si>
  <si>
    <r>
      <rPr>
        <sz val="11"/>
        <color rgb="FF000000"/>
        <rFont val="Calibri"/>
      </rPr>
      <t xml:space="preserve">Web services are web applications providing a method of communication between two or more different electronic devices.  They are normally used by applications to provide each other with data.  </t>
    </r>
    <r>
      <rPr>
        <sz val="11"/>
        <color rgb="FF000000"/>
        <rFont val="Calibri"/>
      </rPr>
      <t xml:space="preserve">
</t>
    </r>
    <r>
      <rPr>
        <sz val="11"/>
        <color rgb="FF000000"/>
        <rFont val="Calibri"/>
      </rPr>
      <t>The W3C defines a web service as:</t>
    </r>
    <r>
      <rPr>
        <sz val="11"/>
        <color rgb="FF000000"/>
        <rFont val="Calibri"/>
      </rPr>
      <t xml:space="preserve">
</t>
    </r>
    <r>
      <rPr>
        <sz val="11"/>
        <color rgb="FF000000"/>
        <rFont val="Calibri"/>
      </rPr>
      <t>"a software system designed to support interoperable machine to machine interaction over a network. It has an interface described in a machine processable format (specifically Web Services Description Language or WSDL). Other systems interact with the web service in a manner prescribed by its description using SOAP messages typically conveyed using HTTP with an XML serialization in conjunction with other web-related standards".</t>
    </r>
    <r>
      <rPr>
        <sz val="11"/>
        <color rgb="FF000000"/>
        <rFont val="Calibri"/>
      </rPr>
      <t xml:space="preserve">
</t>
    </r>
    <r>
      <rPr>
        <sz val="11"/>
        <color rgb="FF000000"/>
        <rFont val="Calibri"/>
      </rPr>
      <t xml:space="preserve">Web services provide different challenges in managing access than what is presented by typical user based applications. In contrast to conventional access control approaches which employ static information system accounts and predefined sets of user privileges, many service-oriented architecture implementations rely on run time access control decisions facilitated by dynamic privilege management.  While user identities remain relatively constant over time, user privileges may change more frequently based on the ongoing mission/business requirements and operational needs of the organization. </t>
    </r>
    <r>
      <rPr>
        <sz val="11"/>
        <color rgb="FF000000"/>
        <rFont val="Calibri"/>
      </rPr>
      <t xml:space="preserve">
</t>
    </r>
    <r>
      <rPr>
        <sz val="11"/>
        <color rgb="FF000000"/>
        <rFont val="Calibri"/>
      </rPr>
      <t>In contrast to conventional approaches to identification and authentication which employ static information system accounts for preregistered users, many service-oriented architecture implementations rely on establishing identities at run time for entities that were previously unknown. Dynamic establishment of identities and association of attributes and privileges with these identities are anticipated and provisioned. Pre-established trust relationships and mechanisms with appropriate authorities to validate identities and related credentials are essential.</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</si>
  <si>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"User Accounts".</t>
    </r>
    <r>
      <rPr>
        <sz val="11"/>
        <color rgb="FF000000"/>
        <rFont val="Calibri"/>
      </rPr>
      <t xml:space="preserve">
</t>
    </r>
    <r>
      <rPr>
        <sz val="11"/>
        <color rgb="FF000000"/>
        <rFont val="Calibri"/>
      </rPr>
      <t>Under "Other Settings" - If "Prevent browsers from saving user credentials on the Admin Console and Version Manager login pages" is checked, this is not a finding.</t>
    </r>
  </si>
  <si>
    <t>V-60773</t>
  </si>
  <si>
    <r>
      <rPr>
        <sz val="11"/>
        <rFont val="Calibri"/>
      </rPr>
      <t>The Google Search Appliance must support DoD requirements to enforce minimum password length.</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</si>
  <si>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length is one factor of several that helps to determine strength and how long it takes to crack a password. The shorter the password is, the lower the number of possible combinations that need to be tested before the password is compromised. </t>
    </r>
    <r>
      <rPr>
        <sz val="11"/>
        <color rgb="FF000000"/>
        <rFont val="Calibri"/>
      </rPr>
      <t xml:space="preserve">
</t>
    </r>
    <r>
      <rPr>
        <sz val="11"/>
        <color rgb="FF000000"/>
        <rFont val="Calibri"/>
      </rPr>
      <t>Use of more characters in a password helps to exponentially increase the time and/or resources required to compromise the password.</t>
    </r>
  </si>
  <si>
    <t>V-60775</t>
  </si>
  <si>
    <r>
      <rPr>
        <sz val="11"/>
        <rFont val="Calibri"/>
      </rPr>
      <t>The Google Search Appliance must support DoD requirements to enforce password complexity by the number of upper case characters used.</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</si>
  <si>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"User Accounts".</t>
    </r>
    <r>
      <rPr>
        <sz val="11"/>
        <color rgb="FF000000"/>
        <rFont val="Calibri"/>
      </rPr>
      <t xml:space="preserve">
</t>
    </r>
    <r>
      <rPr>
        <sz val="11"/>
        <color rgb="FF000000"/>
        <rFont val="Calibri"/>
      </rPr>
      <t>Under "Other Settings" - Enable option "Use strict password checking".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Save.</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</si>
  <si>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of several that determine how long it takes to crack a password. The more complex the password is, the greater the number of possible combinations that need to be tested before the password is compromised. </t>
    </r>
    <r>
      <rPr>
        <sz val="11"/>
        <color rgb="FF000000"/>
        <rFont val="Calibri"/>
      </rPr>
      <t xml:space="preserve">
</t>
    </r>
    <r>
      <rPr>
        <sz val="11"/>
        <color rgb="FF000000"/>
        <rFont val="Calibri"/>
      </rPr>
      <t>Use of a complex password helps to increase the time and resources required to compromise the password.</t>
    </r>
  </si>
  <si>
    <t>V-60777</t>
  </si>
  <si>
    <r>
      <rPr>
        <sz val="11"/>
        <rFont val="Calibri"/>
      </rPr>
      <t>The Google Search Appliance must support DoD requirements to enforce password complexity by the number of lower case characters used.</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</si>
  <si>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Navigate to "Administration", select "User Accounts".</t>
    </r>
    <r>
      <rPr>
        <sz val="11"/>
        <color rgb="FF000000"/>
        <rFont val="Calibri"/>
      </rPr>
      <t xml:space="preserve">
</t>
    </r>
    <r>
      <rPr>
        <sz val="11"/>
        <color rgb="FF000000"/>
        <rFont val="Calibri"/>
      </rPr>
      <t>Under "Other Settings" - Enable option "Use strict password checking".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Click Save.</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</si>
  <si>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of several that determine how long it takes to crack a password. </t>
    </r>
    <r>
      <rPr>
        <sz val="11"/>
        <color rgb="FF000000"/>
        <rFont val="Calibri"/>
      </rPr>
      <t xml:space="preserve">
</t>
    </r>
    <r>
      <rPr>
        <sz val="11"/>
        <color rgb="FF000000"/>
        <rFont val="Calibri"/>
      </rPr>
      <t xml:space="preserve">The more complex the password is, the greater the number of possible combinations that need to be tested before the password is compromised. </t>
    </r>
    <r>
      <rPr>
        <sz val="11"/>
        <color rgb="FF000000"/>
        <rFont val="Calibri"/>
      </rPr>
      <t xml:space="preserve">
</t>
    </r>
    <r>
      <rPr>
        <sz val="11"/>
        <color rgb="FF000000"/>
        <rFont val="Calibri"/>
      </rPr>
      <t>Use of a complex password helps to increase the time and resources required to compromise the password.</t>
    </r>
  </si>
  <si>
    <t>V-60779</t>
  </si>
  <si>
    <r>
      <rPr>
        <sz val="11"/>
        <rFont val="Calibri"/>
      </rPr>
      <t>The Google Search Appliance must support DoD requirements to enforce password complexity by the number of numeric characters used.</t>
    </r>
  </si>
  <si>
    <t>V-60783</t>
  </si>
  <si>
    <r>
      <rPr>
        <sz val="11"/>
        <rFont val="Calibri"/>
      </rPr>
      <t>The Google Search Appliance must support DoD requirements to enforce password complexity by the number of special characters used.</t>
    </r>
  </si>
  <si>
    <r>
      <rPr>
        <sz val="11"/>
        <color rgb="FF000000"/>
        <rFont val="Calibri"/>
      </rPr>
      <t xml:space="preserve">Password complexity, or strength, is a measure of the effectiveness of a password in resisting attempts at guessing and brute-force attacks. </t>
    </r>
    <r>
      <rPr>
        <sz val="11"/>
        <color rgb="FF000000"/>
        <rFont val="Calibri"/>
      </rPr>
      <t xml:space="preserve">
</t>
    </r>
    <r>
      <rPr>
        <sz val="11"/>
        <color rgb="FF000000"/>
        <rFont val="Calibri"/>
      </rPr>
      <t xml:space="preserve">Password complexity is one factor in determining how long it takes to crack a password. </t>
    </r>
    <r>
      <rPr>
        <sz val="11"/>
        <color rgb="FF000000"/>
        <rFont val="Calibri"/>
      </rPr>
      <t xml:space="preserve">
</t>
    </r>
    <r>
      <rPr>
        <sz val="11"/>
        <color rgb="FF000000"/>
        <rFont val="Calibri"/>
      </rPr>
      <t xml:space="preserve">The more complex the password is, the greater the number of possible combinations that need to be tested before the password is compromised. </t>
    </r>
    <r>
      <rPr>
        <sz val="11"/>
        <color rgb="FF000000"/>
        <rFont val="Calibri"/>
      </rPr>
      <t xml:space="preserve">
</t>
    </r>
    <r>
      <rPr>
        <sz val="11"/>
        <color rgb="FF000000"/>
        <rFont val="Calibri"/>
      </rPr>
      <t>Use of a complex password helps to increase the time and resources required to compromise the password.</t>
    </r>
  </si>
  <si>
    <t>V-60785</t>
  </si>
  <si>
    <r>
      <rPr>
        <sz val="11"/>
        <rFont val="Calibri"/>
      </rPr>
      <t>The Google Search Appliance must support organizational requirements to enforce password encryption for transmission.</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</si>
  <si>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"SSL Settings".</t>
    </r>
    <r>
      <rPr>
        <sz val="11"/>
        <color rgb="FF000000"/>
        <rFont val="Calibri"/>
      </rPr>
      <t xml:space="preserve">
</t>
    </r>
    <r>
      <rPr>
        <sz val="11"/>
        <color rgb="FF000000"/>
        <rFont val="Calibri"/>
      </rPr>
      <t>Under "Other Settings" - Enable option "Use HTTPS when serving both public and secure results".</t>
    </r>
    <r>
      <rPr>
        <sz val="11"/>
        <color rgb="FF000000"/>
        <rFont val="Calibri"/>
      </rPr>
      <t xml:space="preserve">
</t>
    </r>
    <r>
      <rPr>
        <sz val="11"/>
        <color rgb="FF000000"/>
        <rFont val="Calibri"/>
      </rPr>
      <t>Click Save.</t>
    </r>
  </si>
  <si>
    <r>
      <rPr>
        <sz val="11"/>
        <color rgb="FF000000"/>
        <rFont val="Calibri"/>
      </rPr>
      <t>Passwords need to be protected at all times and encryption is the standard method for protecting passwords during transmission.</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</si>
  <si>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Navigate to "Administration", select "SSL Settings".</t>
    </r>
    <r>
      <rPr>
        <sz val="11"/>
        <color rgb="FF000000"/>
        <rFont val="Calibri"/>
      </rPr>
      <t xml:space="preserve">
</t>
    </r>
    <r>
      <rPr>
        <sz val="11"/>
        <color rgb="FF000000"/>
        <rFont val="Calibri"/>
      </rPr>
      <t>Under "Other Settings" - If "Use HTTPS when serving both public and secure results" is checked, this is not a finding.</t>
    </r>
  </si>
  <si>
    <t>V-60787</t>
  </si>
  <si>
    <r>
      <rPr>
        <sz val="11"/>
        <rFont val="Calibri"/>
      </rPr>
      <t>Google Search Appliances must enforce password minimum lifetime restrictions.</t>
    </r>
  </si>
  <si>
    <r>
      <rPr>
        <sz val="11"/>
        <color rgb="FF000000"/>
        <rFont val="Calibri"/>
      </rPr>
      <t xml:space="preserve">Password minimum lifetime is defined as:  the minimum period of time, (typically in days) a user's password must be in effect before the user can change it. </t>
    </r>
    <r>
      <rPr>
        <sz val="11"/>
        <color rgb="FF000000"/>
        <rFont val="Calibri"/>
      </rPr>
      <t xml:space="preserve">
</t>
    </r>
    <r>
      <rPr>
        <sz val="11"/>
        <color rgb="FF000000"/>
        <rFont val="Calibri"/>
      </rPr>
      <t>Restricting this setting limits the user's ability to change their password. Passwords need to be changed at specific policy based intervals, however if the application allows the user to immediately and continually change their password then the password could be repeatedly changed in a short period of time so as to defeat the organizations policy regarding password reuse.</t>
    </r>
    <r>
      <rPr>
        <sz val="11"/>
        <color rgb="FF000000"/>
        <rFont val="Calibri"/>
      </rPr>
      <t xml:space="preserve">
</t>
    </r>
    <r>
      <rPr>
        <sz val="11"/>
        <color rgb="FF000000"/>
        <rFont val="Calibri"/>
      </rPr>
      <t>This would allow users to keep using the same password over and over again by immediately changing their password X number of times.  This would effectively negate password policy.</t>
    </r>
  </si>
  <si>
    <t>V-60789</t>
  </si>
  <si>
    <r>
      <rPr>
        <sz val="11"/>
        <rFont val="Calibri"/>
      </rPr>
      <t>The Google Search Appliances must respond to security function anomalies by notifying the system administrator.</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</si>
  <si>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Enter a valid Syslog server.</t>
    </r>
    <r>
      <rPr>
        <sz val="11"/>
        <color rgb="FF000000"/>
        <rFont val="Calibri"/>
      </rPr>
      <t xml:space="preserve">
</t>
    </r>
    <r>
      <rPr>
        <sz val="11"/>
        <color rgb="FF000000"/>
        <rFont val="Calibri"/>
      </rPr>
      <t>Ensure that events are sent and recorded on the Syslog server.</t>
    </r>
  </si>
  <si>
    <r>
      <rPr>
        <sz val="11"/>
        <color rgb="FF000000"/>
        <rFont val="Calibri"/>
      </rPr>
      <t xml:space="preserve">The need to verify security functionality applies to all security functions. </t>
    </r>
    <r>
      <rPr>
        <sz val="11"/>
        <color rgb="FF000000"/>
        <rFont val="Calibri"/>
      </rPr>
      <t xml:space="preserve">
</t>
    </r>
    <r>
      <rPr>
        <sz val="11"/>
        <color rgb="FF000000"/>
        <rFont val="Calibri"/>
      </rPr>
      <t>For those security functions not able to execute automated self-tests the organization either implements compensating security controls or explicitly accepts the risk of not performing the verification as required. Information system transitional states include startup, restart, shutdown, and abort.</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</si>
  <si>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Ensure that a valid Syslog server is entered correctly.</t>
    </r>
    <r>
      <rPr>
        <sz val="11"/>
        <color rgb="FF000000"/>
        <rFont val="Calibri"/>
      </rPr>
      <t xml:space="preserve">
</t>
    </r>
    <r>
      <rPr>
        <sz val="11"/>
        <color rgb="FF000000"/>
        <rFont val="Calibri"/>
      </rPr>
      <t>If events are sent and recorded on the Syslog server, this is not a finding.</t>
    </r>
  </si>
  <si>
    <t>V-60791</t>
  </si>
  <si>
    <r>
      <rPr>
        <sz val="11"/>
        <rFont val="Calibri"/>
      </rPr>
      <t>Google Search Appliance must ensure authentication of both client and server during the entire session. An example of this is SSL Mutual Authentication.</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</si>
  <si>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"SSL Settings".</t>
    </r>
    <r>
      <rPr>
        <sz val="11"/>
        <color rgb="FF000000"/>
        <rFont val="Calibri"/>
      </rPr>
      <t xml:space="preserve">
</t>
    </r>
    <r>
      <rPr>
        <sz val="11"/>
        <color rgb="FF000000"/>
        <rFont val="Calibri"/>
      </rPr>
      <t>Enable the option "Enable Server Certificate Authentication".</t>
    </r>
  </si>
  <si>
    <r>
      <rPr>
        <sz val="11"/>
        <color rgb="FF000000"/>
        <rFont val="Calibri"/>
      </rPr>
      <t xml:space="preserve">This control focuses on communications protection at the session, versus packet level. </t>
    </r>
    <r>
      <rPr>
        <sz val="11"/>
        <color rgb="FF000000"/>
        <rFont val="Calibri"/>
      </rPr>
      <t xml:space="preserve">
</t>
    </r>
    <r>
      <rPr>
        <sz val="11"/>
        <color rgb="FF000000"/>
        <rFont val="Calibri"/>
      </rPr>
      <t>At the application layer, session IDs are tokens generated by web applications to uniquely identify an application user's session. Web applications utilize session tokens or session IDs in order to establish application user identity.  Proper use of session IDs addressed man-in-the-middle attacks including session hijacking or insertion of false information into a session. This control is only implemented where deemed necessary by the organization (e.g., sessions in service-oriented architectures providing web-based services).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</si>
  <si>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"SSL Settings".</t>
    </r>
    <r>
      <rPr>
        <sz val="11"/>
        <color rgb="FF000000"/>
        <rFont val="Calibri"/>
      </rPr>
      <t xml:space="preserve">
</t>
    </r>
    <r>
      <rPr>
        <sz val="11"/>
        <color rgb="FF000000"/>
        <rFont val="Calibri"/>
      </rPr>
      <t>If "Enable Server Certificate Authentication" is checked, this is not a finding.</t>
    </r>
  </si>
  <si>
    <t>V-60793</t>
  </si>
  <si>
    <r>
      <rPr>
        <sz val="11"/>
        <rFont val="Calibri"/>
      </rPr>
      <t>The Google Search Appliance must employ automated mechanisms to alert security personnel of inappropriate or unusual activities with security implications.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</si>
  <si>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"System Settings".</t>
    </r>
    <r>
      <rPr>
        <sz val="11"/>
        <color rgb="FF000000"/>
        <rFont val="Calibri"/>
      </rPr>
      <t xml:space="preserve">
</t>
    </r>
    <r>
      <rPr>
        <sz val="11"/>
        <color rgb="FF000000"/>
        <rFont val="Calibri"/>
      </rPr>
      <t>Select "Enable Daily Status Email Messages" and enter a valid administrator email address.</t>
    </r>
  </si>
  <si>
    <r>
      <rPr>
        <sz val="11"/>
        <color rgb="FF000000"/>
        <rFont val="Calibri"/>
      </rPr>
      <t xml:space="preserve">Applications will typically utilize logging mechanisms for maintaining a historical log of activity that occurs within the application.  This information can then be used for diagnostic purposes, forensics purposes or other purposes relevant to ensuring the availability and integrity of the application.  </t>
    </r>
    <r>
      <rPr>
        <sz val="11"/>
        <color rgb="FF000000"/>
        <rFont val="Calibri"/>
      </rPr>
      <t xml:space="preserve">
</t>
    </r>
    <r>
      <rPr>
        <sz val="11"/>
        <color rgb="FF000000"/>
        <rFont val="Calibri"/>
      </rPr>
      <t>While it is important to log events identified as being critical and relevant to security, it is equally important to notify the appropriate personnel in a timely manner so they are able to respond to events as they occur.</t>
    </r>
    <r>
      <rPr>
        <sz val="11"/>
        <color rgb="FF000000"/>
        <rFont val="Calibri"/>
      </rPr>
      <t xml:space="preserve">
</t>
    </r>
    <r>
      <rPr>
        <sz val="11"/>
        <color rgb="FF000000"/>
        <rFont val="Calibri"/>
      </rPr>
      <t>Solutions that include a manual notification procedure do not offer the reliability and speed of an automated notification solution. Applications must employ automated mechanisms to alert security personnel of inappropriate or unusual activities that have security implications.  If this capability is not built directly into the application, the application must be able to integrate with existing security infrastructure that provides this capability.</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</si>
  <si>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"System Settings".</t>
    </r>
    <r>
      <rPr>
        <sz val="11"/>
        <color rgb="FF000000"/>
        <rFont val="Calibri"/>
      </rPr>
      <t xml:space="preserve">
</t>
    </r>
    <r>
      <rPr>
        <sz val="11"/>
        <color rgb="FF000000"/>
        <rFont val="Calibri"/>
      </rPr>
      <t>If "Enable Daily Status Email Messages" is checked and a valid administrator email address is entered, this is not a finding.</t>
    </r>
  </si>
  <si>
    <t>V-60795</t>
  </si>
  <si>
    <r>
      <rPr>
        <sz val="11"/>
        <rFont val="Calibri"/>
      </rPr>
      <t>The Google Search Appliance must employ cryptographic mechanisms preventing the unauthorized disclosure of information during transmission unless the transmitted data is otherwise protected by alternative physical measures.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</si>
  <si>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"SSL Settings".</t>
    </r>
    <r>
      <rPr>
        <sz val="11"/>
        <color rgb="FF000000"/>
        <rFont val="Calibri"/>
      </rPr>
      <t xml:space="preserve">
</t>
    </r>
    <r>
      <rPr>
        <sz val="11"/>
        <color rgb="FF000000"/>
        <rFont val="Calibri"/>
      </rPr>
      <t>Under "Other Settings" - Select "Use HTTPS when serving both public and secure results".</t>
    </r>
  </si>
  <si>
    <r>
      <rPr>
        <sz val="11"/>
        <color rgb="FF000000"/>
        <rFont val="Calibri"/>
      </rPr>
      <t xml:space="preserve">Preventing the disclosure of transmitted information requires that applications take measures to employ some form of cryptographic mechanism in order to protect the information during transmission.  This is usually achieved through the use of Transport Layer Security (TLS), SSL VPN, or IPSEC tunnel. </t>
    </r>
    <r>
      <rPr>
        <sz val="11"/>
        <color rgb="FF000000"/>
        <rFont val="Calibri"/>
      </rPr>
      <t xml:space="preserve">
</t>
    </r>
    <r>
      <rPr>
        <sz val="11"/>
        <color rgb="FF000000"/>
        <rFont val="Calibri"/>
      </rPr>
      <t>Alternative physical protection measures include, Protected Distribution Systems (PDS). PDS are used to transmit unencrypted classified NSI through an area of lesser classification or control. In as much as the classified NSI is unencrypted, the PDS must provide adequate electrical, electromagnetic, and physical safeguards to deter exploitation. Refer to NSTSSI No. 7003 for additional details on a PDS.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</si>
  <si>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"SSL Settings".</t>
    </r>
    <r>
      <rPr>
        <sz val="11"/>
        <color rgb="FF000000"/>
        <rFont val="Calibri"/>
      </rPr>
      <t xml:space="preserve">
</t>
    </r>
    <r>
      <rPr>
        <sz val="11"/>
        <color rgb="FF000000"/>
        <rFont val="Calibri"/>
      </rPr>
      <t>Under "Other Settings" - If "Use HTTPS when serving both public and secure results" is checked, this is not a finding.</t>
    </r>
  </si>
  <si>
    <t>V-60797</t>
  </si>
  <si>
    <r>
      <rPr>
        <sz val="11"/>
        <rFont val="Calibri"/>
      </rPr>
      <t>The Google Search Appliance must notify appropriate individuals when accounts are created.</t>
    </r>
  </si>
  <si>
    <r>
      <rPr>
        <sz val="11"/>
        <color rgb="FF000000"/>
        <rFont val="Calibri"/>
      </rPr>
      <t xml:space="preserve">Once an attacker establishes initial access to a system, they often attempt to create a persistent method of re-establishing access. One way to accomplish this is for the attacker to simply create a new account. </t>
    </r>
    <r>
      <rPr>
        <sz val="11"/>
        <color rgb="FF000000"/>
        <rFont val="Calibri"/>
      </rPr>
      <t xml:space="preserve">
</t>
    </r>
    <r>
      <rPr>
        <sz val="11"/>
        <color rgb="FF000000"/>
        <rFont val="Calibri"/>
      </rPr>
      <t xml:space="preserve">Notification of account creation is one method and best practice for mitigating this risk. A comprehensive account management process will ensure that an audit trail which documents the creation of application user accounts and notifies administrators and/or application owners exists. Such a process greatly reduces the risk that accounts will be surreptitiously created and provides logging that can be used for forensic purposes.  </t>
    </r>
    <r>
      <rPr>
        <sz val="11"/>
        <color rgb="FF000000"/>
        <rFont val="Calibri"/>
      </rPr>
      <t xml:space="preserve">
</t>
    </r>
    <r>
      <rPr>
        <sz val="11"/>
        <color rgb="FF000000"/>
        <rFont val="Calibri"/>
      </rPr>
      <t xml:space="preserve">To address the multitude of policy based access requirements, many application developers choose to integrate their applications with enterprise level authentication/access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 xml:space="preserve">Examples of enterprise level authentication/access mechanisms include but are not limited to Active Directory and LDAP. </t>
    </r>
    <r>
      <rPr>
        <sz val="11"/>
        <color rgb="FF000000"/>
        <rFont val="Calibri"/>
      </rPr>
      <t xml:space="preserve">
</t>
    </r>
    <r>
      <rPr>
        <sz val="11"/>
        <color rgb="FF000000"/>
        <rFont val="Calibri"/>
      </rPr>
      <t>Applications must support the requirement to notify appropriate individuals upon account creation.</t>
    </r>
  </si>
  <si>
    <t>V-60799</t>
  </si>
  <si>
    <r>
      <rPr>
        <sz val="11"/>
        <rFont val="Calibri"/>
      </rPr>
      <t>The Google Search Appliance must notify appropriate individuals when accounts are modified.</t>
    </r>
  </si>
  <si>
    <r>
      <rPr>
        <sz val="11"/>
        <color rgb="FF000000"/>
        <rFont val="Calibri"/>
      </rPr>
      <t>Once an attacker establishes initial access to a system, they often attempt to create a persistent method of re-establishing access. One way to accomplish this is for the attacker to simply modify or copy an existing account.</t>
    </r>
    <r>
      <rPr>
        <sz val="11"/>
        <color rgb="FF000000"/>
        <rFont val="Calibri"/>
      </rPr>
      <t xml:space="preserve">
</t>
    </r>
    <r>
      <rPr>
        <sz val="11"/>
        <color rgb="FF000000"/>
        <rFont val="Calibri"/>
      </rPr>
      <t>Notification of account modification is one method and best practice for mitigating this risk. A comprehensive account management process will ensure that an audit trail which documents the modification of application user accounts and notifies administrators and/or application owners exists. Such a process greatly reduces the risk that accounts will be surreptitiously created or modified and provides logging that can be used for forensic purposes.</t>
    </r>
    <r>
      <rPr>
        <sz val="11"/>
        <color rgb="FF000000"/>
        <rFont val="Calibri"/>
      </rPr>
      <t xml:space="preserve">
</t>
    </r>
    <r>
      <rPr>
        <sz val="11"/>
        <color rgb="FF000000"/>
        <rFont val="Calibri"/>
      </rPr>
      <t>To address the multitude of policy based access requirements, many application developers choose to integrate their applications with enterprise level authentication/access mechanisms that meet or exceed access control policy requirements.  Such integration allows the application developer to off-load those access control functions and focus on core application features and functionality.</t>
    </r>
    <r>
      <rPr>
        <sz val="11"/>
        <color rgb="FF000000"/>
        <rFont val="Calibri"/>
      </rPr>
      <t xml:space="preserve">
</t>
    </r>
    <r>
      <rPr>
        <sz val="11"/>
        <color rgb="FF000000"/>
        <rFont val="Calibri"/>
      </rPr>
      <t>Examples of enterprise level authentication/access mechanisms include but are not limited to Active Directory and LDAP.</t>
    </r>
    <r>
      <rPr>
        <sz val="11"/>
        <color rgb="FF000000"/>
        <rFont val="Calibri"/>
      </rPr>
      <t xml:space="preserve">
</t>
    </r>
    <r>
      <rPr>
        <sz val="11"/>
        <color rgb="FF000000"/>
        <rFont val="Calibri"/>
      </rPr>
      <t>Applications must support the requirement to notify appropriate individuals when accounts are modified.</t>
    </r>
  </si>
  <si>
    <t>V-60801</t>
  </si>
  <si>
    <r>
      <rPr>
        <sz val="11"/>
        <rFont val="Calibri"/>
      </rPr>
      <t>The Google Search Appliance must notify appropriate individuals when account disabling actions are taken.</t>
    </r>
  </si>
  <si>
    <r>
      <rPr>
        <sz val="11"/>
        <color rgb="FF000000"/>
        <rFont val="Calibri"/>
      </rPr>
      <t xml:space="preserve">When application accounts are disabled, user accessibility is affected.  Accounts are utilized for identifying individual application users or for identifying the application processes themselves. </t>
    </r>
    <r>
      <rPr>
        <sz val="11"/>
        <color rgb="FF000000"/>
        <rFont val="Calibri"/>
      </rPr>
      <t xml:space="preserve">
</t>
    </r>
    <r>
      <rPr>
        <sz val="11"/>
        <color rgb="FF000000"/>
        <rFont val="Calibri"/>
      </rPr>
      <t xml:space="preserve">In order to detect and respond to events that affect user accessibility and application processing, applications must audit account disabling actions and, as required, notify as required the appropriate individuals so they can investigate the event.  Such a capability greatly reduces the risk that application accessibility will be negatively affected for extended periods of time and also provides logging that can be used for forensic purposes.    </t>
    </r>
    <r>
      <rPr>
        <sz val="11"/>
        <color rgb="FF000000"/>
        <rFont val="Calibri"/>
      </rPr>
      <t xml:space="preserve">
</t>
    </r>
    <r>
      <rPr>
        <sz val="11"/>
        <color rgb="FF000000"/>
        <rFont val="Calibri"/>
      </rPr>
      <t xml:space="preserve">To address the multitude of policy based access requirements, many application developers choose to integrate their applications with enterprise level authentication/access mechanisms that meet or exceed access control policy requirements.  Such integration allows the application developer to off-load those access control functions and focus on core application features and functionality. </t>
    </r>
    <r>
      <rPr>
        <sz val="11"/>
        <color rgb="FF000000"/>
        <rFont val="Calibri"/>
      </rPr>
      <t xml:space="preserve">
</t>
    </r>
    <r>
      <rPr>
        <sz val="11"/>
        <color rgb="FF000000"/>
        <rFont val="Calibri"/>
      </rPr>
      <t>Examples of enterprise level authentication/access mechanisms include but are not limited to Active Directory and LDAP.</t>
    </r>
    <r>
      <rPr>
        <sz val="11"/>
        <color rgb="FF000000"/>
        <rFont val="Calibri"/>
      </rPr>
      <t xml:space="preserve">
</t>
    </r>
    <r>
      <rPr>
        <sz val="11"/>
        <color rgb="FF000000"/>
        <rFont val="Calibri"/>
      </rPr>
      <t>Applications must notify, or leverage other mechanisms that notify, the appropriate individuals when accounts disabling actions are taken.</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</si>
  <si>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Navigate to "Administration", select "System Settings".</t>
    </r>
    <r>
      <rPr>
        <sz val="11"/>
        <color rgb="FF000000"/>
        <rFont val="Calibri"/>
      </rPr>
      <t xml:space="preserve">
</t>
    </r>
    <r>
      <rPr>
        <sz val="11"/>
        <color rgb="FF000000"/>
        <rFont val="Calibri"/>
      </rPr>
      <t>If "Enable Daily Status Email Messages" is checked and a valid administrator email address is entered, this is not a finding.</t>
    </r>
  </si>
  <si>
    <t>V-60803</t>
  </si>
  <si>
    <r>
      <rPr>
        <sz val="11"/>
        <rFont val="Calibri"/>
      </rPr>
      <t>The Google Search Appliance must notify appropriate individuals when accounts are terminated.</t>
    </r>
  </si>
  <si>
    <r>
      <rPr>
        <sz val="11"/>
        <color rgb="FF000000"/>
        <rFont val="Calibri"/>
      </rPr>
      <t xml:space="preserve">When application accounts are terminated, user accessibility is affected.  Accounts are utilized for identifying individual application users or for identifying the application processes themselves. </t>
    </r>
    <r>
      <rPr>
        <sz val="11"/>
        <color rgb="FF000000"/>
        <rFont val="Calibri"/>
      </rPr>
      <t xml:space="preserve">
</t>
    </r>
    <r>
      <rPr>
        <sz val="11"/>
        <color rgb="FF000000"/>
        <rFont val="Calibri"/>
      </rPr>
      <t xml:space="preserve">In order to detect and respond to events that affect user accessibility and application processing, applications must notify the appropriate individuals when an account is terminated so they can investigate the event.  Such a capability greatly reduces the risk that application accessibility will be negatively affected for extended periods of time and provides logging that can be used for forensic purposes. </t>
    </r>
    <r>
      <rPr>
        <sz val="11"/>
        <color rgb="FF000000"/>
        <rFont val="Calibri"/>
      </rPr>
      <t xml:space="preserve">
</t>
    </r>
    <r>
      <rPr>
        <sz val="11"/>
        <color rgb="FF000000"/>
        <rFont val="Calibri"/>
      </rPr>
      <t>To address the multitude of policy based audit requirements, and to ease the burden of meeting these requirements, many application developers choose to integrate their applications with enterprise level authentication/access/audit mechanisms that meet or exceed access control policy requirements. Examples include but are not limited to Active Directory and LDAP.</t>
    </r>
    <r>
      <rPr>
        <sz val="11"/>
        <color rgb="FF000000"/>
        <rFont val="Calibri"/>
      </rPr>
      <t xml:space="preserve">
</t>
    </r>
    <r>
      <rPr>
        <sz val="11"/>
        <color rgb="FF000000"/>
        <rFont val="Calibri"/>
      </rPr>
      <t>The application must automatically notify the appropriate individuals when accounts are terminated.</t>
    </r>
  </si>
  <si>
    <t>V-60805</t>
  </si>
  <si>
    <r>
      <rPr>
        <sz val="11"/>
        <rFont val="Calibri"/>
      </rPr>
      <t>The Google Search Appliance must be configured in accordance with the security configuration settings based on DoD security configuration or implementation guidance, including STIGs, NSA configuration guides, CTOs, and DTMs. IP restriction must be implemented.</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</si>
  <si>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In the "Static Routes" field, ensure the required static routes are entered with one route per line.</t>
    </r>
    <r>
      <rPr>
        <sz val="11"/>
        <color rgb="FF000000"/>
        <rFont val="Calibri"/>
      </rPr>
      <t xml:space="preserve">
</t>
    </r>
    <r>
      <rPr>
        <sz val="11"/>
        <color rgb="FF000000"/>
        <rFont val="Calibri"/>
      </rPr>
      <t>Ensure that the destination host or network IP address, netmask, and destination gateway for a particular static route are entered on one line with a space between each part of the route.</t>
    </r>
    <r>
      <rPr>
        <sz val="11"/>
        <color rgb="FF000000"/>
        <rFont val="Calibri"/>
      </rPr>
      <t xml:space="preserve">
</t>
    </r>
    <r>
      <rPr>
        <sz val="11"/>
        <color rgb="FF000000"/>
        <rFont val="Calibri"/>
      </rPr>
      <t>Click Update Setting and Perform Diagnostics.</t>
    </r>
  </si>
  <si>
    <r>
      <rPr>
        <sz val="11"/>
        <color rgb="FF000000"/>
        <rFont val="Calibri"/>
      </rPr>
      <t xml:space="preserve">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</si>
  <si>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Open the GSA Web Admin Console at https:&lt;your GSA IP or hostname&gt;:8443.</t>
    </r>
    <r>
      <rPr>
        <sz val="11"/>
        <color rgb="FF000000"/>
        <rFont val="Calibri"/>
      </rPr>
      <t xml:space="preserve">
</t>
    </r>
    <r>
      <rPr>
        <sz val="11"/>
        <color rgb="FF000000"/>
        <rFont val="Calibri"/>
      </rPr>
      <t>Login to the GSA management interface.</t>
    </r>
    <r>
      <rPr>
        <sz val="11"/>
        <color rgb="FF000000"/>
        <rFont val="Calibri"/>
      </rPr>
      <t xml:space="preserve">
</t>
    </r>
    <r>
      <rPr>
        <sz val="11"/>
        <color rgb="FF000000"/>
        <rFont val="Calibri"/>
      </rPr>
      <t>Navigate to "Administration", select "Network Settings".</t>
    </r>
    <r>
      <rPr>
        <sz val="11"/>
        <color rgb="FF000000"/>
        <rFont val="Calibri"/>
      </rPr>
      <t xml:space="preserve">
</t>
    </r>
    <r>
      <rPr>
        <sz val="11"/>
        <color rgb="FF000000"/>
        <rFont val="Calibri"/>
      </rPr>
      <t>In the "Static Routes" field, ensure the required static routes are entered with one route per line.</t>
    </r>
    <r>
      <rPr>
        <sz val="11"/>
        <color rgb="FF000000"/>
        <rFont val="Calibri"/>
      </rPr>
      <t xml:space="preserve">
</t>
    </r>
    <r>
      <rPr>
        <sz val="11"/>
        <color rgb="FF000000"/>
        <rFont val="Calibri"/>
      </rPr>
      <t>If proper destination host or network IP address, netmask, and destination gateway for a particular static route are entered,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</si>
  <si>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</si>
  <si>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</si>
  <si>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</si>
  <si>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</si>
  <si>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</si>
  <si>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</si>
  <si>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</si>
  <si>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</si>
  <si>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</si>
  <si>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</si>
  <si>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</si>
  <si>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</si>
  <si>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</si>
  <si>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</si>
  <si>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</si>
  <si>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</si>
  <si>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</si>
  <si>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</si>
  <si>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</si>
  <si>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</si>
  <si>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</si>
  <si>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</si>
  <si>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</si>
  <si>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</si>
  <si>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</si>
  <si>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</si>
  <si>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</si>
  <si>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</si>
  <si>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</si>
  <si>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Google Search Appliance Security Technical Implementation Guide V1R1</t>
  </si>
  <si>
    <t>Developed By:</t>
  </si>
  <si>
    <t>Defense Information Systems Agency (DISA) for the US DoD</t>
  </si>
  <si>
    <t>Release Information:</t>
  </si>
  <si>
    <r>
      <rPr>
        <b/>
        <sz val="11"/>
        <color rgb="FF000000"/>
        <rFont val="Calibri"/>
      </rPr>
      <t>Version:</t>
    </r>
    <r>
      <rPr>
        <sz val="11"/>
        <color rgb="FF000000"/>
        <rFont val="Calibri"/>
      </rPr>
      <t xml:space="preserve"> V1R1    </t>
    </r>
    <r>
      <rPr>
        <b/>
        <sz val="11"/>
        <color rgb="FF000000"/>
        <rFont val="Calibri"/>
      </rPr>
      <t>Date:</t>
    </r>
    <r>
      <rPr>
        <sz val="11"/>
        <color rgb="FF000000"/>
        <rFont val="Calibri"/>
      </rPr>
      <t xml:space="preserve"> 06 July 2015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33</t>
    </r>
  </si>
  <si>
    <t>Download Url:</t>
  </si>
  <si>
    <t>https://www.cyber.mil/stigs</t>
  </si>
  <si>
    <t>Guide Overview:</t>
  </si>
  <si>
    <r>
      <rPr>
        <sz val="11"/>
        <color rgb="FF000000"/>
        <rFont val="Calibri"/>
      </rPr>
      <t>The Google Search Appliance STIG provides the technical security policies, requirements, and implementation details for applying security concepts to Google Search Appliance.</t>
    </r>
    <r>
      <rPr>
        <sz val="11"/>
        <color rgb="FF000000"/>
        <rFont val="Calibri"/>
      </rPr>
      <t xml:space="preserve">
</t>
    </r>
    <r>
      <rPr>
        <sz val="11"/>
        <color rgb="FF000000"/>
        <rFont val="Calibri"/>
      </rPr>
      <t>The requirements and recommendations set forth in this document will assist ISSOs and ISSMs in protecting desktop applications in DoD locations hereafter referred to as sites. The responsible Configuration Control Board (CCB) will approve revisions to site systems that could have a security impact. Therefore, before implementing desktop application security measures, the ISSO will submit a change notice to the CCB for review and approval.</t>
    </r>
    <r>
      <rPr>
        <sz val="11"/>
        <color rgb="FF000000"/>
        <rFont val="Calibri"/>
      </rPr>
      <t xml:space="preserve">
</t>
    </r>
    <r>
      <rPr>
        <sz val="11"/>
        <color rgb="FF000000"/>
        <rFont val="Calibri"/>
      </rPr>
      <t>Google Search Appliance does not have the capability to have anti-virus software installed on the underlying operating system, PKI-based authentication has not been implemented and auditing capabilities are limited.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</si>
  <si>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</si>
  <si>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</si>
  <si>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</si>
  <si>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</si>
  <si>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</si>
  <si>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</si>
  <si>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</si>
  <si>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</si>
  <si>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</si>
  <si>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</si>
  <si>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</si>
  <si>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</si>
  <si>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</si>
  <si>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</si>
  <si>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</si>
  <si>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</si>
  <si>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</si>
  <si>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</si>
  <si>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</si>
  <si>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</si>
  <si>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</si>
  <si>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</si>
  <si>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</si>
  <si>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Google Search Appliance Security Technical Implementation Guide V1R1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</si>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</sst>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EBC-4DA0-A099-23D96222662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EBC-4DA0-A099-23D96222662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33</c:v>
                </c:pt>
              </c:numCache>
            </c:numRef>
          </c:val>
          <c:extLst>
            <c:ext xmlns:c16="http://schemas.microsoft.com/office/drawing/2014/chart" uri="{C3380CC4-5D6E-409C-BE32-E72D297353CC}">
              <c16:uniqueId val="{00000002-DEBC-4DA0-A099-23D96222662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880-400F-AD69-20D64C49678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880-400F-AD69-20D64C49678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33</c:v>
                </c:pt>
              </c:numCache>
            </c:numRef>
          </c:val>
          <c:extLst>
            <c:ext xmlns:c16="http://schemas.microsoft.com/office/drawing/2014/chart" uri="{C3380CC4-5D6E-409C-BE32-E72D297353CC}">
              <c16:uniqueId val="{00000002-3880-400F-AD69-20D64C49678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1248-4DA7-AB8B-73ACE548E646}"/>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1248-4DA7-AB8B-73ACE548E646}"/>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c:v>
                </c:pt>
                <c:pt idx="1">
                  <c:v>32</c:v>
                </c:pt>
              </c:numCache>
            </c:numRef>
          </c:val>
          <c:extLst>
            <c:ext xmlns:c16="http://schemas.microsoft.com/office/drawing/2014/chart" uri="{C3380CC4-5D6E-409C-BE32-E72D297353CC}">
              <c16:uniqueId val="{00000002-1248-4DA7-AB8B-73ACE548E64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2F62-46CA-803F-4F665138A95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2F62-46CA-803F-4F665138A95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33</c:v>
                </c:pt>
              </c:numCache>
            </c:numRef>
          </c:val>
          <c:extLst>
            <c:ext xmlns:c16="http://schemas.microsoft.com/office/drawing/2014/chart" uri="{C3380CC4-5D6E-409C-BE32-E72D297353CC}">
              <c16:uniqueId val="{00000002-2F62-46CA-803F-4F665138A95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F89-47DB-8AB1-BAABA8776C6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F89-47DB-8AB1-BAABA8776C6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33</c:v>
                </c:pt>
              </c:numCache>
            </c:numRef>
          </c:val>
          <c:extLst>
            <c:ext xmlns:c16="http://schemas.microsoft.com/office/drawing/2014/chart" uri="{C3380CC4-5D6E-409C-BE32-E72D297353CC}">
              <c16:uniqueId val="{00000002-3F89-47DB-8AB1-BAABA8776C6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DE1-46D9-937F-FB658F6610E5}"/>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DE1-46D9-937F-FB658F6610E5}"/>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DE1-46D9-937F-FB658F6610E5}"/>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DE1-46D9-937F-FB658F6610E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E92-48DC-A830-20715720C84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ohk4b">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nmmikv">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0uhnwh">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zjjyqp">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4vtog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ewhvs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hovfx3">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34">
  <autoFilter ref="A1:M3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159</v>
      </c>
    </row>
    <row r="3" spans="2:3" ht="15" customHeight="1" x14ac:dyDescent="0.35"/>
    <row r="4" spans="2:3" ht="58" x14ac:dyDescent="0.35">
      <c r="B4" s="18" t="s">
        <v>160</v>
      </c>
      <c r="C4" s="19" t="s">
        <v>161</v>
      </c>
    </row>
    <row r="5" spans="2:3" x14ac:dyDescent="0.35">
      <c r="C5" s="19" t="s">
        <v>162</v>
      </c>
    </row>
    <row r="6" spans="2:3" x14ac:dyDescent="0.35">
      <c r="C6" s="16" t="s">
        <v>163</v>
      </c>
    </row>
    <row r="7" spans="2:3" ht="10" customHeight="1" x14ac:dyDescent="0.35"/>
    <row r="8" spans="2:3" ht="232" x14ac:dyDescent="0.35">
      <c r="B8" s="20" t="s">
        <v>164</v>
      </c>
      <c r="C8" s="19" t="s">
        <v>165</v>
      </c>
    </row>
    <row r="9" spans="2:3" ht="10" customHeight="1" x14ac:dyDescent="0.35"/>
    <row r="10" spans="2:3" ht="35" customHeight="1" x14ac:dyDescent="0.35">
      <c r="B10" s="20" t="s">
        <v>166</v>
      </c>
      <c r="C10" s="19" t="s">
        <v>167</v>
      </c>
    </row>
    <row r="11" spans="2:3" ht="75" customHeight="1" x14ac:dyDescent="0.35">
      <c r="B11" s="16" t="s">
        <v>19</v>
      </c>
      <c r="C11" s="19" t="s">
        <v>168</v>
      </c>
    </row>
    <row r="12" spans="2:3" ht="47" customHeight="1" x14ac:dyDescent="0.35">
      <c r="B12" s="16" t="s">
        <v>19</v>
      </c>
      <c r="C12" s="19" t="s">
        <v>169</v>
      </c>
    </row>
    <row r="13" spans="2:3" ht="35" customHeight="1" x14ac:dyDescent="0.35">
      <c r="B13" s="16" t="s">
        <v>19</v>
      </c>
      <c r="C13" s="19" t="s">
        <v>170</v>
      </c>
    </row>
    <row r="14" spans="2:3" ht="32" customHeight="1" x14ac:dyDescent="0.35">
      <c r="B14" s="16" t="s">
        <v>19</v>
      </c>
      <c r="C14" s="19" t="s">
        <v>171</v>
      </c>
    </row>
    <row r="15" spans="2:3" ht="30" customHeight="1" x14ac:dyDescent="0.35">
      <c r="B15" s="16" t="s">
        <v>19</v>
      </c>
      <c r="C15" s="19" t="s">
        <v>172</v>
      </c>
    </row>
    <row r="16" spans="2:3" ht="10" customHeight="1" x14ac:dyDescent="0.35"/>
    <row r="17" spans="1:3" ht="145" customHeight="1" x14ac:dyDescent="0.35">
      <c r="B17" s="20" t="s">
        <v>173</v>
      </c>
      <c r="C17" s="19" t="s">
        <v>174</v>
      </c>
    </row>
    <row r="18" spans="1:3" ht="10" customHeight="1" x14ac:dyDescent="0.35"/>
    <row r="19" spans="1:3" ht="3" customHeight="1" x14ac:dyDescent="0.35">
      <c r="B19" s="21"/>
      <c r="C19" s="21"/>
    </row>
    <row r="20" spans="1:3" ht="12" customHeight="1" x14ac:dyDescent="0.35"/>
    <row r="21" spans="1:3" ht="35" customHeight="1" x14ac:dyDescent="0.35">
      <c r="A21" s="23"/>
      <c r="B21" s="24" t="s">
        <v>175</v>
      </c>
      <c r="C21" s="25" t="s">
        <v>176</v>
      </c>
    </row>
    <row r="22" spans="1:3" ht="18" customHeight="1" x14ac:dyDescent="0.35">
      <c r="A22" s="23"/>
      <c r="B22" s="23" t="s">
        <v>19</v>
      </c>
      <c r="C22" s="25" t="s">
        <v>177</v>
      </c>
    </row>
    <row r="23" spans="1:3" ht="18" customHeight="1" x14ac:dyDescent="0.35">
      <c r="A23" s="23"/>
      <c r="B23" s="23" t="s">
        <v>19</v>
      </c>
      <c r="C23" s="25" t="s">
        <v>178</v>
      </c>
    </row>
    <row r="24" spans="1:3" ht="18" customHeight="1" x14ac:dyDescent="0.35">
      <c r="A24" s="23"/>
      <c r="B24" s="23" t="s">
        <v>19</v>
      </c>
      <c r="C24" s="25" t="s">
        <v>179</v>
      </c>
    </row>
    <row r="25" spans="1:3" ht="18" customHeight="1" x14ac:dyDescent="0.35">
      <c r="A25" s="23"/>
      <c r="B25" s="23" t="s">
        <v>19</v>
      </c>
      <c r="C25" s="25" t="s">
        <v>180</v>
      </c>
    </row>
    <row r="26" spans="1:3" ht="18" customHeight="1" x14ac:dyDescent="0.35">
      <c r="A26" s="23"/>
      <c r="B26" s="23" t="s">
        <v>19</v>
      </c>
      <c r="C26" s="25" t="s">
        <v>181</v>
      </c>
    </row>
    <row r="27" spans="1:3" ht="18" customHeight="1" x14ac:dyDescent="0.35">
      <c r="A27" s="23"/>
      <c r="B27" s="23" t="s">
        <v>19</v>
      </c>
      <c r="C27" s="25" t="s">
        <v>182</v>
      </c>
    </row>
    <row r="28" spans="1:3" ht="18" customHeight="1" x14ac:dyDescent="0.35">
      <c r="A28" s="23"/>
      <c r="B28" s="23" t="s">
        <v>19</v>
      </c>
      <c r="C28" s="25" t="s">
        <v>183</v>
      </c>
    </row>
    <row r="29" spans="1:3" ht="18" customHeight="1" x14ac:dyDescent="0.35">
      <c r="A29" s="23"/>
      <c r="B29" s="23" t="s">
        <v>19</v>
      </c>
      <c r="C29" s="25" t="s">
        <v>184</v>
      </c>
    </row>
    <row r="30" spans="1:3" ht="44" customHeight="1" x14ac:dyDescent="0.35">
      <c r="A30" s="23"/>
      <c r="B30" s="23" t="s">
        <v>19</v>
      </c>
      <c r="C30" s="26" t="s">
        <v>185</v>
      </c>
    </row>
    <row r="31" spans="1:3" ht="10" customHeight="1" x14ac:dyDescent="0.35"/>
    <row r="32" spans="1:3" ht="3" customHeight="1" x14ac:dyDescent="0.35">
      <c r="B32" s="21"/>
      <c r="C32" s="21"/>
    </row>
    <row r="33" spans="2:3" ht="12" customHeight="1" x14ac:dyDescent="0.35"/>
    <row r="34" spans="2:3" ht="24" customHeight="1" x14ac:dyDescent="0.35">
      <c r="B34" s="27" t="s">
        <v>186</v>
      </c>
      <c r="C34" s="28" t="s">
        <v>187</v>
      </c>
    </row>
    <row r="35" spans="2:3" ht="18.5" x14ac:dyDescent="0.35">
      <c r="B35" s="27" t="s">
        <v>188</v>
      </c>
      <c r="C35" s="29" t="s">
        <v>189</v>
      </c>
    </row>
    <row r="36" spans="2:3" ht="27" customHeight="1" x14ac:dyDescent="0.35">
      <c r="B36" s="30" t="s">
        <v>190</v>
      </c>
      <c r="C36" s="22" t="s">
        <v>191</v>
      </c>
    </row>
    <row r="37" spans="2:3" x14ac:dyDescent="0.35">
      <c r="B37" s="27" t="s">
        <v>192</v>
      </c>
      <c r="C37" s="31" t="s">
        <v>193</v>
      </c>
    </row>
    <row r="38" spans="2:3" ht="10" customHeight="1" x14ac:dyDescent="0.35"/>
    <row r="39" spans="2:3" ht="174" x14ac:dyDescent="0.35">
      <c r="B39" s="27" t="s">
        <v>194</v>
      </c>
      <c r="C39" s="32" t="s">
        <v>195</v>
      </c>
    </row>
    <row r="40" spans="2:3" ht="10" customHeight="1" x14ac:dyDescent="0.35"/>
    <row r="41" spans="2:3" ht="43.5" x14ac:dyDescent="0.35">
      <c r="B41" s="27" t="s">
        <v>196</v>
      </c>
      <c r="C41" s="19" t="s">
        <v>197</v>
      </c>
    </row>
    <row r="42" spans="2:3" ht="10" customHeight="1" x14ac:dyDescent="0.35"/>
    <row r="43" spans="2:3" ht="15.5" x14ac:dyDescent="0.35">
      <c r="C43" s="33" t="s">
        <v>92</v>
      </c>
    </row>
    <row r="44" spans="2:3" ht="29" x14ac:dyDescent="0.35">
      <c r="C44" s="19" t="s">
        <v>198</v>
      </c>
    </row>
    <row r="45" spans="2:3" ht="10" customHeight="1" x14ac:dyDescent="0.35"/>
    <row r="46" spans="2:3" ht="15.5" x14ac:dyDescent="0.35">
      <c r="C46" s="34" t="s">
        <v>15</v>
      </c>
    </row>
    <row r="47" spans="2:3" ht="29" x14ac:dyDescent="0.35">
      <c r="C47" s="19" t="s">
        <v>199</v>
      </c>
    </row>
    <row r="48" spans="2:3" ht="10" customHeight="1" x14ac:dyDescent="0.35"/>
    <row r="49" spans="2:3" ht="15.5" x14ac:dyDescent="0.35">
      <c r="C49" s="35" t="s">
        <v>200</v>
      </c>
    </row>
    <row r="50" spans="2:3" ht="29" x14ac:dyDescent="0.35">
      <c r="C50" s="19" t="s">
        <v>201</v>
      </c>
    </row>
    <row r="51" spans="2:3" ht="10" customHeight="1" x14ac:dyDescent="0.35"/>
    <row r="52" spans="2:3" ht="3" customHeight="1" x14ac:dyDescent="0.35">
      <c r="B52" s="21"/>
      <c r="C52" s="21"/>
    </row>
    <row r="53" spans="2:3" ht="12" customHeight="1" x14ac:dyDescent="0.35"/>
    <row r="54" spans="2:3" ht="130.5" x14ac:dyDescent="0.35">
      <c r="B54" s="18" t="s">
        <v>202</v>
      </c>
      <c r="C54" s="19" t="s">
        <v>203</v>
      </c>
    </row>
    <row r="55" spans="2:3" ht="6" customHeight="1" x14ac:dyDescent="0.35"/>
    <row r="56" spans="2:3" ht="217.5" x14ac:dyDescent="0.35">
      <c r="C56" s="19" t="s">
        <v>204</v>
      </c>
    </row>
    <row r="57" spans="2:3" ht="6" customHeight="1" x14ac:dyDescent="0.35"/>
    <row r="58" spans="2:3" ht="43.5" x14ac:dyDescent="0.35">
      <c r="C58" s="19" t="s">
        <v>205</v>
      </c>
    </row>
    <row r="59" spans="2:3" ht="10" customHeight="1" x14ac:dyDescent="0.35"/>
    <row r="60" spans="2:3" ht="3" customHeight="1" x14ac:dyDescent="0.35">
      <c r="B60" s="21"/>
      <c r="C60" s="21"/>
    </row>
    <row r="61" spans="2:3" ht="12" customHeight="1" x14ac:dyDescent="0.35"/>
    <row r="62" spans="2:3" ht="145" x14ac:dyDescent="0.35">
      <c r="B62" s="18" t="s">
        <v>206</v>
      </c>
      <c r="C62" s="19" t="s">
        <v>207</v>
      </c>
    </row>
    <row r="63" spans="2:3" ht="6" customHeight="1" x14ac:dyDescent="0.35"/>
    <row r="64" spans="2:3" ht="203" x14ac:dyDescent="0.35">
      <c r="C64" s="19" t="s">
        <v>208</v>
      </c>
    </row>
    <row r="65" spans="2:3" ht="6" customHeight="1" x14ac:dyDescent="0.35"/>
    <row r="66" spans="2:3" ht="43.5" x14ac:dyDescent="0.35">
      <c r="C66" s="19" t="s">
        <v>209</v>
      </c>
    </row>
    <row r="67" spans="2:3" ht="10" customHeight="1" x14ac:dyDescent="0.35"/>
    <row r="68" spans="2:3" ht="3" customHeight="1" x14ac:dyDescent="0.35">
      <c r="B68" s="21"/>
      <c r="C68" s="21"/>
    </row>
    <row r="69" spans="2:3" ht="12" customHeight="1" x14ac:dyDescent="0.35"/>
    <row r="70" spans="2:3" ht="101.5" x14ac:dyDescent="0.35">
      <c r="B70" s="18" t="s">
        <v>210</v>
      </c>
      <c r="C70" s="19" t="s">
        <v>211</v>
      </c>
    </row>
    <row r="71" spans="2:3" ht="6" customHeight="1" x14ac:dyDescent="0.35"/>
    <row r="72" spans="2:3" ht="145" x14ac:dyDescent="0.35">
      <c r="C72" s="19" t="s">
        <v>212</v>
      </c>
    </row>
    <row r="73" spans="2:3" ht="6" customHeight="1" x14ac:dyDescent="0.35"/>
    <row r="74" spans="2:3" ht="43.5" x14ac:dyDescent="0.35">
      <c r="C74" s="19" t="s">
        <v>213</v>
      </c>
    </row>
    <row r="78" spans="2:3" ht="32" customHeight="1" x14ac:dyDescent="0.35">
      <c r="B78" s="78" t="s">
        <v>158</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214</v>
      </c>
      <c r="C2" s="80"/>
      <c r="D2" s="80"/>
      <c r="E2" s="80"/>
      <c r="F2" s="80"/>
      <c r="G2" s="80"/>
      <c r="H2" s="80"/>
      <c r="I2" s="80"/>
    </row>
    <row r="4" spans="2:15" ht="18.5" x14ac:dyDescent="0.45">
      <c r="B4" s="37" t="s">
        <v>215</v>
      </c>
    </row>
    <row r="5" spans="2:15" x14ac:dyDescent="0.35">
      <c r="B5" s="39" t="s">
        <v>19</v>
      </c>
      <c r="C5" s="39" t="s">
        <v>216</v>
      </c>
      <c r="D5" s="39" t="s">
        <v>217</v>
      </c>
      <c r="F5" s="81" t="s">
        <v>218</v>
      </c>
      <c r="G5" s="81"/>
      <c r="H5" s="81"/>
      <c r="I5" s="82" t="s">
        <v>219</v>
      </c>
      <c r="J5" s="82"/>
      <c r="K5" s="82"/>
      <c r="L5" s="82"/>
      <c r="M5" s="82"/>
      <c r="N5" s="82"/>
      <c r="O5" s="82"/>
    </row>
    <row r="6" spans="2:15" x14ac:dyDescent="0.35">
      <c r="B6" s="45" t="s">
        <v>220</v>
      </c>
      <c r="C6" s="46">
        <v>33</v>
      </c>
      <c r="D6" s="47" t="s">
        <v>19</v>
      </c>
      <c r="F6" s="81" t="s">
        <v>221</v>
      </c>
      <c r="G6" s="81"/>
      <c r="H6" s="81"/>
      <c r="I6" s="83" t="s">
        <v>222</v>
      </c>
      <c r="J6" s="83"/>
      <c r="K6" s="83"/>
      <c r="L6" s="83"/>
      <c r="M6" s="83"/>
      <c r="N6" s="83"/>
      <c r="O6" s="83"/>
    </row>
    <row r="7" spans="2:15" x14ac:dyDescent="0.35">
      <c r="B7" s="48" t="s">
        <v>223</v>
      </c>
      <c r="C7" s="49">
        <f>C6-C8-C9</f>
        <v>33</v>
      </c>
      <c r="D7" s="50">
        <f>IF(C6&gt;0,C7/C6,0)</f>
        <v>1</v>
      </c>
      <c r="F7" s="81" t="s">
        <v>224</v>
      </c>
      <c r="G7" s="81"/>
      <c r="H7" s="81"/>
      <c r="I7" s="83" t="s">
        <v>222</v>
      </c>
      <c r="J7" s="83"/>
      <c r="K7" s="83"/>
      <c r="L7" s="83"/>
      <c r="M7" s="83"/>
      <c r="N7" s="83"/>
      <c r="O7" s="83"/>
    </row>
    <row r="8" spans="2:15" x14ac:dyDescent="0.35">
      <c r="B8" s="41" t="s">
        <v>225</v>
      </c>
      <c r="C8" s="42">
        <f>COUNTIF('Recommendations'!G:G,"Risk Accepted")</f>
        <v>0</v>
      </c>
      <c r="D8" s="43">
        <f>IF(C6&gt;0,C8/C6,0)</f>
        <v>0</v>
      </c>
      <c r="F8" s="81" t="s">
        <v>226</v>
      </c>
      <c r="G8" s="81"/>
      <c r="H8" s="81"/>
      <c r="I8" s="83" t="s">
        <v>222</v>
      </c>
      <c r="J8" s="83"/>
      <c r="K8" s="83"/>
      <c r="L8" s="83"/>
      <c r="M8" s="83"/>
      <c r="N8" s="83"/>
      <c r="O8" s="83"/>
    </row>
    <row r="9" spans="2:15" x14ac:dyDescent="0.35">
      <c r="B9" s="41" t="s">
        <v>227</v>
      </c>
      <c r="C9" s="42">
        <f>COUNTIF('Recommendations'!G:G,"N/A")</f>
        <v>0</v>
      </c>
      <c r="D9" s="43">
        <f>IF(C6&gt;0,C9/C6,0)</f>
        <v>0</v>
      </c>
      <c r="F9" s="81" t="s">
        <v>228</v>
      </c>
      <c r="G9" s="81"/>
      <c r="H9" s="81"/>
      <c r="I9" s="83" t="s">
        <v>222</v>
      </c>
      <c r="J9" s="83"/>
      <c r="K9" s="83"/>
      <c r="L9" s="83"/>
      <c r="M9" s="83"/>
      <c r="N9" s="83"/>
      <c r="O9" s="83"/>
    </row>
    <row r="12" spans="2:15" ht="18.5" x14ac:dyDescent="0.45">
      <c r="B12" s="37" t="s">
        <v>229</v>
      </c>
    </row>
    <row r="14" spans="2:15" x14ac:dyDescent="0.35">
      <c r="B14" s="51" t="s">
        <v>230</v>
      </c>
    </row>
    <row r="15" spans="2:15" x14ac:dyDescent="0.35">
      <c r="B15" s="39" t="s">
        <v>19</v>
      </c>
      <c r="C15" s="39" t="s">
        <v>231</v>
      </c>
      <c r="D15" s="39" t="s">
        <v>232</v>
      </c>
      <c r="E15" s="39" t="s">
        <v>233</v>
      </c>
      <c r="F15" s="39" t="s">
        <v>234</v>
      </c>
    </row>
    <row r="16" spans="2:15" x14ac:dyDescent="0.35">
      <c r="B16" s="41" t="s">
        <v>235</v>
      </c>
      <c r="C16" s="42">
        <f>COUNTIF('Recommendations'!L:L,"Resolved")</f>
        <v>0</v>
      </c>
      <c r="D16" s="42">
        <f>COUNTIF('Recommendations'!L:L,"Testing")</f>
        <v>0</v>
      </c>
      <c r="E16" s="42">
        <f>COUNTIF('Recommendations'!L:L,"Outstanding")</f>
        <v>33</v>
      </c>
      <c r="F16" s="42">
        <f>SUM(C16:E16)</f>
        <v>33</v>
      </c>
    </row>
    <row r="18" spans="2:6" x14ac:dyDescent="0.35">
      <c r="B18" s="51" t="s">
        <v>236</v>
      </c>
    </row>
    <row r="19" spans="2:6" x14ac:dyDescent="0.35">
      <c r="B19" s="52" t="s">
        <v>19</v>
      </c>
      <c r="C19" s="52" t="s">
        <v>231</v>
      </c>
      <c r="D19" s="52" t="s">
        <v>232</v>
      </c>
      <c r="E19" s="52" t="s">
        <v>233</v>
      </c>
      <c r="F19" s="52" t="s">
        <v>19</v>
      </c>
    </row>
    <row r="20" spans="2:6" x14ac:dyDescent="0.35">
      <c r="B20" s="41" t="s">
        <v>235</v>
      </c>
      <c r="C20" s="43">
        <f>IF(F16&gt;0, C16/F16, 0)</f>
        <v>0</v>
      </c>
      <c r="D20" s="43">
        <f>IF(F16&gt;0, D16/F16, 0)</f>
        <v>0</v>
      </c>
      <c r="E20" s="43">
        <f>IF(F16&gt;0, E16/F16, 0)</f>
        <v>1</v>
      </c>
      <c r="F20" s="44" t="s">
        <v>19</v>
      </c>
    </row>
    <row r="25" spans="2:6" ht="18.5" x14ac:dyDescent="0.45">
      <c r="B25" s="37" t="s">
        <v>237</v>
      </c>
    </row>
    <row r="27" spans="2:6" x14ac:dyDescent="0.35">
      <c r="B27" s="51" t="s">
        <v>230</v>
      </c>
    </row>
    <row r="28" spans="2:6" x14ac:dyDescent="0.35">
      <c r="B28" s="39" t="s">
        <v>5</v>
      </c>
      <c r="C28" s="39" t="s">
        <v>231</v>
      </c>
      <c r="D28" s="39" t="s">
        <v>232</v>
      </c>
      <c r="E28" s="39" t="s">
        <v>233</v>
      </c>
      <c r="F28" s="39" t="s">
        <v>234</v>
      </c>
    </row>
    <row r="29" spans="2:6" x14ac:dyDescent="0.35">
      <c r="B29" s="41" t="s">
        <v>238</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239</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240</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241</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242</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33</v>
      </c>
      <c r="F34" s="42">
        <f t="shared" si="0"/>
        <v>33</v>
      </c>
    </row>
    <row r="36" spans="2:6" x14ac:dyDescent="0.35">
      <c r="B36" s="51" t="s">
        <v>236</v>
      </c>
    </row>
    <row r="37" spans="2:6" x14ac:dyDescent="0.35">
      <c r="B37" s="52" t="s">
        <v>5</v>
      </c>
      <c r="C37" s="52" t="s">
        <v>231</v>
      </c>
      <c r="D37" s="52" t="s">
        <v>232</v>
      </c>
      <c r="E37" s="52" t="s">
        <v>233</v>
      </c>
      <c r="F37" s="52" t="s">
        <v>19</v>
      </c>
    </row>
    <row r="38" spans="2:6" x14ac:dyDescent="0.35">
      <c r="B38" s="41" t="s">
        <v>238</v>
      </c>
      <c r="C38" s="43">
        <f t="shared" ref="C38:C43" si="1">IF(F29&gt;0, C29/F29, 0)</f>
        <v>0</v>
      </c>
      <c r="D38" s="43">
        <f t="shared" ref="D38:D43" si="2">IF(F29&gt;0, D29/F29, 0)</f>
        <v>0</v>
      </c>
      <c r="E38" s="43">
        <f t="shared" ref="E38:E43" si="3">IF(F29&gt;0, E29/F29, 0)</f>
        <v>0</v>
      </c>
      <c r="F38" s="44" t="s">
        <v>19</v>
      </c>
    </row>
    <row r="39" spans="2:6" x14ac:dyDescent="0.35">
      <c r="B39" s="41" t="s">
        <v>239</v>
      </c>
      <c r="C39" s="43">
        <f t="shared" si="1"/>
        <v>0</v>
      </c>
      <c r="D39" s="43">
        <f t="shared" si="2"/>
        <v>0</v>
      </c>
      <c r="E39" s="43">
        <f t="shared" si="3"/>
        <v>0</v>
      </c>
      <c r="F39" s="44" t="s">
        <v>19</v>
      </c>
    </row>
    <row r="40" spans="2:6" x14ac:dyDescent="0.35">
      <c r="B40" s="41" t="s">
        <v>240</v>
      </c>
      <c r="C40" s="43">
        <f t="shared" si="1"/>
        <v>0</v>
      </c>
      <c r="D40" s="43">
        <f t="shared" si="2"/>
        <v>0</v>
      </c>
      <c r="E40" s="43">
        <f t="shared" si="3"/>
        <v>0</v>
      </c>
      <c r="F40" s="44" t="s">
        <v>19</v>
      </c>
    </row>
    <row r="41" spans="2:6" x14ac:dyDescent="0.35">
      <c r="B41" s="41" t="s">
        <v>241</v>
      </c>
      <c r="C41" s="43">
        <f t="shared" si="1"/>
        <v>0</v>
      </c>
      <c r="D41" s="43">
        <f t="shared" si="2"/>
        <v>0</v>
      </c>
      <c r="E41" s="43">
        <f t="shared" si="3"/>
        <v>0</v>
      </c>
      <c r="F41" s="44" t="s">
        <v>19</v>
      </c>
    </row>
    <row r="42" spans="2:6" x14ac:dyDescent="0.35">
      <c r="B42" s="41" t="s">
        <v>242</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243</v>
      </c>
    </row>
    <row r="50" spans="2:6" x14ac:dyDescent="0.35">
      <c r="B50" s="51" t="s">
        <v>230</v>
      </c>
    </row>
    <row r="51" spans="2:6" x14ac:dyDescent="0.35">
      <c r="B51" s="39" t="s">
        <v>2</v>
      </c>
      <c r="C51" s="39" t="s">
        <v>231</v>
      </c>
      <c r="D51" s="39" t="s">
        <v>232</v>
      </c>
      <c r="E51" s="39" t="s">
        <v>233</v>
      </c>
      <c r="F51" s="39" t="s">
        <v>234</v>
      </c>
    </row>
    <row r="52" spans="2:6" x14ac:dyDescent="0.35">
      <c r="B52" s="41" t="s">
        <v>92</v>
      </c>
      <c r="C52" s="42">
        <f>COUNTIFS('Recommendations'!C:C,"CAT I (High)",'Recommendations'!L:L,"=Resolved")</f>
        <v>0</v>
      </c>
      <c r="D52" s="42">
        <f>COUNTIFS('Recommendations'!C:C,"=CAT I (High)",'Recommendations'!L:L,"=Testing")</f>
        <v>0</v>
      </c>
      <c r="E52" s="42">
        <f>COUNTIFS('Recommendations'!C:C,"=CAT I (High)",'Recommendations'!L:L,"=Outstanding")</f>
        <v>1</v>
      </c>
      <c r="F52" s="42">
        <f>SUM(C52:E52)</f>
        <v>1</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32</v>
      </c>
      <c r="F53" s="42">
        <f>SUM(C53:E53)</f>
        <v>32</v>
      </c>
    </row>
    <row r="55" spans="2:6" x14ac:dyDescent="0.35">
      <c r="B55" s="51" t="s">
        <v>236</v>
      </c>
    </row>
    <row r="56" spans="2:6" x14ac:dyDescent="0.35">
      <c r="B56" s="52" t="s">
        <v>2</v>
      </c>
      <c r="C56" s="52" t="s">
        <v>231</v>
      </c>
      <c r="D56" s="52" t="s">
        <v>232</v>
      </c>
      <c r="E56" s="52" t="s">
        <v>233</v>
      </c>
      <c r="F56" s="52" t="s">
        <v>19</v>
      </c>
    </row>
    <row r="57" spans="2:6" x14ac:dyDescent="0.35">
      <c r="B57" s="41" t="s">
        <v>92</v>
      </c>
      <c r="C57" s="43">
        <f>IF(F52&gt;0, C52/F52, 0)</f>
        <v>0</v>
      </c>
      <c r="D57" s="43">
        <f>IF(F52&gt;0, D52/F52, 0)</f>
        <v>0</v>
      </c>
      <c r="E57" s="43">
        <f>IF(F52&gt;0, E52/F52, 0)</f>
        <v>1</v>
      </c>
      <c r="F57" s="44" t="s">
        <v>19</v>
      </c>
    </row>
    <row r="58" spans="2:6" x14ac:dyDescent="0.35">
      <c r="B58" s="41" t="s">
        <v>15</v>
      </c>
      <c r="C58" s="43">
        <f>IF(F53&gt;0, C53/F53, 0)</f>
        <v>0</v>
      </c>
      <c r="D58" s="43">
        <f>IF(F53&gt;0, D53/F53, 0)</f>
        <v>0</v>
      </c>
      <c r="E58" s="43">
        <f>IF(F53&gt;0, E53/F53, 0)</f>
        <v>1</v>
      </c>
      <c r="F58" s="44" t="s">
        <v>19</v>
      </c>
    </row>
    <row r="63" spans="2:6" ht="18.5" x14ac:dyDescent="0.45">
      <c r="B63" s="37" t="s">
        <v>244</v>
      </c>
    </row>
    <row r="65" spans="2:6" x14ac:dyDescent="0.35">
      <c r="B65" s="51" t="s">
        <v>230</v>
      </c>
    </row>
    <row r="66" spans="2:6" x14ac:dyDescent="0.35">
      <c r="B66" s="39" t="s">
        <v>3</v>
      </c>
      <c r="C66" s="39" t="s">
        <v>231</v>
      </c>
      <c r="D66" s="39" t="s">
        <v>232</v>
      </c>
      <c r="E66" s="39" t="s">
        <v>233</v>
      </c>
      <c r="F66" s="39" t="s">
        <v>234</v>
      </c>
    </row>
    <row r="67" spans="2:6" x14ac:dyDescent="0.35">
      <c r="B67" s="41" t="s">
        <v>245</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246</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247</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248</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33</v>
      </c>
      <c r="F71" s="42">
        <f>SUM(C71:E71)</f>
        <v>33</v>
      </c>
    </row>
    <row r="73" spans="2:6" x14ac:dyDescent="0.35">
      <c r="B73" s="51" t="s">
        <v>236</v>
      </c>
    </row>
    <row r="74" spans="2:6" x14ac:dyDescent="0.35">
      <c r="B74" s="52" t="s">
        <v>3</v>
      </c>
      <c r="C74" s="52" t="s">
        <v>231</v>
      </c>
      <c r="D74" s="52" t="s">
        <v>232</v>
      </c>
      <c r="E74" s="52" t="s">
        <v>233</v>
      </c>
      <c r="F74" s="52" t="s">
        <v>19</v>
      </c>
    </row>
    <row r="75" spans="2:6" x14ac:dyDescent="0.35">
      <c r="B75" s="41" t="s">
        <v>245</v>
      </c>
      <c r="C75" s="43">
        <f>IF(F67&gt;0, C67/F67, 0)</f>
        <v>0</v>
      </c>
      <c r="D75" s="43">
        <f>IF(F67&gt;0, D67/F67, 0)</f>
        <v>0</v>
      </c>
      <c r="E75" s="43">
        <f>IF(F67&gt;0, E67/F67, 0)</f>
        <v>0</v>
      </c>
      <c r="F75" s="44" t="s">
        <v>19</v>
      </c>
    </row>
    <row r="76" spans="2:6" x14ac:dyDescent="0.35">
      <c r="B76" s="41" t="s">
        <v>246</v>
      </c>
      <c r="C76" s="43">
        <f>IF(F68&gt;0, C68/F68, 0)</f>
        <v>0</v>
      </c>
      <c r="D76" s="43">
        <f>IF(F68&gt;0, D68/F68, 0)</f>
        <v>0</v>
      </c>
      <c r="E76" s="43">
        <f>IF(F68&gt;0, E68/F68, 0)</f>
        <v>0</v>
      </c>
      <c r="F76" s="44" t="s">
        <v>19</v>
      </c>
    </row>
    <row r="77" spans="2:6" x14ac:dyDescent="0.35">
      <c r="B77" s="41" t="s">
        <v>247</v>
      </c>
      <c r="C77" s="43">
        <f>IF(F69&gt;0, C69/F69, 0)</f>
        <v>0</v>
      </c>
      <c r="D77" s="43">
        <f>IF(F69&gt;0, D69/F69, 0)</f>
        <v>0</v>
      </c>
      <c r="E77" s="43">
        <f>IF(F69&gt;0, E69/F69, 0)</f>
        <v>0</v>
      </c>
      <c r="F77" s="44" t="s">
        <v>19</v>
      </c>
    </row>
    <row r="78" spans="2:6" x14ac:dyDescent="0.35">
      <c r="B78" s="41" t="s">
        <v>248</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249</v>
      </c>
    </row>
    <row r="86" spans="2:6" x14ac:dyDescent="0.35">
      <c r="B86" s="51" t="s">
        <v>230</v>
      </c>
    </row>
    <row r="87" spans="2:6" x14ac:dyDescent="0.35">
      <c r="B87" s="39" t="s">
        <v>250</v>
      </c>
      <c r="C87" s="39" t="s">
        <v>231</v>
      </c>
      <c r="D87" s="39" t="s">
        <v>232</v>
      </c>
      <c r="E87" s="39" t="s">
        <v>233</v>
      </c>
      <c r="F87" s="39" t="s">
        <v>234</v>
      </c>
    </row>
    <row r="88" spans="2:6" x14ac:dyDescent="0.35">
      <c r="B88" s="41" t="s">
        <v>251</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252</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253</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33</v>
      </c>
      <c r="F91" s="42">
        <f>SUM(C91:E91)</f>
        <v>33</v>
      </c>
    </row>
    <row r="93" spans="2:6" x14ac:dyDescent="0.35">
      <c r="B93" s="51" t="s">
        <v>236</v>
      </c>
    </row>
    <row r="94" spans="2:6" x14ac:dyDescent="0.35">
      <c r="B94" s="52" t="s">
        <v>250</v>
      </c>
      <c r="C94" s="52" t="s">
        <v>231</v>
      </c>
      <c r="D94" s="52" t="s">
        <v>232</v>
      </c>
      <c r="E94" s="52" t="s">
        <v>233</v>
      </c>
      <c r="F94" s="52" t="s">
        <v>19</v>
      </c>
    </row>
    <row r="95" spans="2:6" x14ac:dyDescent="0.35">
      <c r="B95" s="41" t="s">
        <v>251</v>
      </c>
      <c r="C95" s="43">
        <f>IF(F88&gt;0, C88/F88, 0)</f>
        <v>0</v>
      </c>
      <c r="D95" s="43">
        <f>IF(F88&gt;0, D88/F88, 0)</f>
        <v>0</v>
      </c>
      <c r="E95" s="43">
        <f>IF(F88&gt;0, E88/F88, 0)</f>
        <v>0</v>
      </c>
      <c r="F95" s="44" t="s">
        <v>19</v>
      </c>
    </row>
    <row r="96" spans="2:6" x14ac:dyDescent="0.35">
      <c r="B96" s="41" t="s">
        <v>252</v>
      </c>
      <c r="C96" s="43">
        <f>IF(F89&gt;0, C89/F89, 0)</f>
        <v>0</v>
      </c>
      <c r="D96" s="43">
        <f>IF(F89&gt;0, D89/F89, 0)</f>
        <v>0</v>
      </c>
      <c r="E96" s="43">
        <f>IF(F89&gt;0, E89/F89, 0)</f>
        <v>0</v>
      </c>
      <c r="F96" s="44" t="s">
        <v>19</v>
      </c>
    </row>
    <row r="97" spans="2:15" x14ac:dyDescent="0.35">
      <c r="B97" s="41" t="s">
        <v>253</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254</v>
      </c>
      <c r="J103" s="37" t="s">
        <v>255</v>
      </c>
    </row>
    <row r="104" spans="2:15" x14ac:dyDescent="0.35">
      <c r="B104" s="39" t="s">
        <v>5</v>
      </c>
      <c r="C104" s="84" t="s">
        <v>256</v>
      </c>
      <c r="D104" s="84"/>
      <c r="E104" s="39" t="s">
        <v>223</v>
      </c>
      <c r="F104" s="39" t="s">
        <v>231</v>
      </c>
      <c r="G104" s="84" t="s">
        <v>257</v>
      </c>
      <c r="H104" s="84"/>
      <c r="J104" s="39" t="s">
        <v>5</v>
      </c>
      <c r="K104" s="39" t="s">
        <v>245</v>
      </c>
      <c r="L104" s="39" t="s">
        <v>246</v>
      </c>
      <c r="M104" s="39" t="s">
        <v>247</v>
      </c>
      <c r="N104" s="39" t="s">
        <v>248</v>
      </c>
      <c r="O104" s="39" t="s">
        <v>16</v>
      </c>
    </row>
    <row r="105" spans="2:15" x14ac:dyDescent="0.35">
      <c r="B105" s="45" t="s">
        <v>238</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238</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239</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239</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240</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240</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241</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241</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242</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242</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33</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33</v>
      </c>
    </row>
    <row r="117" spans="2:24" ht="21" x14ac:dyDescent="0.5">
      <c r="B117" s="37" t="s">
        <v>258</v>
      </c>
      <c r="P117" s="54" t="s">
        <v>259</v>
      </c>
    </row>
    <row r="119" spans="2:24" ht="60" customHeight="1" x14ac:dyDescent="0.35">
      <c r="B119" s="87" t="s">
        <v>260</v>
      </c>
      <c r="C119" s="80"/>
      <c r="D119" s="80"/>
      <c r="E119" s="80"/>
      <c r="F119" s="80"/>
      <c r="P119" s="87" t="s">
        <v>261</v>
      </c>
      <c r="Q119" s="80"/>
      <c r="R119" s="80"/>
      <c r="S119" s="80"/>
      <c r="T119" s="80"/>
      <c r="U119" s="80"/>
      <c r="V119" s="80"/>
      <c r="W119" s="80"/>
    </row>
    <row r="121" spans="2:24" ht="30" customHeight="1" x14ac:dyDescent="0.35">
      <c r="P121" s="55" t="s">
        <v>262</v>
      </c>
      <c r="Q121" s="56">
        <f>C16</f>
        <v>0</v>
      </c>
      <c r="R121" s="57"/>
      <c r="S121" s="56">
        <f>C67</f>
        <v>0</v>
      </c>
      <c r="T121" s="57"/>
      <c r="U121" s="56">
        <f>C68</f>
        <v>0</v>
      </c>
      <c r="V121" s="57"/>
      <c r="W121" s="56">
        <f>C69</f>
        <v>0</v>
      </c>
      <c r="X121" s="57"/>
    </row>
    <row r="122" spans="2:24" ht="35" customHeight="1" x14ac:dyDescent="0.35">
      <c r="P122" s="58" t="s">
        <v>263</v>
      </c>
      <c r="Q122" s="58" t="s">
        <v>264</v>
      </c>
      <c r="R122" s="58" t="s">
        <v>265</v>
      </c>
      <c r="S122" s="58" t="s">
        <v>266</v>
      </c>
      <c r="T122" s="58" t="s">
        <v>267</v>
      </c>
      <c r="U122" s="58" t="s">
        <v>268</v>
      </c>
      <c r="V122" s="58" t="s">
        <v>269</v>
      </c>
      <c r="W122" s="58" t="s">
        <v>270</v>
      </c>
      <c r="X122" s="58" t="s">
        <v>271</v>
      </c>
    </row>
    <row r="123" spans="2:24" x14ac:dyDescent="0.35">
      <c r="O123" s="59" t="s">
        <v>272</v>
      </c>
      <c r="P123" s="60" t="s">
        <v>273</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274</v>
      </c>
      <c r="P158" s="54" t="s">
        <v>275</v>
      </c>
    </row>
    <row r="160" spans="2:24" ht="45" customHeight="1" x14ac:dyDescent="0.35">
      <c r="B160" s="87" t="s">
        <v>276</v>
      </c>
      <c r="C160" s="80"/>
      <c r="D160" s="80"/>
      <c r="E160" s="80"/>
      <c r="F160" s="80"/>
      <c r="P160" s="87" t="s">
        <v>277</v>
      </c>
      <c r="Q160" s="80"/>
      <c r="R160" s="80"/>
      <c r="S160" s="80"/>
      <c r="T160" s="80"/>
      <c r="U160" s="80"/>
    </row>
    <row r="161" spans="16:22" ht="35" customHeight="1" x14ac:dyDescent="0.35">
      <c r="P161" s="84" t="s">
        <v>278</v>
      </c>
      <c r="Q161" s="84"/>
      <c r="R161" s="84" t="s">
        <v>279</v>
      </c>
      <c r="S161" s="84"/>
      <c r="T161" s="84"/>
    </row>
    <row r="162" spans="16:22" ht="30" customHeight="1" x14ac:dyDescent="0.35">
      <c r="P162" s="88">
        <v>0</v>
      </c>
      <c r="Q162" s="89"/>
      <c r="R162" s="90" t="s">
        <v>280</v>
      </c>
      <c r="S162" s="91"/>
      <c r="T162" s="91"/>
    </row>
    <row r="165" spans="16:22" ht="25" customHeight="1" x14ac:dyDescent="0.35">
      <c r="P165" s="63" t="s">
        <v>263</v>
      </c>
      <c r="Q165" s="63" t="s">
        <v>281</v>
      </c>
      <c r="R165" s="63" t="s">
        <v>282</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158</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3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37</v>
      </c>
      <c r="L6" s="3" t="str">
        <f t="shared" si="0"/>
        <v>Outstanding</v>
      </c>
      <c r="M6" s="11" t="s">
        <v>19</v>
      </c>
    </row>
    <row r="7" spans="1:13" ht="60" customHeight="1" x14ac:dyDescent="0.35">
      <c r="A7" s="9" t="s">
        <v>42</v>
      </c>
      <c r="B7" s="1" t="s">
        <v>43</v>
      </c>
      <c r="C7" s="2" t="s">
        <v>15</v>
      </c>
      <c r="D7" s="3" t="s">
        <v>16</v>
      </c>
      <c r="E7" s="3" t="s">
        <v>17</v>
      </c>
      <c r="F7" s="3" t="s">
        <v>18</v>
      </c>
      <c r="G7" s="3" t="s">
        <v>19</v>
      </c>
      <c r="H7" s="4" t="s">
        <v>19</v>
      </c>
      <c r="I7" s="1" t="s">
        <v>44</v>
      </c>
      <c r="J7" s="1" t="s">
        <v>45</v>
      </c>
      <c r="K7" s="1" t="s">
        <v>46</v>
      </c>
      <c r="L7" s="3" t="str">
        <f t="shared" si="0"/>
        <v>Outstanding</v>
      </c>
      <c r="M7" s="11" t="s">
        <v>19</v>
      </c>
    </row>
    <row r="8" spans="1:13" ht="60" customHeight="1" x14ac:dyDescent="0.35">
      <c r="A8" s="9" t="s">
        <v>47</v>
      </c>
      <c r="B8" s="1" t="s">
        <v>48</v>
      </c>
      <c r="C8" s="2" t="s">
        <v>15</v>
      </c>
      <c r="D8" s="3" t="s">
        <v>16</v>
      </c>
      <c r="E8" s="3" t="s">
        <v>17</v>
      </c>
      <c r="F8" s="3" t="s">
        <v>18</v>
      </c>
      <c r="G8" s="3" t="s">
        <v>19</v>
      </c>
      <c r="H8" s="4" t="s">
        <v>19</v>
      </c>
      <c r="I8" s="1" t="s">
        <v>49</v>
      </c>
      <c r="J8" s="1" t="s">
        <v>50</v>
      </c>
      <c r="K8" s="1" t="s">
        <v>51</v>
      </c>
      <c r="L8" s="3" t="str">
        <f t="shared" si="0"/>
        <v>Outstanding</v>
      </c>
      <c r="M8" s="11" t="s">
        <v>19</v>
      </c>
    </row>
    <row r="9" spans="1:13" ht="60" customHeight="1" x14ac:dyDescent="0.35">
      <c r="A9" s="9" t="s">
        <v>52</v>
      </c>
      <c r="B9" s="1" t="s">
        <v>53</v>
      </c>
      <c r="C9" s="2" t="s">
        <v>15</v>
      </c>
      <c r="D9" s="3" t="s">
        <v>16</v>
      </c>
      <c r="E9" s="3" t="s">
        <v>17</v>
      </c>
      <c r="F9" s="3" t="s">
        <v>18</v>
      </c>
      <c r="G9" s="3" t="s">
        <v>19</v>
      </c>
      <c r="H9" s="4" t="s">
        <v>19</v>
      </c>
      <c r="I9" s="1" t="s">
        <v>54</v>
      </c>
      <c r="J9" s="1" t="s">
        <v>55</v>
      </c>
      <c r="K9" s="1" t="s">
        <v>51</v>
      </c>
      <c r="L9" s="3" t="str">
        <f t="shared" si="0"/>
        <v>Outstanding</v>
      </c>
      <c r="M9" s="11" t="s">
        <v>19</v>
      </c>
    </row>
    <row r="10" spans="1:13" ht="60" customHeight="1" x14ac:dyDescent="0.35">
      <c r="A10" s="9" t="s">
        <v>56</v>
      </c>
      <c r="B10" s="1" t="s">
        <v>48</v>
      </c>
      <c r="C10" s="2" t="s">
        <v>15</v>
      </c>
      <c r="D10" s="3" t="s">
        <v>16</v>
      </c>
      <c r="E10" s="3" t="s">
        <v>17</v>
      </c>
      <c r="F10" s="3" t="s">
        <v>18</v>
      </c>
      <c r="G10" s="3" t="s">
        <v>19</v>
      </c>
      <c r="H10" s="4" t="s">
        <v>19</v>
      </c>
      <c r="I10" s="1" t="s">
        <v>49</v>
      </c>
      <c r="J10" s="1" t="s">
        <v>57</v>
      </c>
      <c r="K10" s="1" t="s">
        <v>51</v>
      </c>
      <c r="L10" s="3" t="str">
        <f t="shared" si="0"/>
        <v>Outstanding</v>
      </c>
      <c r="M10" s="11" t="s">
        <v>19</v>
      </c>
    </row>
    <row r="11" spans="1:13" ht="60" customHeight="1" x14ac:dyDescent="0.35">
      <c r="A11" s="9" t="s">
        <v>58</v>
      </c>
      <c r="B11" s="1" t="s">
        <v>59</v>
      </c>
      <c r="C11" s="2" t="s">
        <v>15</v>
      </c>
      <c r="D11" s="3" t="s">
        <v>16</v>
      </c>
      <c r="E11" s="3" t="s">
        <v>17</v>
      </c>
      <c r="F11" s="3" t="s">
        <v>18</v>
      </c>
      <c r="G11" s="3" t="s">
        <v>19</v>
      </c>
      <c r="H11" s="4" t="s">
        <v>19</v>
      </c>
      <c r="I11" s="1" t="s">
        <v>60</v>
      </c>
      <c r="J11" s="1" t="s">
        <v>61</v>
      </c>
      <c r="K11" s="1" t="s">
        <v>62</v>
      </c>
      <c r="L11" s="3" t="str">
        <f t="shared" si="0"/>
        <v>Outstanding</v>
      </c>
      <c r="M11" s="11" t="s">
        <v>19</v>
      </c>
    </row>
    <row r="12" spans="1:13" ht="60" customHeight="1" x14ac:dyDescent="0.35">
      <c r="A12" s="9" t="s">
        <v>63</v>
      </c>
      <c r="B12" s="1" t="s">
        <v>64</v>
      </c>
      <c r="C12" s="2" t="s">
        <v>15</v>
      </c>
      <c r="D12" s="3" t="s">
        <v>16</v>
      </c>
      <c r="E12" s="3" t="s">
        <v>17</v>
      </c>
      <c r="F12" s="3" t="s">
        <v>18</v>
      </c>
      <c r="G12" s="3" t="s">
        <v>19</v>
      </c>
      <c r="H12" s="4" t="s">
        <v>19</v>
      </c>
      <c r="I12" s="1" t="s">
        <v>65</v>
      </c>
      <c r="J12" s="1" t="s">
        <v>66</v>
      </c>
      <c r="K12" s="1" t="s">
        <v>67</v>
      </c>
      <c r="L12" s="3" t="str">
        <f t="shared" si="0"/>
        <v>Outstanding</v>
      </c>
      <c r="M12" s="11" t="s">
        <v>19</v>
      </c>
    </row>
    <row r="13" spans="1:13" ht="60" customHeight="1" x14ac:dyDescent="0.35">
      <c r="A13" s="9" t="s">
        <v>68</v>
      </c>
      <c r="B13" s="1" t="s">
        <v>69</v>
      </c>
      <c r="C13" s="2" t="s">
        <v>15</v>
      </c>
      <c r="D13" s="3" t="s">
        <v>16</v>
      </c>
      <c r="E13" s="3" t="s">
        <v>17</v>
      </c>
      <c r="F13" s="3" t="s">
        <v>18</v>
      </c>
      <c r="G13" s="3" t="s">
        <v>19</v>
      </c>
      <c r="H13" s="4" t="s">
        <v>19</v>
      </c>
      <c r="I13" s="1" t="s">
        <v>65</v>
      </c>
      <c r="J13" s="1" t="s">
        <v>70</v>
      </c>
      <c r="K13" s="1" t="s">
        <v>71</v>
      </c>
      <c r="L13" s="3" t="str">
        <f t="shared" si="0"/>
        <v>Outstanding</v>
      </c>
      <c r="M13" s="11" t="s">
        <v>19</v>
      </c>
    </row>
    <row r="14" spans="1:13" ht="60" customHeight="1" x14ac:dyDescent="0.35">
      <c r="A14" s="9" t="s">
        <v>72</v>
      </c>
      <c r="B14" s="1" t="s">
        <v>73</v>
      </c>
      <c r="C14" s="2" t="s">
        <v>15</v>
      </c>
      <c r="D14" s="3" t="s">
        <v>16</v>
      </c>
      <c r="E14" s="3" t="s">
        <v>17</v>
      </c>
      <c r="F14" s="3" t="s">
        <v>18</v>
      </c>
      <c r="G14" s="3" t="s">
        <v>19</v>
      </c>
      <c r="H14" s="4" t="s">
        <v>19</v>
      </c>
      <c r="I14" s="1" t="s">
        <v>65</v>
      </c>
      <c r="J14" s="1" t="s">
        <v>74</v>
      </c>
      <c r="K14" s="1" t="s">
        <v>71</v>
      </c>
      <c r="L14" s="3" t="str">
        <f t="shared" si="0"/>
        <v>Outstanding</v>
      </c>
      <c r="M14" s="11" t="s">
        <v>19</v>
      </c>
    </row>
    <row r="15" spans="1:13" ht="60" customHeight="1" x14ac:dyDescent="0.35">
      <c r="A15" s="9" t="s">
        <v>75</v>
      </c>
      <c r="B15" s="1" t="s">
        <v>76</v>
      </c>
      <c r="C15" s="2" t="s">
        <v>15</v>
      </c>
      <c r="D15" s="3" t="s">
        <v>16</v>
      </c>
      <c r="E15" s="3" t="s">
        <v>17</v>
      </c>
      <c r="F15" s="3" t="s">
        <v>18</v>
      </c>
      <c r="G15" s="3" t="s">
        <v>19</v>
      </c>
      <c r="H15" s="4" t="s">
        <v>19</v>
      </c>
      <c r="I15" s="1" t="s">
        <v>77</v>
      </c>
      <c r="J15" s="1" t="s">
        <v>78</v>
      </c>
      <c r="K15" s="1" t="s">
        <v>79</v>
      </c>
      <c r="L15" s="3" t="str">
        <f t="shared" si="0"/>
        <v>Outstanding</v>
      </c>
      <c r="M15" s="11" t="s">
        <v>19</v>
      </c>
    </row>
    <row r="16" spans="1:13" ht="60" customHeight="1" x14ac:dyDescent="0.35">
      <c r="A16" s="9" t="s">
        <v>80</v>
      </c>
      <c r="B16" s="1" t="s">
        <v>81</v>
      </c>
      <c r="C16" s="2" t="s">
        <v>15</v>
      </c>
      <c r="D16" s="3" t="s">
        <v>16</v>
      </c>
      <c r="E16" s="3" t="s">
        <v>17</v>
      </c>
      <c r="F16" s="3" t="s">
        <v>18</v>
      </c>
      <c r="G16" s="3" t="s">
        <v>19</v>
      </c>
      <c r="H16" s="4" t="s">
        <v>19</v>
      </c>
      <c r="I16" s="1" t="s">
        <v>82</v>
      </c>
      <c r="J16" s="1" t="s">
        <v>83</v>
      </c>
      <c r="K16" s="1" t="s">
        <v>84</v>
      </c>
      <c r="L16" s="3" t="str">
        <f t="shared" si="0"/>
        <v>Outstanding</v>
      </c>
      <c r="M16" s="11" t="s">
        <v>19</v>
      </c>
    </row>
    <row r="17" spans="1:13" ht="60" customHeight="1" x14ac:dyDescent="0.35">
      <c r="A17" s="9" t="s">
        <v>85</v>
      </c>
      <c r="B17" s="1" t="s">
        <v>86</v>
      </c>
      <c r="C17" s="2" t="s">
        <v>15</v>
      </c>
      <c r="D17" s="3" t="s">
        <v>16</v>
      </c>
      <c r="E17" s="3" t="s">
        <v>17</v>
      </c>
      <c r="F17" s="3" t="s">
        <v>18</v>
      </c>
      <c r="G17" s="3" t="s">
        <v>19</v>
      </c>
      <c r="H17" s="4" t="s">
        <v>19</v>
      </c>
      <c r="I17" s="1" t="s">
        <v>87</v>
      </c>
      <c r="J17" s="1" t="s">
        <v>88</v>
      </c>
      <c r="K17" s="1" t="s">
        <v>89</v>
      </c>
      <c r="L17" s="3" t="str">
        <f t="shared" si="0"/>
        <v>Outstanding</v>
      </c>
      <c r="M17" s="11" t="s">
        <v>19</v>
      </c>
    </row>
    <row r="18" spans="1:13" ht="60" customHeight="1" x14ac:dyDescent="0.35">
      <c r="A18" s="9" t="s">
        <v>90</v>
      </c>
      <c r="B18" s="1" t="s">
        <v>91</v>
      </c>
      <c r="C18" s="2" t="s">
        <v>92</v>
      </c>
      <c r="D18" s="3" t="s">
        <v>16</v>
      </c>
      <c r="E18" s="3" t="s">
        <v>17</v>
      </c>
      <c r="F18" s="3" t="s">
        <v>18</v>
      </c>
      <c r="G18" s="3" t="s">
        <v>19</v>
      </c>
      <c r="H18" s="4" t="s">
        <v>19</v>
      </c>
      <c r="I18" s="1" t="s">
        <v>93</v>
      </c>
      <c r="J18" s="1" t="s">
        <v>94</v>
      </c>
      <c r="K18" s="1" t="s">
        <v>95</v>
      </c>
      <c r="L18" s="3" t="str">
        <f t="shared" si="0"/>
        <v>Outstanding</v>
      </c>
      <c r="M18" s="11" t="s">
        <v>19</v>
      </c>
    </row>
    <row r="19" spans="1:13" ht="60" customHeight="1" x14ac:dyDescent="0.35">
      <c r="A19" s="9" t="s">
        <v>96</v>
      </c>
      <c r="B19" s="1" t="s">
        <v>97</v>
      </c>
      <c r="C19" s="2" t="s">
        <v>15</v>
      </c>
      <c r="D19" s="3" t="s">
        <v>16</v>
      </c>
      <c r="E19" s="3" t="s">
        <v>17</v>
      </c>
      <c r="F19" s="3" t="s">
        <v>18</v>
      </c>
      <c r="G19" s="3" t="s">
        <v>19</v>
      </c>
      <c r="H19" s="4" t="s">
        <v>19</v>
      </c>
      <c r="I19" s="1" t="s">
        <v>40</v>
      </c>
      <c r="J19" s="1" t="s">
        <v>98</v>
      </c>
      <c r="K19" s="1" t="s">
        <v>46</v>
      </c>
      <c r="L19" s="3" t="str">
        <f t="shared" si="0"/>
        <v>Outstanding</v>
      </c>
      <c r="M19" s="11" t="s">
        <v>19</v>
      </c>
    </row>
    <row r="20" spans="1:13" ht="60" customHeight="1" x14ac:dyDescent="0.35">
      <c r="A20" s="9" t="s">
        <v>99</v>
      </c>
      <c r="B20" s="1" t="s">
        <v>100</v>
      </c>
      <c r="C20" s="2" t="s">
        <v>15</v>
      </c>
      <c r="D20" s="3" t="s">
        <v>16</v>
      </c>
      <c r="E20" s="3" t="s">
        <v>17</v>
      </c>
      <c r="F20" s="3" t="s">
        <v>18</v>
      </c>
      <c r="G20" s="3" t="s">
        <v>19</v>
      </c>
      <c r="H20" s="4" t="s">
        <v>19</v>
      </c>
      <c r="I20" s="1" t="s">
        <v>101</v>
      </c>
      <c r="J20" s="1" t="s">
        <v>102</v>
      </c>
      <c r="K20" s="1" t="s">
        <v>46</v>
      </c>
      <c r="L20" s="3" t="str">
        <f t="shared" si="0"/>
        <v>Outstanding</v>
      </c>
      <c r="M20" s="11" t="s">
        <v>19</v>
      </c>
    </row>
    <row r="21" spans="1:13" ht="60" customHeight="1" x14ac:dyDescent="0.35">
      <c r="A21" s="9" t="s">
        <v>103</v>
      </c>
      <c r="B21" s="1" t="s">
        <v>104</v>
      </c>
      <c r="C21" s="2" t="s">
        <v>15</v>
      </c>
      <c r="D21" s="3" t="s">
        <v>16</v>
      </c>
      <c r="E21" s="3" t="s">
        <v>17</v>
      </c>
      <c r="F21" s="3" t="s">
        <v>18</v>
      </c>
      <c r="G21" s="3" t="s">
        <v>19</v>
      </c>
      <c r="H21" s="4" t="s">
        <v>19</v>
      </c>
      <c r="I21" s="1" t="s">
        <v>105</v>
      </c>
      <c r="J21" s="1" t="s">
        <v>106</v>
      </c>
      <c r="K21" s="1" t="s">
        <v>37</v>
      </c>
      <c r="L21" s="3" t="str">
        <f t="shared" si="0"/>
        <v>Outstanding</v>
      </c>
      <c r="M21" s="11" t="s">
        <v>19</v>
      </c>
    </row>
    <row r="22" spans="1:13" ht="60" customHeight="1" x14ac:dyDescent="0.35">
      <c r="A22" s="9" t="s">
        <v>107</v>
      </c>
      <c r="B22" s="1" t="s">
        <v>108</v>
      </c>
      <c r="C22" s="2" t="s">
        <v>15</v>
      </c>
      <c r="D22" s="3" t="s">
        <v>16</v>
      </c>
      <c r="E22" s="3" t="s">
        <v>17</v>
      </c>
      <c r="F22" s="3" t="s">
        <v>18</v>
      </c>
      <c r="G22" s="3" t="s">
        <v>19</v>
      </c>
      <c r="H22" s="4" t="s">
        <v>19</v>
      </c>
      <c r="I22" s="1" t="s">
        <v>40</v>
      </c>
      <c r="J22" s="1" t="s">
        <v>106</v>
      </c>
      <c r="K22" s="1" t="s">
        <v>37</v>
      </c>
      <c r="L22" s="3" t="str">
        <f t="shared" si="0"/>
        <v>Outstanding</v>
      </c>
      <c r="M22" s="11" t="s">
        <v>19</v>
      </c>
    </row>
    <row r="23" spans="1:13" ht="60" customHeight="1" x14ac:dyDescent="0.35">
      <c r="A23" s="9" t="s">
        <v>109</v>
      </c>
      <c r="B23" s="1" t="s">
        <v>110</v>
      </c>
      <c r="C23" s="2" t="s">
        <v>15</v>
      </c>
      <c r="D23" s="3" t="s">
        <v>16</v>
      </c>
      <c r="E23" s="3" t="s">
        <v>17</v>
      </c>
      <c r="F23" s="3" t="s">
        <v>18</v>
      </c>
      <c r="G23" s="3" t="s">
        <v>19</v>
      </c>
      <c r="H23" s="4" t="s">
        <v>19</v>
      </c>
      <c r="I23" s="1" t="s">
        <v>101</v>
      </c>
      <c r="J23" s="1" t="s">
        <v>111</v>
      </c>
      <c r="K23" s="1" t="s">
        <v>37</v>
      </c>
      <c r="L23" s="3" t="str">
        <f t="shared" si="0"/>
        <v>Outstanding</v>
      </c>
      <c r="M23" s="11" t="s">
        <v>19</v>
      </c>
    </row>
    <row r="24" spans="1:13" ht="60" customHeight="1" x14ac:dyDescent="0.35">
      <c r="A24" s="9" t="s">
        <v>112</v>
      </c>
      <c r="B24" s="1" t="s">
        <v>113</v>
      </c>
      <c r="C24" s="2" t="s">
        <v>15</v>
      </c>
      <c r="D24" s="3" t="s">
        <v>16</v>
      </c>
      <c r="E24" s="3" t="s">
        <v>17</v>
      </c>
      <c r="F24" s="3" t="s">
        <v>18</v>
      </c>
      <c r="G24" s="3" t="s">
        <v>19</v>
      </c>
      <c r="H24" s="4" t="s">
        <v>19</v>
      </c>
      <c r="I24" s="1" t="s">
        <v>114</v>
      </c>
      <c r="J24" s="1" t="s">
        <v>115</v>
      </c>
      <c r="K24" s="1" t="s">
        <v>116</v>
      </c>
      <c r="L24" s="3" t="str">
        <f t="shared" si="0"/>
        <v>Outstanding</v>
      </c>
      <c r="M24" s="11" t="s">
        <v>19</v>
      </c>
    </row>
    <row r="25" spans="1:13" ht="60" customHeight="1" x14ac:dyDescent="0.35">
      <c r="A25" s="9" t="s">
        <v>117</v>
      </c>
      <c r="B25" s="1" t="s">
        <v>118</v>
      </c>
      <c r="C25" s="2" t="s">
        <v>15</v>
      </c>
      <c r="D25" s="3" t="s">
        <v>16</v>
      </c>
      <c r="E25" s="3" t="s">
        <v>17</v>
      </c>
      <c r="F25" s="3" t="s">
        <v>18</v>
      </c>
      <c r="G25" s="3" t="s">
        <v>19</v>
      </c>
      <c r="H25" s="4" t="s">
        <v>19</v>
      </c>
      <c r="I25" s="1" t="s">
        <v>40</v>
      </c>
      <c r="J25" s="1" t="s">
        <v>119</v>
      </c>
      <c r="K25" s="1" t="s">
        <v>37</v>
      </c>
      <c r="L25" s="3" t="str">
        <f t="shared" si="0"/>
        <v>Outstanding</v>
      </c>
      <c r="M25" s="11" t="s">
        <v>19</v>
      </c>
    </row>
    <row r="26" spans="1:13" ht="60" customHeight="1" x14ac:dyDescent="0.35">
      <c r="A26" s="9" t="s">
        <v>120</v>
      </c>
      <c r="B26" s="1" t="s">
        <v>121</v>
      </c>
      <c r="C26" s="2" t="s">
        <v>15</v>
      </c>
      <c r="D26" s="3" t="s">
        <v>16</v>
      </c>
      <c r="E26" s="3" t="s">
        <v>17</v>
      </c>
      <c r="F26" s="3" t="s">
        <v>18</v>
      </c>
      <c r="G26" s="3" t="s">
        <v>19</v>
      </c>
      <c r="H26" s="4" t="s">
        <v>19</v>
      </c>
      <c r="I26" s="1" t="s">
        <v>122</v>
      </c>
      <c r="J26" s="1" t="s">
        <v>123</v>
      </c>
      <c r="K26" s="1" t="s">
        <v>124</v>
      </c>
      <c r="L26" s="3" t="str">
        <f t="shared" si="0"/>
        <v>Outstanding</v>
      </c>
      <c r="M26" s="11" t="s">
        <v>19</v>
      </c>
    </row>
    <row r="27" spans="1:13" ht="60" customHeight="1" x14ac:dyDescent="0.35">
      <c r="A27" s="9" t="s">
        <v>125</v>
      </c>
      <c r="B27" s="1" t="s">
        <v>126</v>
      </c>
      <c r="C27" s="2" t="s">
        <v>15</v>
      </c>
      <c r="D27" s="3" t="s">
        <v>16</v>
      </c>
      <c r="E27" s="3" t="s">
        <v>17</v>
      </c>
      <c r="F27" s="3" t="s">
        <v>18</v>
      </c>
      <c r="G27" s="3" t="s">
        <v>19</v>
      </c>
      <c r="H27" s="4" t="s">
        <v>19</v>
      </c>
      <c r="I27" s="1" t="s">
        <v>127</v>
      </c>
      <c r="J27" s="1" t="s">
        <v>128</v>
      </c>
      <c r="K27" s="1" t="s">
        <v>129</v>
      </c>
      <c r="L27" s="3" t="str">
        <f t="shared" si="0"/>
        <v>Outstanding</v>
      </c>
      <c r="M27" s="11" t="s">
        <v>19</v>
      </c>
    </row>
    <row r="28" spans="1:13" ht="60" customHeight="1" x14ac:dyDescent="0.35">
      <c r="A28" s="9" t="s">
        <v>130</v>
      </c>
      <c r="B28" s="1" t="s">
        <v>131</v>
      </c>
      <c r="C28" s="2" t="s">
        <v>15</v>
      </c>
      <c r="D28" s="3" t="s">
        <v>16</v>
      </c>
      <c r="E28" s="3" t="s">
        <v>17</v>
      </c>
      <c r="F28" s="3" t="s">
        <v>18</v>
      </c>
      <c r="G28" s="3" t="s">
        <v>19</v>
      </c>
      <c r="H28" s="4" t="s">
        <v>19</v>
      </c>
      <c r="I28" s="1" t="s">
        <v>132</v>
      </c>
      <c r="J28" s="1" t="s">
        <v>133</v>
      </c>
      <c r="K28" s="1" t="s">
        <v>134</v>
      </c>
      <c r="L28" s="3" t="str">
        <f t="shared" si="0"/>
        <v>Outstanding</v>
      </c>
      <c r="M28" s="11" t="s">
        <v>19</v>
      </c>
    </row>
    <row r="29" spans="1:13" ht="60" customHeight="1" x14ac:dyDescent="0.35">
      <c r="A29" s="9" t="s">
        <v>135</v>
      </c>
      <c r="B29" s="1" t="s">
        <v>136</v>
      </c>
      <c r="C29" s="2" t="s">
        <v>15</v>
      </c>
      <c r="D29" s="3" t="s">
        <v>16</v>
      </c>
      <c r="E29" s="3" t="s">
        <v>17</v>
      </c>
      <c r="F29" s="3" t="s">
        <v>18</v>
      </c>
      <c r="G29" s="3" t="s">
        <v>19</v>
      </c>
      <c r="H29" s="4" t="s">
        <v>19</v>
      </c>
      <c r="I29" s="1" t="s">
        <v>137</v>
      </c>
      <c r="J29" s="1" t="s">
        <v>138</v>
      </c>
      <c r="K29" s="1" t="s">
        <v>139</v>
      </c>
      <c r="L29" s="3" t="str">
        <f t="shared" si="0"/>
        <v>Outstanding</v>
      </c>
      <c r="M29" s="11" t="s">
        <v>19</v>
      </c>
    </row>
    <row r="30" spans="1:13" ht="60" customHeight="1" x14ac:dyDescent="0.35">
      <c r="A30" s="9" t="s">
        <v>140</v>
      </c>
      <c r="B30" s="1" t="s">
        <v>141</v>
      </c>
      <c r="C30" s="2" t="s">
        <v>15</v>
      </c>
      <c r="D30" s="3" t="s">
        <v>16</v>
      </c>
      <c r="E30" s="3" t="s">
        <v>17</v>
      </c>
      <c r="F30" s="3" t="s">
        <v>18</v>
      </c>
      <c r="G30" s="3" t="s">
        <v>19</v>
      </c>
      <c r="H30" s="4" t="s">
        <v>19</v>
      </c>
      <c r="I30" s="1" t="s">
        <v>132</v>
      </c>
      <c r="J30" s="1" t="s">
        <v>142</v>
      </c>
      <c r="K30" s="1" t="s">
        <v>134</v>
      </c>
      <c r="L30" s="3" t="str">
        <f t="shared" si="0"/>
        <v>Outstanding</v>
      </c>
      <c r="M30" s="11" t="s">
        <v>19</v>
      </c>
    </row>
    <row r="31" spans="1:13" ht="60" customHeight="1" x14ac:dyDescent="0.35">
      <c r="A31" s="9" t="s">
        <v>143</v>
      </c>
      <c r="B31" s="1" t="s">
        <v>144</v>
      </c>
      <c r="C31" s="2" t="s">
        <v>15</v>
      </c>
      <c r="D31" s="3" t="s">
        <v>16</v>
      </c>
      <c r="E31" s="3" t="s">
        <v>17</v>
      </c>
      <c r="F31" s="3" t="s">
        <v>18</v>
      </c>
      <c r="G31" s="3" t="s">
        <v>19</v>
      </c>
      <c r="H31" s="4" t="s">
        <v>19</v>
      </c>
      <c r="I31" s="1" t="s">
        <v>132</v>
      </c>
      <c r="J31" s="1" t="s">
        <v>145</v>
      </c>
      <c r="K31" s="1" t="s">
        <v>134</v>
      </c>
      <c r="L31" s="3" t="str">
        <f t="shared" si="0"/>
        <v>Outstanding</v>
      </c>
      <c r="M31" s="11" t="s">
        <v>19</v>
      </c>
    </row>
    <row r="32" spans="1:13" ht="60" customHeight="1" x14ac:dyDescent="0.35">
      <c r="A32" s="9" t="s">
        <v>146</v>
      </c>
      <c r="B32" s="1" t="s">
        <v>147</v>
      </c>
      <c r="C32" s="2" t="s">
        <v>15</v>
      </c>
      <c r="D32" s="3" t="s">
        <v>16</v>
      </c>
      <c r="E32" s="3" t="s">
        <v>17</v>
      </c>
      <c r="F32" s="3" t="s">
        <v>18</v>
      </c>
      <c r="G32" s="3" t="s">
        <v>19</v>
      </c>
      <c r="H32" s="4" t="s">
        <v>19</v>
      </c>
      <c r="I32" s="1" t="s">
        <v>132</v>
      </c>
      <c r="J32" s="1" t="s">
        <v>148</v>
      </c>
      <c r="K32" s="1" t="s">
        <v>149</v>
      </c>
      <c r="L32" s="3" t="str">
        <f t="shared" si="0"/>
        <v>Outstanding</v>
      </c>
      <c r="M32" s="11" t="s">
        <v>19</v>
      </c>
    </row>
    <row r="33" spans="1:13" ht="60" customHeight="1" x14ac:dyDescent="0.35">
      <c r="A33" s="9" t="s">
        <v>150</v>
      </c>
      <c r="B33" s="1" t="s">
        <v>151</v>
      </c>
      <c r="C33" s="2" t="s">
        <v>15</v>
      </c>
      <c r="D33" s="3" t="s">
        <v>16</v>
      </c>
      <c r="E33" s="3" t="s">
        <v>17</v>
      </c>
      <c r="F33" s="3" t="s">
        <v>18</v>
      </c>
      <c r="G33" s="3" t="s">
        <v>19</v>
      </c>
      <c r="H33" s="4" t="s">
        <v>19</v>
      </c>
      <c r="I33" s="1" t="s">
        <v>132</v>
      </c>
      <c r="J33" s="1" t="s">
        <v>152</v>
      </c>
      <c r="K33" s="1" t="s">
        <v>149</v>
      </c>
      <c r="L33" s="3" t="str">
        <f t="shared" si="0"/>
        <v>Outstanding</v>
      </c>
      <c r="M33" s="11" t="s">
        <v>19</v>
      </c>
    </row>
    <row r="34" spans="1:13" ht="60" customHeight="1" x14ac:dyDescent="0.35">
      <c r="A34" s="10" t="s">
        <v>153</v>
      </c>
      <c r="B34" s="5" t="s">
        <v>154</v>
      </c>
      <c r="C34" s="6" t="s">
        <v>15</v>
      </c>
      <c r="D34" s="7" t="s">
        <v>16</v>
      </c>
      <c r="E34" s="7" t="s">
        <v>17</v>
      </c>
      <c r="F34" s="7" t="s">
        <v>18</v>
      </c>
      <c r="G34" s="7" t="s">
        <v>19</v>
      </c>
      <c r="H34" s="8" t="s">
        <v>19</v>
      </c>
      <c r="I34" s="5" t="s">
        <v>155</v>
      </c>
      <c r="J34" s="5" t="s">
        <v>156</v>
      </c>
      <c r="K34" s="5" t="s">
        <v>157</v>
      </c>
      <c r="L34" s="7" t="str">
        <f t="shared" si="0"/>
        <v>Outstanding</v>
      </c>
      <c r="M34" s="12" t="s">
        <v>19</v>
      </c>
    </row>
    <row r="38" spans="1:13" ht="32" customHeight="1" x14ac:dyDescent="0.35">
      <c r="A38" s="78" t="s">
        <v>158</v>
      </c>
      <c r="B38" s="78"/>
      <c r="C38" s="78"/>
      <c r="D38" s="78"/>
    </row>
  </sheetData>
  <mergeCells count="1">
    <mergeCell ref="A38:D38"/>
  </mergeCells>
  <conditionalFormatting sqref="C2:C3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3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3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3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34" xr:uid="{00000000-0002-0000-0200-000000000000}">
      <formula1>"Must,Should,Could,Won't,Unassigned"</formula1>
    </dataValidation>
    <dataValidation type="list" showErrorMessage="1" errorTitle="Invalid Value" error="Please select a value from the list: Low, Medium, High, Unassessed." sqref="E2:E34" xr:uid="{00000000-0002-0000-0200-000001000000}">
      <formula1>"Low,Medium,High,Unassessed"</formula1>
    </dataValidation>
    <dataValidation type="list" showErrorMessage="1" errorTitle="Invalid Value" error="Please select a value from the list: Phase1, Phase2, Phase3, Phase4, Phase5, Pending." sqref="F2:F3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34" xr:uid="{00000000-0002-0000-0200-000003000000}">
      <formula1>"Implemented,Testing,Failed,Compensated,Risk Accepted,N/A"</formula1>
    </dataValidation>
  </dataValidations>
  <hyperlinks>
    <hyperlink ref="A3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283</v>
      </c>
      <c r="C2" s="95" t="s">
        <v>283</v>
      </c>
      <c r="D2" s="95" t="s">
        <v>283</v>
      </c>
      <c r="E2" s="95" t="s">
        <v>283</v>
      </c>
      <c r="F2" s="95" t="s">
        <v>283</v>
      </c>
      <c r="G2" s="95" t="s">
        <v>283</v>
      </c>
      <c r="H2" s="99" t="s">
        <v>284</v>
      </c>
      <c r="I2" s="99" t="s">
        <v>284</v>
      </c>
      <c r="J2" s="99" t="s">
        <v>284</v>
      </c>
      <c r="K2" s="99" t="s">
        <v>284</v>
      </c>
      <c r="L2" s="99" t="s">
        <v>284</v>
      </c>
      <c r="M2" s="98" t="s">
        <v>285</v>
      </c>
      <c r="N2" s="98" t="s">
        <v>285</v>
      </c>
      <c r="O2" s="100" t="s">
        <v>286</v>
      </c>
      <c r="P2" s="100" t="s">
        <v>286</v>
      </c>
      <c r="Q2" s="96" t="s">
        <v>11</v>
      </c>
      <c r="R2" s="96" t="s">
        <v>11</v>
      </c>
      <c r="S2" s="96" t="s">
        <v>11</v>
      </c>
      <c r="T2" s="97" t="s">
        <v>287</v>
      </c>
    </row>
    <row r="3" spans="2:20" ht="35" customHeight="1" x14ac:dyDescent="0.35">
      <c r="B3" s="68" t="s">
        <v>288</v>
      </c>
      <c r="C3" s="68" t="s">
        <v>289</v>
      </c>
      <c r="D3" s="68" t="s">
        <v>290</v>
      </c>
      <c r="E3" s="68" t="s">
        <v>291</v>
      </c>
      <c r="F3" s="68" t="s">
        <v>292</v>
      </c>
      <c r="G3" s="68" t="s">
        <v>9</v>
      </c>
      <c r="H3" s="69" t="s">
        <v>293</v>
      </c>
      <c r="I3" s="69" t="s">
        <v>294</v>
      </c>
      <c r="J3" s="69" t="s">
        <v>295</v>
      </c>
      <c r="K3" s="69" t="s">
        <v>296</v>
      </c>
      <c r="L3" s="69" t="s">
        <v>228</v>
      </c>
      <c r="M3" s="70" t="s">
        <v>297</v>
      </c>
      <c r="N3" s="70" t="s">
        <v>298</v>
      </c>
      <c r="O3" s="71" t="s">
        <v>299</v>
      </c>
      <c r="P3" s="71" t="s">
        <v>300</v>
      </c>
      <c r="Q3" s="72" t="s">
        <v>11</v>
      </c>
      <c r="R3" s="72" t="s">
        <v>301</v>
      </c>
      <c r="S3" s="72" t="s">
        <v>302</v>
      </c>
      <c r="T3" s="73" t="s">
        <v>303</v>
      </c>
    </row>
    <row r="4" spans="2:20" ht="60" customHeight="1" x14ac:dyDescent="0.35">
      <c r="B4" s="74" t="s">
        <v>304</v>
      </c>
      <c r="C4" s="74" t="s">
        <v>305</v>
      </c>
      <c r="D4" s="74" t="s">
        <v>306</v>
      </c>
      <c r="E4" s="74" t="s">
        <v>307</v>
      </c>
      <c r="F4" s="74" t="s">
        <v>308</v>
      </c>
      <c r="G4" s="74" t="s">
        <v>309</v>
      </c>
      <c r="H4" s="74" t="s">
        <v>310</v>
      </c>
      <c r="I4" s="74" t="s">
        <v>311</v>
      </c>
      <c r="J4" s="74" t="s">
        <v>312</v>
      </c>
      <c r="K4" s="74" t="s">
        <v>313</v>
      </c>
      <c r="L4" s="74" t="s">
        <v>314</v>
      </c>
      <c r="M4" s="74" t="s">
        <v>315</v>
      </c>
      <c r="N4" s="74" t="s">
        <v>316</v>
      </c>
      <c r="O4" s="74" t="s">
        <v>317</v>
      </c>
      <c r="P4" s="74" t="s">
        <v>318</v>
      </c>
      <c r="Q4" s="74" t="s">
        <v>319</v>
      </c>
      <c r="R4" s="74" t="s">
        <v>320</v>
      </c>
      <c r="S4" s="74" t="s">
        <v>321</v>
      </c>
      <c r="T4" s="74" t="s">
        <v>322</v>
      </c>
    </row>
    <row r="5" spans="2:20" ht="60" customHeight="1" x14ac:dyDescent="0.35">
      <c r="B5" s="36" t="s">
        <v>323</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324</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325</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326</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327</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328</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329</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330</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331</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332</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333</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334</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335</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336</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337</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338</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339</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340</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341</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342</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343</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344</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345</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346</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347</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348</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349</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350</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351</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352</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353</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354</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355</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356</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357</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358</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359</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360</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361</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362</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363</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364</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365</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366</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367</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368</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369</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370</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371</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372</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158</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Google Search Appliance Security Technical Implementation Guide - SHGIR</dc:title>
  <dc:subject>Generated on: 2026-06-08 14:58:48</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2026-06-08T13:58:55Z</dcterms:modified>
  <cp:category>DISA-STIG</cp:category>
  <cp:contentStatus>Draft</cp:contentStatus>
</cp:coreProperties>
</file>