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04C52A2CE6CFD42E262AD4745B3FF5D299FBB3B4" xr6:coauthVersionLast="47" xr6:coauthVersionMax="47" xr10:uidLastSave="{E5FE7D8C-BC61-486E-9E91-78FD1C6F708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3" i="1"/>
  <c r="L12" i="1"/>
  <c r="L11" i="1"/>
  <c r="L10" i="1"/>
  <c r="L9" i="1"/>
  <c r="L8" i="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1" i="3"/>
  <c r="D71" i="3"/>
  <c r="C71" i="3"/>
  <c r="F71" i="3" s="1"/>
  <c r="F70" i="3"/>
  <c r="E78" i="3" s="1"/>
  <c r="E70" i="3"/>
  <c r="D70" i="3"/>
  <c r="C70" i="3"/>
  <c r="E69" i="3"/>
  <c r="D69" i="3"/>
  <c r="C69" i="3"/>
  <c r="W121" i="3" s="1"/>
  <c r="E68" i="3"/>
  <c r="F68" i="3" s="1"/>
  <c r="D68" i="3"/>
  <c r="C68" i="3"/>
  <c r="U121" i="3" s="1"/>
  <c r="F67" i="3"/>
  <c r="T149" i="3" s="1"/>
  <c r="E67" i="3"/>
  <c r="D67" i="3"/>
  <c r="C67" i="3"/>
  <c r="S121" i="3" s="1"/>
  <c r="E53" i="3"/>
  <c r="D53" i="3"/>
  <c r="C53" i="3"/>
  <c r="F53" i="3" s="1"/>
  <c r="E52" i="3"/>
  <c r="D52" i="3"/>
  <c r="C52" i="3"/>
  <c r="F52" i="3" s="1"/>
  <c r="E34" i="3"/>
  <c r="D34" i="3"/>
  <c r="C34" i="3"/>
  <c r="F34" i="3" s="1"/>
  <c r="F33" i="3"/>
  <c r="C42" i="3" s="1"/>
  <c r="E33" i="3"/>
  <c r="D33" i="3"/>
  <c r="C33" i="3"/>
  <c r="E32" i="3"/>
  <c r="D32" i="3"/>
  <c r="C32" i="3"/>
  <c r="F32" i="3" s="1"/>
  <c r="E31" i="3"/>
  <c r="F31" i="3" s="1"/>
  <c r="D31" i="3"/>
  <c r="C31" i="3"/>
  <c r="E30" i="3"/>
  <c r="D30" i="3"/>
  <c r="C30" i="3"/>
  <c r="F30" i="3" s="1"/>
  <c r="E29" i="3"/>
  <c r="D29" i="3"/>
  <c r="C29" i="3"/>
  <c r="F29" i="3" s="1"/>
  <c r="E16" i="3"/>
  <c r="D16" i="3"/>
  <c r="C16" i="3"/>
  <c r="Q121" i="3" s="1"/>
  <c r="C9" i="3"/>
  <c r="C7" i="3" s="1"/>
  <c r="D7" i="3" s="1"/>
  <c r="D8" i="3"/>
  <c r="C8" i="3"/>
  <c r="E39" i="3" l="1"/>
  <c r="D39" i="3"/>
  <c r="C39" i="3"/>
  <c r="E95" i="3"/>
  <c r="D95" i="3"/>
  <c r="C95" i="3"/>
  <c r="C57" i="3"/>
  <c r="D57" i="3"/>
  <c r="E57" i="3"/>
  <c r="D58" i="3"/>
  <c r="C58" i="3"/>
  <c r="E58" i="3"/>
  <c r="E96" i="3"/>
  <c r="D96" i="3"/>
  <c r="C96" i="3"/>
  <c r="E97" i="3"/>
  <c r="D97" i="3"/>
  <c r="C97" i="3"/>
  <c r="D41" i="3"/>
  <c r="C41" i="3"/>
  <c r="E41" i="3"/>
  <c r="V153" i="3"/>
  <c r="V148" i="3"/>
  <c r="V143" i="3"/>
  <c r="V138" i="3"/>
  <c r="V133" i="3"/>
  <c r="V128" i="3"/>
  <c r="V123" i="3"/>
  <c r="V152" i="3"/>
  <c r="V147" i="3"/>
  <c r="V142" i="3"/>
  <c r="V137" i="3"/>
  <c r="V132" i="3"/>
  <c r="V127" i="3"/>
  <c r="V151" i="3"/>
  <c r="V146" i="3"/>
  <c r="V141" i="3"/>
  <c r="V136" i="3"/>
  <c r="V131" i="3"/>
  <c r="V126" i="3"/>
  <c r="V150" i="3"/>
  <c r="V145" i="3"/>
  <c r="V140" i="3"/>
  <c r="V135" i="3"/>
  <c r="V130" i="3"/>
  <c r="V125" i="3"/>
  <c r="E76" i="3"/>
  <c r="D76" i="3"/>
  <c r="C76" i="3"/>
  <c r="V149" i="3"/>
  <c r="V144" i="3"/>
  <c r="V139" i="3"/>
  <c r="V134" i="3"/>
  <c r="V129" i="3"/>
  <c r="V124" i="3"/>
  <c r="E43" i="3"/>
  <c r="D43" i="3"/>
  <c r="C43" i="3"/>
  <c r="E79" i="3"/>
  <c r="D79" i="3"/>
  <c r="C79" i="3"/>
  <c r="D38" i="3"/>
  <c r="E38" i="3"/>
  <c r="C38" i="3"/>
  <c r="C40" i="3"/>
  <c r="D40" i="3"/>
  <c r="E40" i="3"/>
  <c r="C98" i="3"/>
  <c r="E98" i="3"/>
  <c r="D98" i="3"/>
  <c r="F16" i="3"/>
  <c r="C75" i="3"/>
  <c r="D42" i="3"/>
  <c r="D75" i="3"/>
  <c r="D9" i="3"/>
  <c r="E42" i="3"/>
  <c r="E75" i="3"/>
  <c r="T125" i="3"/>
  <c r="T130" i="3"/>
  <c r="T135" i="3"/>
  <c r="T140" i="3"/>
  <c r="T145" i="3"/>
  <c r="T150" i="3"/>
  <c r="T126" i="3"/>
  <c r="T131" i="3"/>
  <c r="T136" i="3"/>
  <c r="T141" i="3"/>
  <c r="T146" i="3"/>
  <c r="T151" i="3"/>
  <c r="C78" i="3"/>
  <c r="D78" i="3"/>
  <c r="F69" i="3"/>
  <c r="T127" i="3"/>
  <c r="T132" i="3"/>
  <c r="T137" i="3"/>
  <c r="T142" i="3"/>
  <c r="T147" i="3"/>
  <c r="T152" i="3"/>
  <c r="T123" i="3"/>
  <c r="T128" i="3"/>
  <c r="T133" i="3"/>
  <c r="T138" i="3"/>
  <c r="T143" i="3"/>
  <c r="T148" i="3"/>
  <c r="T153" i="3"/>
  <c r="T124" i="3"/>
  <c r="T129" i="3"/>
  <c r="T134" i="3"/>
  <c r="T139" i="3"/>
  <c r="T144" i="3"/>
  <c r="D77" i="3" l="1"/>
  <c r="X153" i="3"/>
  <c r="X148" i="3"/>
  <c r="X143" i="3"/>
  <c r="X138" i="3"/>
  <c r="X133" i="3"/>
  <c r="X128" i="3"/>
  <c r="X123" i="3"/>
  <c r="X152" i="3"/>
  <c r="X147" i="3"/>
  <c r="X142" i="3"/>
  <c r="X137" i="3"/>
  <c r="X132" i="3"/>
  <c r="X127" i="3"/>
  <c r="E77" i="3"/>
  <c r="X151" i="3"/>
  <c r="X146" i="3"/>
  <c r="X141" i="3"/>
  <c r="X136" i="3"/>
  <c r="X131" i="3"/>
  <c r="X126" i="3"/>
  <c r="X150" i="3"/>
  <c r="X145" i="3"/>
  <c r="X140" i="3"/>
  <c r="X135" i="3"/>
  <c r="X130" i="3"/>
  <c r="X125" i="3"/>
  <c r="C77" i="3"/>
  <c r="X149" i="3"/>
  <c r="X144" i="3"/>
  <c r="X139" i="3"/>
  <c r="X134" i="3"/>
  <c r="X129" i="3"/>
  <c r="X124" i="3"/>
  <c r="R149" i="3"/>
  <c r="R144" i="3"/>
  <c r="R139" i="3"/>
  <c r="R134" i="3"/>
  <c r="R129" i="3"/>
  <c r="R124" i="3"/>
  <c r="R153" i="3"/>
  <c r="R148" i="3"/>
  <c r="R143" i="3"/>
  <c r="R138" i="3"/>
  <c r="R133" i="3"/>
  <c r="R128" i="3"/>
  <c r="R123" i="3"/>
  <c r="R152" i="3"/>
  <c r="R147" i="3"/>
  <c r="R142" i="3"/>
  <c r="R137" i="3"/>
  <c r="R132" i="3"/>
  <c r="R127" i="3"/>
  <c r="R151" i="3"/>
  <c r="R146" i="3"/>
  <c r="R141" i="3"/>
  <c r="R136" i="3"/>
  <c r="R131" i="3"/>
  <c r="R126" i="3"/>
  <c r="R150" i="3"/>
  <c r="R145" i="3"/>
  <c r="R140" i="3"/>
  <c r="R135" i="3"/>
  <c r="R130" i="3"/>
  <c r="R125" i="3"/>
  <c r="E20" i="3"/>
  <c r="D20" i="3"/>
  <c r="C20" i="3"/>
</calcChain>
</file>

<file path=xl/sharedStrings.xml><?xml version="1.0" encoding="utf-8"?>
<sst xmlns="http://schemas.openxmlformats.org/spreadsheetml/2006/main" count="636" uniqueCount="294">
  <si>
    <t>Id</t>
  </si>
  <si>
    <t>Title</t>
  </si>
  <si>
    <t>Severity</t>
  </si>
  <si>
    <t>MoSCoW</t>
  </si>
  <si>
    <t>OpsImpact</t>
  </si>
  <si>
    <t>Phase</t>
  </si>
  <si>
    <t>ImplStatus</t>
  </si>
  <si>
    <t>Notes</t>
  </si>
  <si>
    <t>Remediation</t>
  </si>
  <si>
    <t>Description</t>
  </si>
  <si>
    <t>Audit</t>
  </si>
  <si>
    <t>Status</t>
  </si>
  <si>
    <t>LogID</t>
  </si>
  <si>
    <t>V-75913</t>
  </si>
  <si>
    <r>
      <rPr>
        <sz val="11"/>
        <rFont val="Calibri"/>
      </rPr>
      <t>CounterACT, when providing user access control intermediary services, must display the Standard Mandatory DoD-approved Notice and Consent Banner before granting access to the network.</t>
    </r>
  </si>
  <si>
    <t>CAT II (Medium)</t>
  </si>
  <si>
    <t>Unassigned</t>
  </si>
  <si>
    <t>Unassessed</t>
  </si>
  <si>
    <t>Pending</t>
  </si>
  <si>
    <t/>
  </si>
  <si>
    <r>
      <rPr>
        <sz val="11"/>
        <color rgb="FF000000"/>
        <rFont val="Calibri"/>
      </rPr>
      <t xml:space="preserve">If user network access control intermediary services are provided, configure CounterACT to display the Standard Mandatory DoD-approved Notice and Consent Banner before granting access to the network. </t>
    </r>
    <r>
      <rPr>
        <sz val="11"/>
        <color rgb="FF000000"/>
        <rFont val="Calibri"/>
      </rPr>
      <t xml:space="preserve">
</t>
    </r>
    <r>
      <rPr>
        <sz val="11"/>
        <color rgb="FF000000"/>
        <rFont val="Calibri"/>
      </rPr>
      <t xml:space="preserve">1. Log in to CounterACT’s Administrator UI. </t>
    </r>
    <r>
      <rPr>
        <sz val="11"/>
        <color rgb="FF000000"/>
        <rFont val="Calibri"/>
      </rPr>
      <t xml:space="preserve">
</t>
    </r>
    <r>
      <rPr>
        <sz val="11"/>
        <color rgb="FF000000"/>
        <rFont val="Calibri"/>
      </rPr>
      <t>2. Go to Tools &gt;&gt; Options &gt;&gt; User Console and Options &gt;&gt; Password and Logon.</t>
    </r>
    <r>
      <rPr>
        <sz val="11"/>
        <color rgb="FF000000"/>
        <rFont val="Calibri"/>
      </rPr>
      <t xml:space="preserve">
</t>
    </r>
    <r>
      <rPr>
        <sz val="11"/>
        <color rgb="FF000000"/>
        <rFont val="Calibri"/>
      </rPr>
      <t xml:space="preserve">3. Enable the "Display this Notice and Consent Message after login" and complete the provided text input area to have the Standard Mandatory DoD and Consent Banner before granting access to the device. This banner must include the following text: </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</si>
  <si>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Display of a standardized and approved use notification before granting access to the network ensures privacy and security notification verbiage used is consistent with DoD requirements.</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 for example, with CounterACT guest access function. This requirement applies to network elements that have the concept of a user account and have the logon function residing on the network element. This requirement is not for access to the device itself, such as with system administrators of CounterACT, but rather is related to the network access control function provided to the users.</t>
    </r>
    <r>
      <rPr>
        <sz val="11"/>
        <color rgb="FF000000"/>
        <rFont val="Calibri"/>
      </rPr>
      <t xml:space="preserve">
</t>
    </r>
    <r>
      <rPr>
        <sz val="11"/>
        <color rgb="FF000000"/>
        <rFont val="Calibri"/>
      </rPr>
      <t>The banner must be formatted in accordance with DTM-08-060. Use the following verbiage for network elements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</si>
  <si>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If CounterACT does not provide user access control intermediary services, this is not applicable.</t>
    </r>
    <r>
      <rPr>
        <sz val="11"/>
        <color rgb="FF000000"/>
        <rFont val="Calibri"/>
      </rPr>
      <t xml:space="preserve">
</t>
    </r>
    <r>
      <rPr>
        <sz val="11"/>
        <color rgb="FF000000"/>
        <rFont val="Calibri"/>
      </rPr>
      <t xml:space="preserve">Verify CounterACT displays the Standard Mandatory DoD-approved Notice and Consent Banner before granting access to the network. </t>
    </r>
    <r>
      <rPr>
        <sz val="11"/>
        <color rgb="FF000000"/>
        <rFont val="Calibri"/>
      </rPr>
      <t xml:space="preserve">
</t>
    </r>
    <r>
      <rPr>
        <sz val="11"/>
        <color rgb="FF000000"/>
        <rFont val="Calibri"/>
      </rPr>
      <t xml:space="preserve">1. Log on to CounterACT’s Administrator UI. </t>
    </r>
    <r>
      <rPr>
        <sz val="11"/>
        <color rgb="FF000000"/>
        <rFont val="Calibri"/>
      </rPr>
      <t xml:space="preserve">
</t>
    </r>
    <r>
      <rPr>
        <sz val="11"/>
        <color rgb="FF000000"/>
        <rFont val="Calibri"/>
      </rPr>
      <t>2. Go to Tools &gt;&gt; Options &gt;&gt; User Console and Options &gt;&gt; Password and Logon.</t>
    </r>
    <r>
      <rPr>
        <sz val="11"/>
        <color rgb="FF000000"/>
        <rFont val="Calibri"/>
      </rPr>
      <t xml:space="preserve">
</t>
    </r>
    <r>
      <rPr>
        <sz val="11"/>
        <color rgb="FF000000"/>
        <rFont val="Calibri"/>
      </rPr>
      <t xml:space="preserve">3. Enable the "Display this Notice and Consent Message after login" and complete the provided text input area to have the Standard Mandatory DoD and Consent Banner before granting access to the device. This banner must include the following text: </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If CounterACT does not display the Standard Mandatory DoD-approved Notice and Consent Banner before granting access to the network, this is a finding.</t>
    </r>
  </si>
  <si>
    <t>V-75931</t>
  </si>
  <si>
    <r>
      <rPr>
        <sz val="11"/>
        <rFont val="Calibri"/>
      </rPr>
      <t>CounterACT, when providing user access control intermediary services, must retain the Standard Mandatory DoD-approved Notice and Consent Banner on the screen until users acknowledge the usage conditions and take explicit actions to log on for further access.</t>
    </r>
  </si>
  <si>
    <t>CAT III (Low)</t>
  </si>
  <si>
    <r>
      <rPr>
        <sz val="11"/>
        <color rgb="FF000000"/>
        <rFont val="Calibri"/>
      </rPr>
      <t xml:space="preserve">If user access control intermediary services are provided, configure CounterACT to retain the Standard Mandatory DoD-approved Notice and Consent Banner on the screen until users acknowledge the usage conditions and take explicit actions to log on for further access. </t>
    </r>
    <r>
      <rPr>
        <sz val="11"/>
        <color rgb="FF000000"/>
        <rFont val="Calibri"/>
      </rPr>
      <t xml:space="preserve">
</t>
    </r>
    <r>
      <rPr>
        <sz val="11"/>
        <color rgb="FF000000"/>
        <rFont val="Calibri"/>
      </rPr>
      <t xml:space="preserve">1. Log on to CounterACT’s Administrator UI. </t>
    </r>
    <r>
      <rPr>
        <sz val="11"/>
        <color rgb="FF000000"/>
        <rFont val="Calibri"/>
      </rPr>
      <t xml:space="preserve">
</t>
    </r>
    <r>
      <rPr>
        <sz val="11"/>
        <color rgb="FF000000"/>
        <rFont val="Calibri"/>
      </rPr>
      <t xml:space="preserve">2. Go to Tools &gt;&gt; Options &gt;&gt; User Console and Options &gt;&gt; Password and Logon. </t>
    </r>
    <r>
      <rPr>
        <sz val="11"/>
        <color rgb="FF000000"/>
        <rFont val="Calibri"/>
      </rPr>
      <t xml:space="preserve">
</t>
    </r>
    <r>
      <rPr>
        <sz val="11"/>
        <color rgb="FF000000"/>
        <rFont val="Calibri"/>
      </rPr>
      <t>3. Ensure the options for the logon banner "require confirmation" is selected.</t>
    </r>
  </si>
  <si>
    <r>
      <rPr>
        <sz val="11"/>
        <color rgb="FF000000"/>
        <rFont val="Calibri"/>
      </rPr>
      <t>The banner must be acknowledged by the user prior to allowing the user access to the network. This provides assurance that the user has seen the message and accepted the conditions for access. If the consent banner is not acknowledged by the user, DoD will not be in compliance with system use notifications required by law.</t>
    </r>
    <r>
      <rPr>
        <sz val="11"/>
        <color rgb="FF000000"/>
        <rFont val="Calibri"/>
      </rPr>
      <t xml:space="preserve">
</t>
    </r>
    <r>
      <rPr>
        <sz val="11"/>
        <color rgb="FF000000"/>
        <rFont val="Calibri"/>
      </rPr>
      <t>To establish acceptance of the application usage policy, a click-through banner at application logon is required. The network element must prevent further activity until the user executes a positive action to manifest agreement by clicking on a box indicating "OK".</t>
    </r>
    <r>
      <rPr>
        <sz val="11"/>
        <color rgb="FF000000"/>
        <rFont val="Calibri"/>
      </rPr>
      <t xml:space="preserve">
</t>
    </r>
    <r>
      <rPr>
        <sz val="11"/>
        <color rgb="FF000000"/>
        <rFont val="Calibri"/>
      </rPr>
      <t>This policy only applies to gateways (e.g., identity management or authentication gateways) that provide user account services as part of the intermediary services.</t>
    </r>
  </si>
  <si>
    <r>
      <rPr>
        <sz val="11"/>
        <color rgb="FF000000"/>
        <rFont val="Calibri"/>
      </rPr>
      <t>If CounterACT does not provide user access control intermediary services, this is not applicable.</t>
    </r>
    <r>
      <rPr>
        <sz val="11"/>
        <color rgb="FF000000"/>
        <rFont val="Calibri"/>
      </rPr>
      <t xml:space="preserve">
</t>
    </r>
    <r>
      <rPr>
        <sz val="11"/>
        <color rgb="FF000000"/>
        <rFont val="Calibri"/>
      </rPr>
      <t xml:space="preserve">Verify CounterACT retains the Standard Mandatory DoD-approved Notice and Consent Banner on the screen until users acknowledge the usage conditions and takes explicit actions to log on for further access. </t>
    </r>
    <r>
      <rPr>
        <sz val="11"/>
        <color rgb="FF000000"/>
        <rFont val="Calibri"/>
      </rPr>
      <t xml:space="preserve">
</t>
    </r>
    <r>
      <rPr>
        <sz val="11"/>
        <color rgb="FF000000"/>
        <rFont val="Calibri"/>
      </rPr>
      <t xml:space="preserve">1. Log in to CounterACT’s Administrator UI. </t>
    </r>
    <r>
      <rPr>
        <sz val="11"/>
        <color rgb="FF000000"/>
        <rFont val="Calibri"/>
      </rPr>
      <t xml:space="preserve">
</t>
    </r>
    <r>
      <rPr>
        <sz val="11"/>
        <color rgb="FF000000"/>
        <rFont val="Calibri"/>
      </rPr>
      <t xml:space="preserve">2. Go to Tools &gt;&gt; Options &gt;&gt; User Console and Options &gt;&gt; Password and Logon. </t>
    </r>
    <r>
      <rPr>
        <sz val="11"/>
        <color rgb="FF000000"/>
        <rFont val="Calibri"/>
      </rPr>
      <t xml:space="preserve">
</t>
    </r>
    <r>
      <rPr>
        <sz val="11"/>
        <color rgb="FF000000"/>
        <rFont val="Calibri"/>
      </rPr>
      <t xml:space="preserve">3. Verify the options for logon banner "require confirmation" is selected. </t>
    </r>
    <r>
      <rPr>
        <sz val="11"/>
        <color rgb="FF000000"/>
        <rFont val="Calibri"/>
      </rPr>
      <t xml:space="preserve">
</t>
    </r>
    <r>
      <rPr>
        <sz val="11"/>
        <color rgb="FF000000"/>
        <rFont val="Calibri"/>
      </rPr>
      <t>If CounterACT does not retain the Standard Mandatory DoD-approved Notice and Consent Banner on the screen until users acknowledge the usage conditions and take explicit actions to log on for further access, this is a finding.</t>
    </r>
  </si>
  <si>
    <t>V-75933</t>
  </si>
  <si>
    <r>
      <rPr>
        <sz val="11"/>
        <rFont val="Calibri"/>
      </rPr>
      <t>CounterACT, when providing user access control intermediary services for publicly accessible applications, must display the Standard Mandatory DoD-approved Notice and Consent Banner before granting access to the system.</t>
    </r>
  </si>
  <si>
    <r>
      <rPr>
        <sz val="11"/>
        <color rgb="FF000000"/>
        <rFont val="Calibri"/>
      </rPr>
      <t>If user access control intermediary services are provided, configure CounterACT to display the Standard Mandatory DoD-approved Notice and Consent Banner before granting access to the system.</t>
    </r>
    <r>
      <rPr>
        <sz val="11"/>
        <color rgb="FF000000"/>
        <rFont val="Calibri"/>
      </rPr>
      <t xml:space="preserve">
</t>
    </r>
    <r>
      <rPr>
        <sz val="11"/>
        <color rgb="FF000000"/>
        <rFont val="Calibri"/>
      </rPr>
      <t xml:space="preserve">1. Log on to CounterACT’s Administrator UI. </t>
    </r>
    <r>
      <rPr>
        <sz val="11"/>
        <color rgb="FF000000"/>
        <rFont val="Calibri"/>
      </rPr>
      <t xml:space="preserve">
</t>
    </r>
    <r>
      <rPr>
        <sz val="11"/>
        <color rgb="FF000000"/>
        <rFont val="Calibri"/>
      </rPr>
      <t>2. Go to Tools &gt;&gt; Options &gt;&gt; User Console and Options &gt;&gt; Password and Logon.</t>
    </r>
    <r>
      <rPr>
        <sz val="11"/>
        <color rgb="FF000000"/>
        <rFont val="Calibri"/>
      </rPr>
      <t xml:space="preserve">
</t>
    </r>
    <r>
      <rPr>
        <sz val="11"/>
        <color rgb="FF000000"/>
        <rFont val="Calibri"/>
      </rPr>
      <t xml:space="preserve">3. Enable the "Display this Notice and Consent Message after login" and complete the provided text input area to have the Standard Mandatory DoD and Consent Banner before granting access to the device. This banner must include the following text: </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</si>
  <si>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Display of a standardized and approved use notification before granting access to the publicly accessible network element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 This requirement applies to network elements that have the concept of a user account and have the logon function residing on the network element.</t>
    </r>
    <r>
      <rPr>
        <sz val="11"/>
        <color rgb="FF000000"/>
        <rFont val="Calibri"/>
      </rPr>
      <t xml:space="preserve">
</t>
    </r>
    <r>
      <rPr>
        <sz val="11"/>
        <color rgb="FF000000"/>
        <rFont val="Calibri"/>
      </rPr>
      <t>The banner must be formatted in accordance with DTM-08-060. Use the following verbiage for network elements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t>
    </r>
  </si>
  <si>
    <r>
      <rPr>
        <sz val="11"/>
        <color rgb="FF000000"/>
        <rFont val="Calibri"/>
      </rPr>
      <t>If CounterACT does not provide user access control intermediary services, this is not applicable.</t>
    </r>
    <r>
      <rPr>
        <sz val="11"/>
        <color rgb="FF000000"/>
        <rFont val="Calibri"/>
      </rPr>
      <t xml:space="preserve">
</t>
    </r>
    <r>
      <rPr>
        <sz val="11"/>
        <color rgb="FF000000"/>
        <rFont val="Calibri"/>
      </rPr>
      <t>Verify CounterACT displays the Standard Mandatory DoD-approved Notice and Consent Banner before granting access to the system.</t>
    </r>
    <r>
      <rPr>
        <sz val="11"/>
        <color rgb="FF000000"/>
        <rFont val="Calibri"/>
      </rPr>
      <t xml:space="preserve">
</t>
    </r>
    <r>
      <rPr>
        <sz val="11"/>
        <color rgb="FF000000"/>
        <rFont val="Calibri"/>
      </rPr>
      <t xml:space="preserve">1. Log on to CounterACT’s Administrator UI. </t>
    </r>
    <r>
      <rPr>
        <sz val="11"/>
        <color rgb="FF000000"/>
        <rFont val="Calibri"/>
      </rPr>
      <t xml:space="preserve">
</t>
    </r>
    <r>
      <rPr>
        <sz val="11"/>
        <color rgb="FF000000"/>
        <rFont val="Calibri"/>
      </rPr>
      <t>2. Go to Tools &gt;&gt; Options &gt;&gt; User Console and Options &gt;&gt; Password and Logon.</t>
    </r>
    <r>
      <rPr>
        <sz val="11"/>
        <color rgb="FF000000"/>
        <rFont val="Calibri"/>
      </rPr>
      <t xml:space="preserve">
</t>
    </r>
    <r>
      <rPr>
        <sz val="11"/>
        <color rgb="FF000000"/>
        <rFont val="Calibri"/>
      </rPr>
      <t xml:space="preserve">3. Enable the "Display this Notice and Consent Message after login" and complete the provided text input area to have the Standard Mandatory DoD and Consent Banner before granting access to the device. This banner must include the following text: </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If CounterACT does not display the Standard Mandatory DoD-approved Notice and Consent Banner before granting access to the system, this is a finding.</t>
    </r>
  </si>
  <si>
    <t>V-75935</t>
  </si>
  <si>
    <r>
      <rPr>
        <sz val="11"/>
        <rFont val="Calibri"/>
      </rPr>
      <t>CounterACT must send an alert to, at a minimum, the ISSO and SCA when an audit processing failure occurs.</t>
    </r>
  </si>
  <si>
    <r>
      <rPr>
        <sz val="11"/>
        <color rgb="FF000000"/>
        <rFont val="Calibri"/>
      </rPr>
      <t>Configure CounterACT to send all alert notifications to, at a minimum, the ISSO and SCA when an audit processing failure occurs.</t>
    </r>
    <r>
      <rPr>
        <sz val="11"/>
        <color rgb="FF000000"/>
        <rFont val="Calibri"/>
      </rPr>
      <t xml:space="preserve">
</t>
    </r>
    <r>
      <rPr>
        <sz val="11"/>
        <color rgb="FF000000"/>
        <rFont val="Calibri"/>
      </rPr>
      <t>1. Log in to CounterACT’s Administrator interface.</t>
    </r>
    <r>
      <rPr>
        <sz val="11"/>
        <color rgb="FF000000"/>
        <rFont val="Calibri"/>
      </rPr>
      <t xml:space="preserve">
</t>
    </r>
    <r>
      <rPr>
        <sz val="11"/>
        <color rgb="FF000000"/>
        <rFont val="Calibri"/>
      </rPr>
      <t>2. Select Tools &gt;&gt; Options.</t>
    </r>
    <r>
      <rPr>
        <sz val="11"/>
        <color rgb="FF000000"/>
        <rFont val="Calibri"/>
      </rPr>
      <t xml:space="preserve">
</t>
    </r>
    <r>
      <rPr>
        <sz val="11"/>
        <color rgb="FF000000"/>
        <rFont val="Calibri"/>
      </rPr>
      <t>3. Select General.</t>
    </r>
    <r>
      <rPr>
        <sz val="11"/>
        <color rgb="FF000000"/>
        <rFont val="Calibri"/>
      </rPr>
      <t xml:space="preserve">
</t>
    </r>
    <r>
      <rPr>
        <sz val="11"/>
        <color rgb="FF000000"/>
        <rFont val="Calibri"/>
      </rPr>
      <t>4. Select the "+" next to general to open the submenu. Select email Preferences.</t>
    </r>
    <r>
      <rPr>
        <sz val="11"/>
        <color rgb="FF000000"/>
        <rFont val="Calibri"/>
      </rPr>
      <t xml:space="preserve">
</t>
    </r>
    <r>
      <rPr>
        <sz val="11"/>
        <color rgb="FF000000"/>
        <rFont val="Calibri"/>
      </rPr>
      <t>5. Ensure that the ISSO/SCA email address is configuration for notifications.</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</si>
  <si>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 Possible audit processing failures also include the inability of ALG to write to the central audit log.</t>
    </r>
    <r>
      <rPr>
        <sz val="11"/>
        <color rgb="FF000000"/>
        <rFont val="Calibri"/>
      </rPr>
      <t xml:space="preserve">
</t>
    </r>
    <r>
      <rPr>
        <sz val="11"/>
        <color rgb="FF000000"/>
        <rFont val="Calibri"/>
      </rPr>
      <t>While this requirement also applies to the event monitoring system (e.g., Syslog, Security Information and Event Management [SIEM], or SNMP servers), CounterACT can also be configured to send notifications.</t>
    </r>
  </si>
  <si>
    <r>
      <rPr>
        <sz val="11"/>
        <color rgb="FF000000"/>
        <rFont val="Calibri"/>
      </rPr>
      <t>Verify CounterACT sends an alert to, at a minimum, the ISSO and SCA when an audit processing failure occurs.</t>
    </r>
    <r>
      <rPr>
        <sz val="11"/>
        <color rgb="FF000000"/>
        <rFont val="Calibri"/>
      </rPr>
      <t xml:space="preserve">
</t>
    </r>
    <r>
      <rPr>
        <sz val="11"/>
        <color rgb="FF000000"/>
        <rFont val="Calibri"/>
      </rPr>
      <t>1. Log in to the CounterACT Administrator interface.</t>
    </r>
    <r>
      <rPr>
        <sz val="11"/>
        <color rgb="FF000000"/>
        <rFont val="Calibri"/>
      </rPr>
      <t xml:space="preserve">
</t>
    </r>
    <r>
      <rPr>
        <sz val="11"/>
        <color rgb="FF000000"/>
        <rFont val="Calibri"/>
      </rPr>
      <t>2. Select Tools &gt;&gt; Options.</t>
    </r>
    <r>
      <rPr>
        <sz val="11"/>
        <color rgb="FF000000"/>
        <rFont val="Calibri"/>
      </rPr>
      <t xml:space="preserve">
</t>
    </r>
    <r>
      <rPr>
        <sz val="11"/>
        <color rgb="FF000000"/>
        <rFont val="Calibri"/>
      </rPr>
      <t>3. Select General.</t>
    </r>
    <r>
      <rPr>
        <sz val="11"/>
        <color rgb="FF000000"/>
        <rFont val="Calibri"/>
      </rPr>
      <t xml:space="preserve">
</t>
    </r>
    <r>
      <rPr>
        <sz val="11"/>
        <color rgb="FF000000"/>
        <rFont val="Calibri"/>
      </rPr>
      <t>4. Select the "+" next to general to open the submenu. Select email Preferences.</t>
    </r>
    <r>
      <rPr>
        <sz val="11"/>
        <color rgb="FF000000"/>
        <rFont val="Calibri"/>
      </rPr>
      <t xml:space="preserve">
</t>
    </r>
    <r>
      <rPr>
        <sz val="11"/>
        <color rgb="FF000000"/>
        <rFont val="Calibri"/>
      </rPr>
      <t xml:space="preserve">5. Ensure that the ISSO/SCA email address is configuration for notifications. </t>
    </r>
    <r>
      <rPr>
        <sz val="11"/>
        <color rgb="FF000000"/>
        <rFont val="Calibri"/>
      </rPr>
      <t xml:space="preserve">
</t>
    </r>
    <r>
      <rPr>
        <sz val="11"/>
        <color rgb="FF000000"/>
        <rFont val="Calibri"/>
      </rPr>
      <t>If CounterACT does not send an alert to, at a minimum, the ISSO and SCA when an audit processing failure occurs, this is a finding.</t>
    </r>
  </si>
  <si>
    <t>V-75937</t>
  </si>
  <si>
    <r>
      <rPr>
        <sz val="11"/>
        <rFont val="Calibri"/>
      </rPr>
      <t>If user authentication services are provided, CounterACT must be configured with a pre-established trust relationship and mechanisms with a central directory service that validates user account access authorizations and privileges.</t>
    </r>
  </si>
  <si>
    <r>
      <rPr>
        <sz val="11"/>
        <color rgb="FF000000"/>
        <rFont val="Calibri"/>
      </rPr>
      <t>If user authentication service is provided by CounterACT, configure the use of a central directory service for user authentication.</t>
    </r>
    <r>
      <rPr>
        <sz val="11"/>
        <color rgb="FF000000"/>
        <rFont val="Calibri"/>
      </rPr>
      <t xml:space="preserve">
</t>
    </r>
    <r>
      <rPr>
        <sz val="11"/>
        <color rgb="FF000000"/>
        <rFont val="Calibri"/>
      </rPr>
      <t>Obtain configuration information for a directory service (e.g., Active Directory or LDAP) that validates user account access authorizations and privileges.</t>
    </r>
    <r>
      <rPr>
        <sz val="11"/>
        <color rgb="FF000000"/>
        <rFont val="Calibri"/>
      </rPr>
      <t xml:space="preserve">
</t>
    </r>
    <r>
      <rPr>
        <sz val="11"/>
        <color rgb="FF000000"/>
        <rFont val="Calibri"/>
      </rPr>
      <t>1. Connect to CounterACT’s Admin Console and log in.</t>
    </r>
    <r>
      <rPr>
        <sz val="11"/>
        <color rgb="FF000000"/>
        <rFont val="Calibri"/>
      </rPr>
      <t xml:space="preserve">
</t>
    </r>
    <r>
      <rPr>
        <sz val="11"/>
        <color rgb="FF000000"/>
        <rFont val="Calibri"/>
      </rPr>
      <t>2. Go to Tools &gt;&gt; Options &gt;&gt; User Directory.</t>
    </r>
    <r>
      <rPr>
        <sz val="11"/>
        <color rgb="FF000000"/>
        <rFont val="Calibri"/>
      </rPr>
      <t xml:space="preserve">
</t>
    </r>
    <r>
      <rPr>
        <sz val="11"/>
        <color rgb="FF000000"/>
        <rFont val="Calibri"/>
      </rPr>
      <t>3. Verify the User Directory configured for Authentication. Select the configured directory (or directories) and on the General Tab ensure the "Use for Authentication" radio button is selected.</t>
    </r>
  </si>
  <si>
    <r>
      <rPr>
        <sz val="11"/>
        <color rgb="FF000000"/>
        <rFont val="Calibri"/>
      </rPr>
      <t>User account and privilege validation must be centralized in order to prevent unauthorized access using changed or revoked privileges.</t>
    </r>
    <r>
      <rPr>
        <sz val="11"/>
        <color rgb="FF000000"/>
        <rFont val="Calibri"/>
      </rPr>
      <t xml:space="preserve">
</t>
    </r>
    <r>
      <rPr>
        <sz val="11"/>
        <color rgb="FF000000"/>
        <rFont val="Calibri"/>
      </rPr>
      <t>CounterACT can implement functions such as traffic filtering, authentication, access, and authorization functions based on computer and user privileges. However, the directory service (e.g., Active Directory or LDAP) must not be installed on CounterACT, particularly if the gateway resides on the untrusted zone of the Enclave.</t>
    </r>
  </si>
  <si>
    <r>
      <rPr>
        <sz val="11"/>
        <color rgb="FF000000"/>
        <rFont val="Calibri"/>
      </rPr>
      <t>If CounterACT does not provide user authentication intermediary services, this is not applicable.</t>
    </r>
    <r>
      <rPr>
        <sz val="11"/>
        <color rgb="FF000000"/>
        <rFont val="Calibri"/>
      </rPr>
      <t xml:space="preserve">
</t>
    </r>
    <r>
      <rPr>
        <sz val="11"/>
        <color rgb="FF000000"/>
        <rFont val="Calibri"/>
      </rPr>
      <t>Verify CounterACT is configured for NAC services authentication.</t>
    </r>
    <r>
      <rPr>
        <sz val="11"/>
        <color rgb="FF000000"/>
        <rFont val="Calibri"/>
      </rPr>
      <t xml:space="preserve">
</t>
    </r>
    <r>
      <rPr>
        <sz val="11"/>
        <color rgb="FF000000"/>
        <rFont val="Calibri"/>
      </rPr>
      <t>1. Connect to CounterACT’s Admin Console and log in.</t>
    </r>
    <r>
      <rPr>
        <sz val="11"/>
        <color rgb="FF000000"/>
        <rFont val="Calibri"/>
      </rPr>
      <t xml:space="preserve">
</t>
    </r>
    <r>
      <rPr>
        <sz val="11"/>
        <color rgb="FF000000"/>
        <rFont val="Calibri"/>
      </rPr>
      <t>2. Go to Tools &gt;&gt; Options &gt;&gt; User Directory.</t>
    </r>
    <r>
      <rPr>
        <sz val="11"/>
        <color rgb="FF000000"/>
        <rFont val="Calibri"/>
      </rPr>
      <t xml:space="preserve">
</t>
    </r>
    <r>
      <rPr>
        <sz val="11"/>
        <color rgb="FF000000"/>
        <rFont val="Calibri"/>
      </rPr>
      <t xml:space="preserve">3. Verify the User Directory configured for Authentication. Select the configured directory (or directories) and on the General Tab ensure the "Use for Authentication" radio button is selected. </t>
    </r>
    <r>
      <rPr>
        <sz val="11"/>
        <color rgb="FF000000"/>
        <rFont val="Calibri"/>
      </rPr>
      <t xml:space="preserve">
</t>
    </r>
    <r>
      <rPr>
        <sz val="11"/>
        <color rgb="FF000000"/>
        <rFont val="Calibri"/>
      </rPr>
      <t xml:space="preserve">Verify with site representatives that the directory service validates user account access authorizations and privileges. </t>
    </r>
    <r>
      <rPr>
        <sz val="11"/>
        <color rgb="FF000000"/>
        <rFont val="Calibri"/>
      </rPr>
      <t xml:space="preserve">
</t>
    </r>
    <r>
      <rPr>
        <sz val="11"/>
        <color rgb="FF000000"/>
        <rFont val="Calibri"/>
      </rPr>
      <t>If CounterACT does not use a central directory service to validate user account access authorizations and privileges, this is a finding.</t>
    </r>
  </si>
  <si>
    <t>V-75939</t>
  </si>
  <si>
    <r>
      <rPr>
        <sz val="11"/>
        <rFont val="Calibri"/>
      </rPr>
      <t>If user authentication services are provided, CounterACT must restrict user authentication traffic to specific authentication server(s).</t>
    </r>
  </si>
  <si>
    <r>
      <rPr>
        <sz val="11"/>
        <color rgb="FF000000"/>
        <rFont val="Calibri"/>
      </rPr>
      <t>If user authentication service is provided by CounterACT, configure the use of a central directory service for user authentication.</t>
    </r>
    <r>
      <rPr>
        <sz val="11"/>
        <color rgb="FF000000"/>
        <rFont val="Calibri"/>
      </rPr>
      <t xml:space="preserve">
</t>
    </r>
    <r>
      <rPr>
        <sz val="11"/>
        <color rgb="FF000000"/>
        <rFont val="Calibri"/>
      </rPr>
      <t>1. Connect to the CounterACT Admin Console and log in.</t>
    </r>
    <r>
      <rPr>
        <sz val="11"/>
        <color rgb="FF000000"/>
        <rFont val="Calibri"/>
      </rPr>
      <t xml:space="preserve">
</t>
    </r>
    <r>
      <rPr>
        <sz val="11"/>
        <color rgb="FF000000"/>
        <rFont val="Calibri"/>
      </rPr>
      <t>2. Go to Tools &gt;&gt; Options &gt;&gt; User Directory.</t>
    </r>
    <r>
      <rPr>
        <sz val="11"/>
        <color rgb="FF000000"/>
        <rFont val="Calibri"/>
      </rPr>
      <t xml:space="preserve">
</t>
    </r>
    <r>
      <rPr>
        <sz val="11"/>
        <color rgb="FF000000"/>
        <rFont val="Calibri"/>
      </rPr>
      <t>3. Ensure the User Directory configured for Authentication. Select the configured directory (or directories) and on the General Tab ensure the "Use for Authentication" radio button is selected.</t>
    </r>
    <r>
      <rPr>
        <sz val="11"/>
        <color rgb="FF000000"/>
        <rFont val="Calibri"/>
      </rPr>
      <t xml:space="preserve">
</t>
    </r>
    <r>
      <rPr>
        <sz val="11"/>
        <color rgb="FF000000"/>
        <rFont val="Calibri"/>
      </rPr>
      <t>4. Ensure the Hostname is correct for the assigned directory and then select "OK". (Select "Apply" if changes were made.)</t>
    </r>
    <r>
      <rPr>
        <sz val="11"/>
        <color rgb="FF000000"/>
        <rFont val="Calibri"/>
      </rPr>
      <t xml:space="preserve">
</t>
    </r>
    <r>
      <rPr>
        <sz val="11"/>
        <color rgb="FF000000"/>
        <rFont val="Calibri"/>
      </rPr>
      <t>5. Select the directory and then select test. Ensure both tests passed.</t>
    </r>
  </si>
  <si>
    <r>
      <rPr>
        <sz val="11"/>
        <color rgb="FF000000"/>
        <rFont val="Calibri"/>
      </rPr>
      <t>User authentication can be used as part of the policy filtering rule sets. Some URLs or network resources can be restricted to authenticated users only. Users are prompted by the application or browser for credentials. Authentication service may be provided by CounterACT as an intermediary for the application; however, the authentication credential must be stored in the site's directory services server.</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proxy capability). This does not apply to authentication for the purpose of configuring the device itself (i.e., device management).</t>
    </r>
  </si>
  <si>
    <r>
      <rPr>
        <sz val="11"/>
        <color rgb="FF000000"/>
        <rFont val="Calibri"/>
      </rPr>
      <t>If CounterACT does not provide user authentication intermediary services, this is not applicable.</t>
    </r>
    <r>
      <rPr>
        <sz val="11"/>
        <color rgb="FF000000"/>
        <rFont val="Calibri"/>
      </rPr>
      <t xml:space="preserve">
</t>
    </r>
    <r>
      <rPr>
        <sz val="11"/>
        <color rgb="FF000000"/>
        <rFont val="Calibri"/>
      </rPr>
      <t xml:space="preserve">Verify CounterACT is configured to use a specific authentication server(s). </t>
    </r>
    <r>
      <rPr>
        <sz val="11"/>
        <color rgb="FF000000"/>
        <rFont val="Calibri"/>
      </rPr>
      <t xml:space="preserve">
</t>
    </r>
    <r>
      <rPr>
        <sz val="11"/>
        <color rgb="FF000000"/>
        <rFont val="Calibri"/>
      </rPr>
      <t>1. Connect to the CounterACT Admin Console and log in.</t>
    </r>
    <r>
      <rPr>
        <sz val="11"/>
        <color rgb="FF000000"/>
        <rFont val="Calibri"/>
      </rPr>
      <t xml:space="preserve">
</t>
    </r>
    <r>
      <rPr>
        <sz val="11"/>
        <color rgb="FF000000"/>
        <rFont val="Calibri"/>
      </rPr>
      <t>2. Go to Tools &gt;&gt; Options &gt;&gt; User Directory.</t>
    </r>
    <r>
      <rPr>
        <sz val="11"/>
        <color rgb="FF000000"/>
        <rFont val="Calibri"/>
      </rPr>
      <t xml:space="preserve">
</t>
    </r>
    <r>
      <rPr>
        <sz val="11"/>
        <color rgb="FF000000"/>
        <rFont val="Calibri"/>
      </rPr>
      <t>3. Verify the User Directory is configured for Authentication. Select the configured directory (or directories) and on the General Tab ensure the "Use for Authentication" radio button is selected.</t>
    </r>
    <r>
      <rPr>
        <sz val="11"/>
        <color rgb="FF000000"/>
        <rFont val="Calibri"/>
      </rPr>
      <t xml:space="preserve">
</t>
    </r>
    <r>
      <rPr>
        <sz val="11"/>
        <color rgb="FF000000"/>
        <rFont val="Calibri"/>
      </rPr>
      <t>4. Verify the Hostname is correct for the assigned directory and then select "OK". (Select "Apply" if changes were made.)</t>
    </r>
    <r>
      <rPr>
        <sz val="11"/>
        <color rgb="FF000000"/>
        <rFont val="Calibri"/>
      </rPr>
      <t xml:space="preserve">
</t>
    </r>
    <r>
      <rPr>
        <sz val="11"/>
        <color rgb="FF000000"/>
        <rFont val="Calibri"/>
      </rPr>
      <t xml:space="preserve">5. Select the directory and then select test. Verify both tests past. </t>
    </r>
    <r>
      <rPr>
        <sz val="11"/>
        <color rgb="FF000000"/>
        <rFont val="Calibri"/>
      </rPr>
      <t xml:space="preserve">
</t>
    </r>
    <r>
      <rPr>
        <sz val="11"/>
        <color rgb="FF000000"/>
        <rFont val="Calibri"/>
      </rPr>
      <t>If CounterACT does not restrict user authentication traffic to a specific authentication server(s), this is a finding.</t>
    </r>
  </si>
  <si>
    <t>V-75941</t>
  </si>
  <si>
    <r>
      <rPr>
        <sz val="11"/>
        <rFont val="Calibri"/>
      </rPr>
      <t>CounterACT, when providing user authentication intermediary services, must implement replay-resistant authentication mechanisms for network access to non-privileged accounts.</t>
    </r>
  </si>
  <si>
    <r>
      <rPr>
        <sz val="11"/>
        <color rgb="FF000000"/>
        <rFont val="Calibri"/>
      </rPr>
      <t xml:space="preserve">If user authentication intermediary services are provided, configure CounterACT to implement replay-resistant authentication mechanisms for network access to non-privileged accounts. </t>
    </r>
    <r>
      <rPr>
        <sz val="11"/>
        <color rgb="FF000000"/>
        <rFont val="Calibri"/>
      </rPr>
      <t xml:space="preserve">
</t>
    </r>
    <r>
      <rPr>
        <sz val="11"/>
        <color rgb="FF000000"/>
        <rFont val="Calibri"/>
      </rPr>
      <t>1. Connect to CounterACT’s Admin Console and log in.</t>
    </r>
    <r>
      <rPr>
        <sz val="11"/>
        <color rgb="FF000000"/>
        <rFont val="Calibri"/>
      </rPr>
      <t xml:space="preserve">
</t>
    </r>
    <r>
      <rPr>
        <sz val="11"/>
        <color rgb="FF000000"/>
        <rFont val="Calibri"/>
      </rPr>
      <t>2. Go to Tools &gt;&gt; Options &gt;&gt; User Directory.</t>
    </r>
    <r>
      <rPr>
        <sz val="11"/>
        <color rgb="FF000000"/>
        <rFont val="Calibri"/>
      </rPr>
      <t xml:space="preserve">
</t>
    </r>
    <r>
      <rPr>
        <sz val="11"/>
        <color rgb="FF000000"/>
        <rFont val="Calibri"/>
      </rPr>
      <t>3. Ensure the User Directory is configured for secure methods of communication. On the Settings TAB ensure the "Use TLS" radio button is selected.</t>
    </r>
    <r>
      <rPr>
        <sz val="11"/>
        <color rgb="FF000000"/>
        <rFont val="Calibri"/>
      </rPr>
      <t xml:space="preserve">
</t>
    </r>
    <r>
      <rPr>
        <sz val="11"/>
        <color rgb="FF000000"/>
        <rFont val="Calibri"/>
      </rPr>
      <t>4. Select "OK". (Select "Apply" if changes were made.)</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</si>
  <si>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A non-privileged account is any account with the authorizations of a non-privileged user. Privileged roles are organization-defined roles assigned to individuals that allow those individuals to perform certain security-relevant functions that ordinary users are not authorized to perform. Security relevant roles include key management, account management, network and system administration, database administration, and web administration.</t>
    </r>
    <r>
      <rPr>
        <sz val="11"/>
        <color rgb="FF000000"/>
        <rFont val="Calibri"/>
      </rPr>
      <t xml:space="preserve">
</t>
    </r>
    <r>
      <rPr>
        <sz val="11"/>
        <color rgb="FF000000"/>
        <rFont val="Calibri"/>
      </rPr>
      <t>Techniques used to address this include protocols using nonces (e.g., numbers generated for a specific one time use) or challenges (e.g., TLS). Additional techniques include time-synchronous or challenge-response one-time authenticators.</t>
    </r>
    <r>
      <rPr>
        <sz val="11"/>
        <color rgb="FF000000"/>
        <rFont val="Calibri"/>
      </rPr>
      <t xml:space="preserve">
</t>
    </r>
    <r>
      <rPr>
        <sz val="11"/>
        <color rgb="FF000000"/>
        <rFont val="Calibri"/>
      </rPr>
      <t>This requirement applies to ALGs that provide user authentication intermediary services.</t>
    </r>
  </si>
  <si>
    <r>
      <rPr>
        <sz val="11"/>
        <color rgb="FF000000"/>
        <rFont val="Calibri"/>
      </rPr>
      <t>If CounterACT does not provide user authentication intermediary services, this is not applicable.</t>
    </r>
    <r>
      <rPr>
        <sz val="11"/>
        <color rgb="FF000000"/>
        <rFont val="Calibri"/>
      </rPr>
      <t xml:space="preserve">
</t>
    </r>
    <r>
      <rPr>
        <sz val="11"/>
        <color rgb="FF000000"/>
        <rFont val="Calibri"/>
      </rPr>
      <t xml:space="preserve">Verify CounterACT is configured to implement replay-resistant authentication mechanisms for network access to non-privileged accounts. </t>
    </r>
    <r>
      <rPr>
        <sz val="11"/>
        <color rgb="FF000000"/>
        <rFont val="Calibri"/>
      </rPr>
      <t xml:space="preserve">
</t>
    </r>
    <r>
      <rPr>
        <sz val="11"/>
        <color rgb="FF000000"/>
        <rFont val="Calibri"/>
      </rPr>
      <t>1. Connect to CounterACT’s Admin Console and log in.</t>
    </r>
    <r>
      <rPr>
        <sz val="11"/>
        <color rgb="FF000000"/>
        <rFont val="Calibri"/>
      </rPr>
      <t xml:space="preserve">
</t>
    </r>
    <r>
      <rPr>
        <sz val="11"/>
        <color rgb="FF000000"/>
        <rFont val="Calibri"/>
      </rPr>
      <t>2. Go to Tools &gt;&gt; Options &gt;&gt; User Directory.</t>
    </r>
    <r>
      <rPr>
        <sz val="11"/>
        <color rgb="FF000000"/>
        <rFont val="Calibri"/>
      </rPr>
      <t xml:space="preserve">
</t>
    </r>
    <r>
      <rPr>
        <sz val="11"/>
        <color rgb="FF000000"/>
        <rFont val="Calibri"/>
      </rPr>
      <t xml:space="preserve">3. Verify the User Directory is configured for secure methods of communication. On the Settings TAB ensure the "Use TLS" radio button is selected. </t>
    </r>
    <r>
      <rPr>
        <sz val="11"/>
        <color rgb="FF000000"/>
        <rFont val="Calibri"/>
      </rPr>
      <t xml:space="preserve">
</t>
    </r>
    <r>
      <rPr>
        <sz val="11"/>
        <color rgb="FF000000"/>
        <rFont val="Calibri"/>
      </rPr>
      <t>If CounterACT does not implement replay-resistant authentication mechanisms for network access to non-privileged accounts, this is a finding.</t>
    </r>
  </si>
  <si>
    <t>V-75943</t>
  </si>
  <si>
    <r>
      <rPr>
        <sz val="11"/>
        <rFont val="Calibri"/>
      </rPr>
      <t>CounterACT must off-load audit records onto a centralized log server.</t>
    </r>
  </si>
  <si>
    <r>
      <rPr>
        <sz val="11"/>
        <color rgb="FF000000"/>
        <rFont val="Calibri"/>
      </rPr>
      <t xml:space="preserve">Configure CounterACT to off-load audit records onto a centralized log server. </t>
    </r>
    <r>
      <rPr>
        <sz val="11"/>
        <color rgb="FF000000"/>
        <rFont val="Calibri"/>
      </rPr>
      <t xml:space="preserve">
</t>
    </r>
    <r>
      <rPr>
        <sz val="11"/>
        <color rgb="FF000000"/>
        <rFont val="Calibri"/>
      </rPr>
      <t>1. Connect to CounterACT’s Admin Console and log in.</t>
    </r>
    <r>
      <rPr>
        <sz val="11"/>
        <color rgb="FF000000"/>
        <rFont val="Calibri"/>
      </rPr>
      <t xml:space="preserve">
</t>
    </r>
    <r>
      <rPr>
        <sz val="11"/>
        <color rgb="FF000000"/>
        <rFont val="Calibri"/>
      </rPr>
      <t>2. Go to Tools &gt;&gt; Options &gt;&gt; Plugins &gt;&gt; Syslog.</t>
    </r>
    <r>
      <rPr>
        <sz val="11"/>
        <color rgb="FF000000"/>
        <rFont val="Calibri"/>
      </rPr>
      <t xml:space="preserve">
</t>
    </r>
    <r>
      <rPr>
        <sz val="11"/>
        <color rgb="FF000000"/>
        <rFont val="Calibri"/>
      </rPr>
      <t>3. Ensure a Syslog server is configured in the "Send To" tab.</t>
    </r>
    <r>
      <rPr>
        <sz val="11"/>
        <color rgb="FF000000"/>
        <rFont val="Calibri"/>
      </rPr>
      <t xml:space="preserve">
</t>
    </r>
    <r>
      <rPr>
        <sz val="11"/>
        <color rgb="FF000000"/>
        <rFont val="Calibri"/>
      </rPr>
      <t>4. On the Events Filtering Tab, ensure all radio buttons associated with NAC Events, Threat Protection, System Logs, User Operations, and Operating System messages are selected.</t>
    </r>
    <r>
      <rPr>
        <sz val="11"/>
        <color rgb="FF000000"/>
        <rFont val="Calibri"/>
      </rPr>
      <t xml:space="preserve">
</t>
    </r>
    <r>
      <rPr>
        <sz val="11"/>
        <color rgb="FF000000"/>
        <rFont val="Calibri"/>
      </rPr>
      <t>5. Select "OK". (Select "Apply" if changes were made.)</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</si>
  <si>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This does not apply to audit logs generated on behalf of the device itself (management).</t>
    </r>
  </si>
  <si>
    <r>
      <rPr>
        <sz val="11"/>
        <color rgb="FF000000"/>
        <rFont val="Calibri"/>
      </rPr>
      <t xml:space="preserve">Verify CounterACT off-loads audit records onto a centralized log server. </t>
    </r>
    <r>
      <rPr>
        <sz val="11"/>
        <color rgb="FF000000"/>
        <rFont val="Calibri"/>
      </rPr>
      <t xml:space="preserve">
</t>
    </r>
    <r>
      <rPr>
        <sz val="11"/>
        <color rgb="FF000000"/>
        <rFont val="Calibri"/>
      </rPr>
      <t>1. Connect to CounterACT’s Admin Console and log in.</t>
    </r>
    <r>
      <rPr>
        <sz val="11"/>
        <color rgb="FF000000"/>
        <rFont val="Calibri"/>
      </rPr>
      <t xml:space="preserve">
</t>
    </r>
    <r>
      <rPr>
        <sz val="11"/>
        <color rgb="FF000000"/>
        <rFont val="Calibri"/>
      </rPr>
      <t>2. Go to Tools &gt;&gt; Options &gt;&gt; Plugins &gt;&gt; Syslog.</t>
    </r>
    <r>
      <rPr>
        <sz val="11"/>
        <color rgb="FF000000"/>
        <rFont val="Calibri"/>
      </rPr>
      <t xml:space="preserve">
</t>
    </r>
    <r>
      <rPr>
        <sz val="11"/>
        <color rgb="FF000000"/>
        <rFont val="Calibri"/>
      </rPr>
      <t>3. Verify a Syslog server is configured in the "Send To" tab.</t>
    </r>
    <r>
      <rPr>
        <sz val="11"/>
        <color rgb="FF000000"/>
        <rFont val="Calibri"/>
      </rPr>
      <t xml:space="preserve">
</t>
    </r>
    <r>
      <rPr>
        <sz val="11"/>
        <color rgb="FF000000"/>
        <rFont val="Calibri"/>
      </rPr>
      <t xml:space="preserve">4. On the Events Filtering Tab, ensure all radio buttons associated with NAC Events, Threat Protection, System Logs, User Operations, and Operating System messages are selected. </t>
    </r>
    <r>
      <rPr>
        <sz val="11"/>
        <color rgb="FF000000"/>
        <rFont val="Calibri"/>
      </rPr>
      <t xml:space="preserve">
</t>
    </r>
    <r>
      <rPr>
        <sz val="11"/>
        <color rgb="FF000000"/>
        <rFont val="Calibri"/>
      </rPr>
      <t>If CounterACT does not off-load audit records onto a centralized log server, this is a finding.</t>
    </r>
  </si>
  <si>
    <t>V-76185</t>
  </si>
  <si>
    <r>
      <rPr>
        <sz val="11"/>
        <rFont val="Calibri"/>
      </rPr>
      <t>CounterACT, when providing user authentication intermediary services, must require users to reauthenticate when organization-defined circumstances or situations require reauthentication.</t>
    </r>
  </si>
  <si>
    <r>
      <rPr>
        <sz val="11"/>
        <color rgb="FF000000"/>
        <rFont val="Calibri"/>
      </rPr>
      <t>If user access control intermediary services are provided, configure CounterACT to require users to reauthenticate when organization-defined circumstances or situations require reauthentication.</t>
    </r>
    <r>
      <rPr>
        <sz val="11"/>
        <color rgb="FF000000"/>
        <rFont val="Calibri"/>
      </rPr>
      <t xml:space="preserve">
</t>
    </r>
    <r>
      <rPr>
        <sz val="11"/>
        <color rgb="FF000000"/>
        <rFont val="Calibri"/>
      </rPr>
      <t>1. Connect to CounterACT’s Admin Console and log in.</t>
    </r>
    <r>
      <rPr>
        <sz val="11"/>
        <color rgb="FF000000"/>
        <rFont val="Calibri"/>
      </rPr>
      <t xml:space="preserve">
</t>
    </r>
    <r>
      <rPr>
        <sz val="11"/>
        <color rgb="FF000000"/>
        <rFont val="Calibri"/>
      </rPr>
      <t>2. Go to Tools &gt;&gt; Options &gt;&gt; 802.1x.</t>
    </r>
    <r>
      <rPr>
        <sz val="11"/>
        <color rgb="FF000000"/>
        <rFont val="Calibri"/>
      </rPr>
      <t xml:space="preserve">
</t>
    </r>
    <r>
      <rPr>
        <sz val="11"/>
        <color rgb="FF000000"/>
        <rFont val="Calibri"/>
      </rPr>
      <t>3. Select the Pre-Admission Authorization tab.</t>
    </r>
    <r>
      <rPr>
        <sz val="11"/>
        <color rgb="FF000000"/>
        <rFont val="Calibri"/>
      </rPr>
      <t xml:space="preserve">
</t>
    </r>
    <r>
      <rPr>
        <sz val="11"/>
        <color rgb="FF000000"/>
        <rFont val="Calibri"/>
      </rPr>
      <t>4. On each Rule that "Accepts", ensure there is an Attribute "Session-Timeout" configured to the maximum session configuration, typically 60 minutes, but not more than 120.</t>
    </r>
  </si>
  <si>
    <r>
      <rPr>
        <sz val="11"/>
        <color rgb="FF000000"/>
        <rFont val="Calibri"/>
      </rPr>
      <t>Without reauthentication, users may access resources or perform tasks for which they do not have authorization.</t>
    </r>
    <r>
      <rPr>
        <sz val="11"/>
        <color rgb="FF000000"/>
        <rFont val="Calibri"/>
      </rPr>
      <t xml:space="preserve">
</t>
    </r>
    <r>
      <rPr>
        <sz val="11"/>
        <color rgb="FF000000"/>
        <rFont val="Calibri"/>
      </rPr>
      <t xml:space="preserve">In addition to the reauthentication requirements associated with session locks, organizations may require reauthentication of individuals and/or devices in other situations, including (but not limited to) the following circumstances: </t>
    </r>
    <r>
      <rPr>
        <sz val="11"/>
        <color rgb="FF000000"/>
        <rFont val="Calibri"/>
      </rPr>
      <t xml:space="preserve">
</t>
    </r>
    <r>
      <rPr>
        <sz val="11"/>
        <color rgb="FF000000"/>
        <rFont val="Calibri"/>
      </rPr>
      <t>1. When authenticators change</t>
    </r>
    <r>
      <rPr>
        <sz val="11"/>
        <color rgb="FF000000"/>
        <rFont val="Calibri"/>
      </rPr>
      <t xml:space="preserve">
</t>
    </r>
    <r>
      <rPr>
        <sz val="11"/>
        <color rgb="FF000000"/>
        <rFont val="Calibri"/>
      </rPr>
      <t>2. When roles change</t>
    </r>
    <r>
      <rPr>
        <sz val="11"/>
        <color rgb="FF000000"/>
        <rFont val="Calibri"/>
      </rPr>
      <t xml:space="preserve">
</t>
    </r>
    <r>
      <rPr>
        <sz val="11"/>
        <color rgb="FF000000"/>
        <rFont val="Calibri"/>
      </rPr>
      <t>3. When security categories of information systems change</t>
    </r>
    <r>
      <rPr>
        <sz val="11"/>
        <color rgb="FF000000"/>
        <rFont val="Calibri"/>
      </rPr>
      <t xml:space="preserve">
</t>
    </r>
    <r>
      <rPr>
        <sz val="11"/>
        <color rgb="FF000000"/>
        <rFont val="Calibri"/>
      </rPr>
      <t>4. When the execution of privileged functions occurs</t>
    </r>
    <r>
      <rPr>
        <sz val="11"/>
        <color rgb="FF000000"/>
        <rFont val="Calibri"/>
      </rPr>
      <t xml:space="preserve">
</t>
    </r>
    <r>
      <rPr>
        <sz val="11"/>
        <color rgb="FF000000"/>
        <rFont val="Calibri"/>
      </rPr>
      <t>5. After a fixed period of time</t>
    </r>
    <r>
      <rPr>
        <sz val="11"/>
        <color rgb="FF000000"/>
        <rFont val="Calibri"/>
      </rPr>
      <t xml:space="preserve">
</t>
    </r>
    <r>
      <rPr>
        <sz val="11"/>
        <color rgb="FF000000"/>
        <rFont val="Calibri"/>
      </rPr>
      <t>6. Periodically</t>
    </r>
    <r>
      <rPr>
        <sz val="11"/>
        <color rgb="FF000000"/>
        <rFont val="Calibri"/>
      </rPr>
      <t xml:space="preserve">
</t>
    </r>
    <r>
      <rPr>
        <sz val="11"/>
        <color rgb="FF000000"/>
        <rFont val="Calibri"/>
      </rPr>
      <t>Within the DoD, the minimum circumstances requiring reauthentication are privilege escalation and role changes.</t>
    </r>
    <r>
      <rPr>
        <sz val="11"/>
        <color rgb="FF000000"/>
        <rFont val="Calibri"/>
      </rPr>
      <t xml:space="preserve">
</t>
    </r>
    <r>
      <rPr>
        <sz val="11"/>
        <color rgb="FF000000"/>
        <rFont val="Calibri"/>
      </rPr>
      <t>This requirement only applies to components where this is specific to the function of the device or has the concept of user authentication (e.g., VPN or ALG capability). This does not apply to authentication for the purpose of configuring the device itself (i.e., device management).</t>
    </r>
  </si>
  <si>
    <r>
      <rPr>
        <sz val="11"/>
        <color rgb="FF000000"/>
        <rFont val="Calibri"/>
      </rPr>
      <t>If CounterACT does not provide user authentication intermediary services, this is not applicable.</t>
    </r>
    <r>
      <rPr>
        <sz val="11"/>
        <color rgb="FF000000"/>
        <rFont val="Calibri"/>
      </rPr>
      <t xml:space="preserve">
</t>
    </r>
    <r>
      <rPr>
        <sz val="11"/>
        <color rgb="FF000000"/>
        <rFont val="Calibri"/>
      </rPr>
      <t xml:space="preserve">Verify CounterACT is configured to require users to reauthenticate when organization-defined circumstances or situations require reauthentication. </t>
    </r>
    <r>
      <rPr>
        <sz val="11"/>
        <color rgb="FF000000"/>
        <rFont val="Calibri"/>
      </rPr>
      <t xml:space="preserve">
</t>
    </r>
    <r>
      <rPr>
        <sz val="11"/>
        <color rgb="FF000000"/>
        <rFont val="Calibri"/>
      </rPr>
      <t>1. Connect to CounterACT’s Admin Console and log in.</t>
    </r>
    <r>
      <rPr>
        <sz val="11"/>
        <color rgb="FF000000"/>
        <rFont val="Calibri"/>
      </rPr>
      <t xml:space="preserve">
</t>
    </r>
    <r>
      <rPr>
        <sz val="11"/>
        <color rgb="FF000000"/>
        <rFont val="Calibri"/>
      </rPr>
      <t>2. Go to Tools &gt;&gt; Options &gt;&gt; 802.1x.</t>
    </r>
    <r>
      <rPr>
        <sz val="11"/>
        <color rgb="FF000000"/>
        <rFont val="Calibri"/>
      </rPr>
      <t xml:space="preserve">
</t>
    </r>
    <r>
      <rPr>
        <sz val="11"/>
        <color rgb="FF000000"/>
        <rFont val="Calibri"/>
      </rPr>
      <t>3. Select the Pre-Admission Authorization tab.</t>
    </r>
    <r>
      <rPr>
        <sz val="11"/>
        <color rgb="FF000000"/>
        <rFont val="Calibri"/>
      </rPr>
      <t xml:space="preserve">
</t>
    </r>
    <r>
      <rPr>
        <sz val="11"/>
        <color rgb="FF000000"/>
        <rFont val="Calibri"/>
      </rPr>
      <t xml:space="preserve">4. On each Rule that "Accepts", verify there is an Attribute "Session-Timeout" configured to the maximum session configuration, typically 60 minutes, but not more than 120. </t>
    </r>
    <r>
      <rPr>
        <sz val="11"/>
        <color rgb="FF000000"/>
        <rFont val="Calibri"/>
      </rPr>
      <t xml:space="preserve">
</t>
    </r>
    <r>
      <rPr>
        <sz val="11"/>
        <color rgb="FF000000"/>
        <rFont val="Calibri"/>
      </rPr>
      <t>If CounterACT does not require users to reauthenticate when organization-defined circumstances or situations require reauthentication, this is a finding.</t>
    </r>
  </si>
  <si>
    <t>V-76187</t>
  </si>
  <si>
    <r>
      <rPr>
        <sz val="11"/>
        <rFont val="Calibri"/>
      </rPr>
      <t>CounterACT, when providing user authentication intermediary services, must implement multifactor authentication for remote access to non-privileged accounts such that one of the factors is provided by a device separate from the system gaining access.</t>
    </r>
  </si>
  <si>
    <r>
      <rPr>
        <sz val="11"/>
        <color rgb="FF000000"/>
        <rFont val="Calibri"/>
      </rPr>
      <t xml:space="preserve">If user authentication intermediary services are provided, configure CounterACT to implement multifactor authentication for remote access to non-privileged accounts such that one of the factors is provided by a device separate from the system gaining access. </t>
    </r>
    <r>
      <rPr>
        <sz val="11"/>
        <color rgb="FF000000"/>
        <rFont val="Calibri"/>
      </rPr>
      <t xml:space="preserve">
</t>
    </r>
    <r>
      <rPr>
        <sz val="11"/>
        <color rgb="FF000000"/>
        <rFont val="Calibri"/>
      </rPr>
      <t>1. Connect to CounterACT’s Admin Console and log in.</t>
    </r>
    <r>
      <rPr>
        <sz val="11"/>
        <color rgb="FF000000"/>
        <rFont val="Calibri"/>
      </rPr>
      <t xml:space="preserve">
</t>
    </r>
    <r>
      <rPr>
        <sz val="11"/>
        <color rgb="FF000000"/>
        <rFont val="Calibri"/>
      </rPr>
      <t>2. Go to Tools &gt;&gt; Options &gt;&gt; User Directory.</t>
    </r>
    <r>
      <rPr>
        <sz val="11"/>
        <color rgb="FF000000"/>
        <rFont val="Calibri"/>
      </rPr>
      <t xml:space="preserve">
</t>
    </r>
    <r>
      <rPr>
        <sz val="11"/>
        <color rgb="FF000000"/>
        <rFont val="Calibri"/>
      </rPr>
      <t>3. Ensure the User Directory configured for Authentication uses Multi-Factor credentials Select the configured directory (or directories) and on the General Tab ensure the "Use for Authentication" radio button is selected.</t>
    </r>
    <r>
      <rPr>
        <sz val="11"/>
        <color rgb="FF000000"/>
        <rFont val="Calibri"/>
      </rPr>
      <t xml:space="preserve">
</t>
    </r>
    <r>
      <rPr>
        <sz val="11"/>
        <color rgb="FF000000"/>
        <rFont val="Calibri"/>
      </rPr>
      <t>4. Ensure the Hostname is correct for the assigned directory then select "OK". (Select "Apply" if changes were made.)</t>
    </r>
  </si>
  <si>
    <r>
      <rPr>
        <sz val="11"/>
        <color rgb="FF000000"/>
        <rFont val="Calibri"/>
      </rPr>
      <t>For remote access to non-privileged accounts, the purpose of requiring a device that is separate from the information system gaining access for one of the factors during multifactor authentication is to reduce the likelihood of compromising authentication credentials stored on the system.</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card and the DoD common access card.</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Remote access is access to DoD-nonpublic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An example of compliance with this requirement is the use of a one-time password token and PIN coupled with a password; or the use of a CAC/PIV card and PIN coupled with a password.</t>
    </r>
  </si>
  <si>
    <r>
      <rPr>
        <sz val="11"/>
        <color rgb="FF000000"/>
        <rFont val="Calibri"/>
      </rPr>
      <t>If CounterACT does not provide user authentication intermediary services, this is not applicable.</t>
    </r>
    <r>
      <rPr>
        <sz val="11"/>
        <color rgb="FF000000"/>
        <rFont val="Calibri"/>
      </rPr>
      <t xml:space="preserve">
</t>
    </r>
    <r>
      <rPr>
        <sz val="11"/>
        <color rgb="FF000000"/>
        <rFont val="Calibri"/>
      </rPr>
      <t xml:space="preserve">Verify CounterACT implements multifactor authentication for remote access to non-privileged accounts such that one of the factors is provided by a device separate from the system gaining access. </t>
    </r>
    <r>
      <rPr>
        <sz val="11"/>
        <color rgb="FF000000"/>
        <rFont val="Calibri"/>
      </rPr>
      <t xml:space="preserve">
</t>
    </r>
    <r>
      <rPr>
        <sz val="11"/>
        <color rgb="FF000000"/>
        <rFont val="Calibri"/>
      </rPr>
      <t>1. Connect to CounterACT’s Admin Console and log in.</t>
    </r>
    <r>
      <rPr>
        <sz val="11"/>
        <color rgb="FF000000"/>
        <rFont val="Calibri"/>
      </rPr>
      <t xml:space="preserve">
</t>
    </r>
    <r>
      <rPr>
        <sz val="11"/>
        <color rgb="FF000000"/>
        <rFont val="Calibri"/>
      </rPr>
      <t>2. Go to Tools &gt;&gt; Options &gt;&gt; User Directory.</t>
    </r>
    <r>
      <rPr>
        <sz val="11"/>
        <color rgb="FF000000"/>
        <rFont val="Calibri"/>
      </rPr>
      <t xml:space="preserve">
</t>
    </r>
    <r>
      <rPr>
        <sz val="11"/>
        <color rgb="FF000000"/>
        <rFont val="Calibri"/>
      </rPr>
      <t>3. Verify the User Directory configured for Authentication uses Multi-Factor credentials Select the configured directory (or directories) and on the General Tab verify the "Use for Authentication" radio button is selected.</t>
    </r>
    <r>
      <rPr>
        <sz val="11"/>
        <color rgb="FF000000"/>
        <rFont val="Calibri"/>
      </rPr>
      <t xml:space="preserve">
</t>
    </r>
    <r>
      <rPr>
        <sz val="11"/>
        <color rgb="FF000000"/>
        <rFont val="Calibri"/>
      </rPr>
      <t xml:space="preserve">4. Verify the Hostname is correct for the assigned directory then select "OK". (Select "Apply" if changes were made.) </t>
    </r>
    <r>
      <rPr>
        <sz val="11"/>
        <color rgb="FF000000"/>
        <rFont val="Calibri"/>
      </rPr>
      <t xml:space="preserve">
</t>
    </r>
    <r>
      <rPr>
        <sz val="11"/>
        <color rgb="FF000000"/>
        <rFont val="Calibri"/>
      </rPr>
      <t>If CounterACT does not implement multifactor authentication for remote access to non-privileged accounts such that one of the factors is provided by a device separate from the system gaining access, this is a finding.</t>
    </r>
  </si>
  <si>
    <t>V-76189</t>
  </si>
  <si>
    <r>
      <rPr>
        <sz val="11"/>
        <rFont val="Calibri"/>
      </rPr>
      <t>CounterACT must off-load audit records onto a centralized log server in real time.</t>
    </r>
  </si>
  <si>
    <r>
      <rPr>
        <sz val="11"/>
        <color rgb="FF000000"/>
        <rFont val="Calibri"/>
      </rPr>
      <t xml:space="preserve">Configure CounterACT to off-load onto a centralized log server in real time. </t>
    </r>
    <r>
      <rPr>
        <sz val="11"/>
        <color rgb="FF000000"/>
        <rFont val="Calibri"/>
      </rPr>
      <t xml:space="preserve">
</t>
    </r>
    <r>
      <rPr>
        <sz val="11"/>
        <color rgb="FF000000"/>
        <rFont val="Calibri"/>
      </rPr>
      <t>1. Connect to CounterACT’s Admin Console and log in.</t>
    </r>
    <r>
      <rPr>
        <sz val="11"/>
        <color rgb="FF000000"/>
        <rFont val="Calibri"/>
      </rPr>
      <t xml:space="preserve">
</t>
    </r>
    <r>
      <rPr>
        <sz val="11"/>
        <color rgb="FF000000"/>
        <rFont val="Calibri"/>
      </rPr>
      <t>2. Go to Tools &gt;&gt; Options &gt;&gt; Plugins &gt;&gt; Syslog.</t>
    </r>
    <r>
      <rPr>
        <sz val="11"/>
        <color rgb="FF000000"/>
        <rFont val="Calibri"/>
      </rPr>
      <t xml:space="preserve">
</t>
    </r>
    <r>
      <rPr>
        <sz val="11"/>
        <color rgb="FF000000"/>
        <rFont val="Calibri"/>
      </rPr>
      <t>3. Ensure a Syslog server is configured in the "Send To" tab.</t>
    </r>
    <r>
      <rPr>
        <sz val="11"/>
        <color rgb="FF000000"/>
        <rFont val="Calibri"/>
      </rPr>
      <t xml:space="preserve">
</t>
    </r>
    <r>
      <rPr>
        <sz val="11"/>
        <color rgb="FF000000"/>
        <rFont val="Calibri"/>
      </rPr>
      <t>4. On the Events Filtering Tab, ensure all radio buttons associated with NAC Events, Threat Protection, System Logs, User Operations, and Operating systems messages are selected.</t>
    </r>
  </si>
  <si>
    <r>
      <rPr>
        <sz val="11"/>
        <color rgb="FF000000"/>
        <rFont val="Calibri"/>
      </rPr>
      <t>Off-loading ensures audit information does not get overwritten if the limited audit storage capacity is reached and also protects the audit record in case the system/component being audited is compromised.</t>
    </r>
    <r>
      <rPr>
        <sz val="11"/>
        <color rgb="FF000000"/>
        <rFont val="Calibri"/>
      </rPr>
      <t xml:space="preserve">
</t>
    </r>
    <r>
      <rPr>
        <sz val="11"/>
        <color rgb="FF000000"/>
        <rFont val="Calibri"/>
      </rPr>
      <t>Off-loading is a common process in information systems with limited audit storage capacity. The audit storage on the ALG is used only in a transitory fashion until the system can communicate with the centralized log server designated for storing the audit records, at which point the information is transferred. However, DoD requires that the log be transferred in real time which indicates that the time from event detection to off-loading is seconds or less.</t>
    </r>
    <r>
      <rPr>
        <sz val="11"/>
        <color rgb="FF000000"/>
        <rFont val="Calibri"/>
      </rPr>
      <t xml:space="preserve">
</t>
    </r>
    <r>
      <rPr>
        <sz val="11"/>
        <color rgb="FF000000"/>
        <rFont val="Calibri"/>
      </rPr>
      <t>This does not apply to audit logs generated on behalf of the device itself (management).</t>
    </r>
  </si>
  <si>
    <r>
      <rPr>
        <sz val="11"/>
        <color rgb="FF000000"/>
        <rFont val="Calibri"/>
      </rPr>
      <t xml:space="preserve">Verify CounterACT off-loads audit records onto a centralized log server in real time. </t>
    </r>
    <r>
      <rPr>
        <sz val="11"/>
        <color rgb="FF000000"/>
        <rFont val="Calibri"/>
      </rPr>
      <t xml:space="preserve">
</t>
    </r>
    <r>
      <rPr>
        <sz val="11"/>
        <color rgb="FF000000"/>
        <rFont val="Calibri"/>
      </rPr>
      <t>1. Connect to CounterACT’s Admin Console and log in.</t>
    </r>
    <r>
      <rPr>
        <sz val="11"/>
        <color rgb="FF000000"/>
        <rFont val="Calibri"/>
      </rPr>
      <t xml:space="preserve">
</t>
    </r>
    <r>
      <rPr>
        <sz val="11"/>
        <color rgb="FF000000"/>
        <rFont val="Calibri"/>
      </rPr>
      <t>2. Go to Tools &gt;&gt; Options &gt;&gt; Plugins &gt;&gt; Syslog.</t>
    </r>
    <r>
      <rPr>
        <sz val="11"/>
        <color rgb="FF000000"/>
        <rFont val="Calibri"/>
      </rPr>
      <t xml:space="preserve">
</t>
    </r>
    <r>
      <rPr>
        <sz val="11"/>
        <color rgb="FF000000"/>
        <rFont val="Calibri"/>
      </rPr>
      <t>3. Verify a Syslog server is configured in the "Send To" tab.</t>
    </r>
    <r>
      <rPr>
        <sz val="11"/>
        <color rgb="FF000000"/>
        <rFont val="Calibri"/>
      </rPr>
      <t xml:space="preserve">
</t>
    </r>
    <r>
      <rPr>
        <sz val="11"/>
        <color rgb="FF000000"/>
        <rFont val="Calibri"/>
      </rPr>
      <t xml:space="preserve">4. On the Events Filtering Tab, Verify all radio buttons associated with NAC Events, Threat Protection, System Logs, User Operations, and Operating systems messages are selected. </t>
    </r>
    <r>
      <rPr>
        <sz val="11"/>
        <color rgb="FF000000"/>
        <rFont val="Calibri"/>
      </rPr>
      <t xml:space="preserve">
</t>
    </r>
    <r>
      <rPr>
        <sz val="11"/>
        <color rgb="FF000000"/>
        <rFont val="Calibri"/>
      </rPr>
      <t>If CounterACT does not off-load onto a centralized log server in real time, this is a finding.</t>
    </r>
  </si>
  <si>
    <t>V-76191</t>
  </si>
  <si>
    <r>
      <rPr>
        <sz val="11"/>
        <rFont val="Calibri"/>
      </rPr>
      <t>CounterACT must use an Enterprise Manager or other high availability solution to ensure redundancy in case of audit failure in this critical network access control and security service.</t>
    </r>
  </si>
  <si>
    <r>
      <rPr>
        <sz val="11"/>
        <color rgb="FF000000"/>
        <rFont val="Calibri"/>
      </rPr>
      <t>Design and install CounterACT implementation to include an Enterprise Manager combined with one or more Appliances or a high availability solution. The Appliances will associate with the enterprise Manager or the high availability solution.</t>
    </r>
  </si>
  <si>
    <r>
      <rPr>
        <sz val="11"/>
        <color rgb="FF000000"/>
        <rFont val="Calibri"/>
      </rPr>
      <t>It is critical that when the network element is at risk of failing to process audit logs as required, it take action to mitigate the failure. Audit processing failures include: software/hardware errors, failures in the audit capturing mechanisms, and audit storage capacity being reached or exceeded. Responses to audit failure depend upon the nature of the failure mode.</t>
    </r>
    <r>
      <rPr>
        <sz val="11"/>
        <color rgb="FF000000"/>
        <rFont val="Calibri"/>
      </rPr>
      <t xml:space="preserve">
</t>
    </r>
    <r>
      <rPr>
        <sz val="11"/>
        <color rgb="FF000000"/>
        <rFont val="Calibri"/>
      </rPr>
      <t xml:space="preserve">When availability is an overriding concern, other approved actions in response to an audit failure are as follows: </t>
    </r>
    <r>
      <rPr>
        <sz val="11"/>
        <color rgb="FF000000"/>
        <rFont val="Calibri"/>
      </rPr>
      <t xml:space="preserve">
</t>
    </r>
    <r>
      <rPr>
        <sz val="11"/>
        <color rgb="FF000000"/>
        <rFont val="Calibri"/>
      </rPr>
      <t>1. If the failure was caused by the lack of audit record storage capacity, the network element must continue generating audit records if possible (automatically restarting the audit service if necessary), overwriting the oldest audit records in a first-in-first-out manner.</t>
    </r>
    <r>
      <rPr>
        <sz val="11"/>
        <color rgb="FF000000"/>
        <rFont val="Calibri"/>
      </rPr>
      <t xml:space="preserve">
</t>
    </r>
    <r>
      <rPr>
        <sz val="11"/>
        <color rgb="FF000000"/>
        <rFont val="Calibri"/>
      </rPr>
      <t>2. If audit records are sent to a centralized collection server and communication with this server is lost or the server fails, the network element must queue audit records locally until communication is restored or until the audit records are retrieved manually. Upon restoration of the connection to the centralized collection server, action should be taken to synchronize the local audit data with the collection server.</t>
    </r>
    <r>
      <rPr>
        <sz val="11"/>
        <color rgb="FF000000"/>
        <rFont val="Calibri"/>
      </rPr>
      <t xml:space="preserve">
</t>
    </r>
    <r>
      <rPr>
        <sz val="11"/>
        <color rgb="FF000000"/>
        <rFont val="Calibri"/>
      </rPr>
      <t>A NAC is an essential security service and should not be shut down in the event of an audit failure. Redundancy and rollover features of the CounterACT enterprise or a high availability solution should be leveraged. Load balancing and redundancy is a function of the CounterAct enterprise architecture by default.</t>
    </r>
  </si>
  <si>
    <r>
      <rPr>
        <sz val="11"/>
        <color rgb="FF000000"/>
        <rFont val="Calibri"/>
      </rPr>
      <t xml:space="preserve">Examine architecture documentation. Verify CounterACT implementation includes an Enterprise Manager combined with Appliances to ensure redundancy. It is also acceptable to have two appliances configured for redundancy. </t>
    </r>
    <r>
      <rPr>
        <sz val="11"/>
        <color rgb="FF000000"/>
        <rFont val="Calibri"/>
      </rPr>
      <t xml:space="preserve">
</t>
    </r>
    <r>
      <rPr>
        <sz val="11"/>
        <color rgb="FF000000"/>
        <rFont val="Calibri"/>
      </rPr>
      <t>If CounterACT implementation does not include an Enterprise Manager combined with Appliances or a high availability solution to ensure redundancy,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</si>
  <si>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</si>
  <si>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</si>
  <si>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</si>
  <si>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</si>
  <si>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</si>
  <si>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</si>
  <si>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</si>
  <si>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</si>
  <si>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</si>
  <si>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</si>
  <si>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</si>
  <si>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</si>
  <si>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</si>
  <si>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</si>
  <si>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</si>
  <si>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</si>
  <si>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</si>
  <si>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</si>
  <si>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</si>
  <si>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</si>
  <si>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</si>
  <si>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</si>
  <si>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</si>
  <si>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</si>
  <si>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</si>
  <si>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</si>
  <si>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</si>
  <si>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</si>
  <si>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</si>
  <si>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ForeScout CounterACT ALG Security Technical Implementation Guide V1R2</t>
  </si>
  <si>
    <t>Developed By:</t>
  </si>
  <si>
    <t>ForeScout and Defense Information Systems Agency (DISA) for the US DoD</t>
  </si>
  <si>
    <t>Release Information:</t>
  </si>
  <si>
    <r>
      <rPr>
        <b/>
        <sz val="11"/>
        <color rgb="FF000000"/>
        <rFont val="Calibri"/>
      </rPr>
      <t>Version:</t>
    </r>
    <r>
      <rPr>
        <sz val="11"/>
        <color rgb="FF000000"/>
        <rFont val="Calibri"/>
      </rPr>
      <t xml:space="preserve"> V1R2    </t>
    </r>
    <r>
      <rPr>
        <b/>
        <sz val="11"/>
        <color rgb="FF000000"/>
        <rFont val="Calibri"/>
      </rPr>
      <t>Date:</t>
    </r>
    <r>
      <rPr>
        <sz val="11"/>
        <color rgb="FF000000"/>
        <rFont val="Calibri"/>
      </rPr>
      <t xml:space="preserve"> 26 January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12</t>
    </r>
  </si>
  <si>
    <t>Download Url:</t>
  </si>
  <si>
    <t>https://www.cyber.mil/stigs</t>
  </si>
  <si>
    <t>Guide Overview:</t>
  </si>
  <si>
    <r>
      <rPr>
        <sz val="11"/>
        <color rgb="FF000000"/>
        <rFont val="Calibri"/>
      </rPr>
      <t>The ForeScout CounterACT Application Layer Gateway (ALG) Security Technical Implementation Guide (STIG) provides the technical security policies, requirements, and implementation details for security at the CounterACT Enterprise Manager (EM) and CounterACT appliance functional level. ForeScout CounterACT provides Network Access Control (NAC), threat protection, and policy enforcement for both managed and/or agentless endpoints. CounterACT integrates with compatible switches and other network infrastructure equipment to enforce access control policies. These services allow trusted users who are using validated endpoints configured in compliance with the organization’s security policies to remain productive while protecting critical network resources and sensitive data. CounterACT implements functions such as traffic filtering, authentication, access, and authorization functions based on computer and user privileges.</t>
    </r>
    <r>
      <rPr>
        <sz val="11"/>
        <color rgb="FF000000"/>
        <rFont val="Calibri"/>
      </rPr>
      <t xml:space="preserve">
</t>
    </r>
    <r>
      <rPr>
        <sz val="11"/>
        <color rgb="FF000000"/>
        <rFont val="Calibri"/>
      </rPr>
      <t>An Enterprise Manager, as well as at least one appliance, should be implemented to meet redundancy and centralization requirements. The Enterprise manager allows the organization to meet centralized management requirements and provides more robust management and auditing tools. Alternatively, two appliances configured for high availability may be used to ensure redundancy. DoD implementations require the use of PKI, centralized directory service, centralized event logging, and centralized management (e.g., Active Directory, events log, RADIUS, or LDAP), which significantly impacts the configuration of CounterACT, particularly if the gateway resides on the untrusted zone of the Enclave.</t>
    </r>
    <r>
      <rPr>
        <sz val="11"/>
        <color rgb="FF000000"/>
        <rFont val="Calibri"/>
      </rPr>
      <t xml:space="preserve">
</t>
    </r>
    <r>
      <rPr>
        <sz val="11"/>
        <color rgb="FF000000"/>
        <rFont val="Calibri"/>
      </rPr>
      <t>The ForeScout CounterACT ALG STIG is used to secure the NAC services configured on the device. The primary focus of the STIG is on the configuration of access control, endpoint assessment, and end user authorization. Additional focus is on secure communications between CounterACT and the endpoints (with an agent or agentless). A complete security assessment of ForeScout CounterACT also requires the ForeScout CounterACT Network Device Management (NDM) STIG.</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</si>
  <si>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</si>
  <si>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</si>
  <si>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</si>
  <si>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</si>
  <si>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</si>
  <si>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</si>
  <si>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</si>
  <si>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</si>
  <si>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</si>
  <si>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</si>
  <si>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</si>
  <si>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</si>
  <si>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</si>
  <si>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</si>
  <si>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</si>
  <si>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</si>
  <si>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</si>
  <si>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</si>
  <si>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</si>
  <si>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</si>
  <si>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</si>
  <si>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</si>
  <si>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</si>
  <si>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ForeScout CounterACT ALG Security Technical Implementation Guide V1R2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</si>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</sst>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DC6-4FFC-A43B-066FFA23DE5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DC6-4FFC-A43B-066FFA23DE5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12</c:v>
                </c:pt>
              </c:numCache>
            </c:numRef>
          </c:val>
          <c:extLst>
            <c:ext xmlns:c16="http://schemas.microsoft.com/office/drawing/2014/chart" uri="{C3380CC4-5D6E-409C-BE32-E72D297353CC}">
              <c16:uniqueId val="{00000002-ADC6-4FFC-A43B-066FFA23DE5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ECB-4DE8-9DA5-E9D065F7209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ECB-4DE8-9DA5-E9D065F7209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12</c:v>
                </c:pt>
              </c:numCache>
            </c:numRef>
          </c:val>
          <c:extLst>
            <c:ext xmlns:c16="http://schemas.microsoft.com/office/drawing/2014/chart" uri="{C3380CC4-5D6E-409C-BE32-E72D297353CC}">
              <c16:uniqueId val="{00000002-5ECB-4DE8-9DA5-E9D065F7209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69C0-480C-AA48-87EF71813B4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69C0-480C-AA48-87EF71813B4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Dashboard!$E$52:$E$53</c:f>
              <c:numCache>
                <c:formatCode>General</c:formatCode>
                <c:ptCount val="2"/>
                <c:pt idx="0">
                  <c:v>11</c:v>
                </c:pt>
                <c:pt idx="1">
                  <c:v>1</c:v>
                </c:pt>
              </c:numCache>
            </c:numRef>
          </c:val>
          <c:extLst>
            <c:ext xmlns:c16="http://schemas.microsoft.com/office/drawing/2014/chart" uri="{C3380CC4-5D6E-409C-BE32-E72D297353CC}">
              <c16:uniqueId val="{00000002-69C0-480C-AA48-87EF71813B4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111-4864-BF5F-36B3804A53B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111-4864-BF5F-36B3804A53B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12</c:v>
                </c:pt>
              </c:numCache>
            </c:numRef>
          </c:val>
          <c:extLst>
            <c:ext xmlns:c16="http://schemas.microsoft.com/office/drawing/2014/chart" uri="{C3380CC4-5D6E-409C-BE32-E72D297353CC}">
              <c16:uniqueId val="{00000002-F111-4864-BF5F-36B3804A53B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525-463E-862B-7F4B6D5BE84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525-463E-862B-7F4B6D5BE84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12</c:v>
                </c:pt>
              </c:numCache>
            </c:numRef>
          </c:val>
          <c:extLst>
            <c:ext xmlns:c16="http://schemas.microsoft.com/office/drawing/2014/chart" uri="{C3380CC4-5D6E-409C-BE32-E72D297353CC}">
              <c16:uniqueId val="{00000002-B525-463E-862B-7F4B6D5BE84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33E-46B6-BF5E-76CB6223FCA0}"/>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33E-46B6-BF5E-76CB6223FCA0}"/>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33E-46B6-BF5E-76CB6223FCA0}"/>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33E-46B6-BF5E-76CB6223FCA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B03-4C33-A58F-4C42A8A97C9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va3f03">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dr1num">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n1b2iv">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0g0wl2">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kr43w2">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34aqoy">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5o2mal">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3">
  <autoFilter ref="A1:M1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80</v>
      </c>
    </row>
    <row r="3" spans="2:3" ht="15" customHeight="1" x14ac:dyDescent="0.35"/>
    <row r="4" spans="2:3" ht="58" x14ac:dyDescent="0.35">
      <c r="B4" s="18" t="s">
        <v>81</v>
      </c>
      <c r="C4" s="19" t="s">
        <v>82</v>
      </c>
    </row>
    <row r="5" spans="2:3" x14ac:dyDescent="0.35">
      <c r="C5" s="19" t="s">
        <v>83</v>
      </c>
    </row>
    <row r="6" spans="2:3" x14ac:dyDescent="0.35">
      <c r="C6" s="16" t="s">
        <v>84</v>
      </c>
    </row>
    <row r="7" spans="2:3" ht="10" customHeight="1" x14ac:dyDescent="0.35"/>
    <row r="8" spans="2:3" ht="232" x14ac:dyDescent="0.35">
      <c r="B8" s="20" t="s">
        <v>85</v>
      </c>
      <c r="C8" s="19" t="s">
        <v>86</v>
      </c>
    </row>
    <row r="9" spans="2:3" ht="10" customHeight="1" x14ac:dyDescent="0.35"/>
    <row r="10" spans="2:3" ht="35" customHeight="1" x14ac:dyDescent="0.35">
      <c r="B10" s="20" t="s">
        <v>87</v>
      </c>
      <c r="C10" s="19" t="s">
        <v>88</v>
      </c>
    </row>
    <row r="11" spans="2:3" ht="75" customHeight="1" x14ac:dyDescent="0.35">
      <c r="B11" s="16" t="s">
        <v>19</v>
      </c>
      <c r="C11" s="19" t="s">
        <v>89</v>
      </c>
    </row>
    <row r="12" spans="2:3" ht="47" customHeight="1" x14ac:dyDescent="0.35">
      <c r="B12" s="16" t="s">
        <v>19</v>
      </c>
      <c r="C12" s="19" t="s">
        <v>90</v>
      </c>
    </row>
    <row r="13" spans="2:3" ht="35" customHeight="1" x14ac:dyDescent="0.35">
      <c r="B13" s="16" t="s">
        <v>19</v>
      </c>
      <c r="C13" s="19" t="s">
        <v>91</v>
      </c>
    </row>
    <row r="14" spans="2:3" ht="32" customHeight="1" x14ac:dyDescent="0.35">
      <c r="B14" s="16" t="s">
        <v>19</v>
      </c>
      <c r="C14" s="19" t="s">
        <v>92</v>
      </c>
    </row>
    <row r="15" spans="2:3" ht="30" customHeight="1" x14ac:dyDescent="0.35">
      <c r="B15" s="16" t="s">
        <v>19</v>
      </c>
      <c r="C15" s="19" t="s">
        <v>93</v>
      </c>
    </row>
    <row r="16" spans="2:3" ht="10" customHeight="1" x14ac:dyDescent="0.35"/>
    <row r="17" spans="1:3" ht="145" customHeight="1" x14ac:dyDescent="0.35">
      <c r="B17" s="20" t="s">
        <v>94</v>
      </c>
      <c r="C17" s="19" t="s">
        <v>95</v>
      </c>
    </row>
    <row r="18" spans="1:3" ht="10" customHeight="1" x14ac:dyDescent="0.35"/>
    <row r="19" spans="1:3" ht="3" customHeight="1" x14ac:dyDescent="0.35">
      <c r="B19" s="21"/>
      <c r="C19" s="21"/>
    </row>
    <row r="20" spans="1:3" ht="12" customHeight="1" x14ac:dyDescent="0.35"/>
    <row r="21" spans="1:3" ht="35" customHeight="1" x14ac:dyDescent="0.35">
      <c r="A21" s="23"/>
      <c r="B21" s="24" t="s">
        <v>96</v>
      </c>
      <c r="C21" s="25" t="s">
        <v>97</v>
      </c>
    </row>
    <row r="22" spans="1:3" ht="18" customHeight="1" x14ac:dyDescent="0.35">
      <c r="A22" s="23"/>
      <c r="B22" s="23" t="s">
        <v>19</v>
      </c>
      <c r="C22" s="25" t="s">
        <v>98</v>
      </c>
    </row>
    <row r="23" spans="1:3" ht="18" customHeight="1" x14ac:dyDescent="0.35">
      <c r="A23" s="23"/>
      <c r="B23" s="23" t="s">
        <v>19</v>
      </c>
      <c r="C23" s="25" t="s">
        <v>99</v>
      </c>
    </row>
    <row r="24" spans="1:3" ht="18" customHeight="1" x14ac:dyDescent="0.35">
      <c r="A24" s="23"/>
      <c r="B24" s="23" t="s">
        <v>19</v>
      </c>
      <c r="C24" s="25" t="s">
        <v>100</v>
      </c>
    </row>
    <row r="25" spans="1:3" ht="18" customHeight="1" x14ac:dyDescent="0.35">
      <c r="A25" s="23"/>
      <c r="B25" s="23" t="s">
        <v>19</v>
      </c>
      <c r="C25" s="25" t="s">
        <v>101</v>
      </c>
    </row>
    <row r="26" spans="1:3" ht="18" customHeight="1" x14ac:dyDescent="0.35">
      <c r="A26" s="23"/>
      <c r="B26" s="23" t="s">
        <v>19</v>
      </c>
      <c r="C26" s="25" t="s">
        <v>102</v>
      </c>
    </row>
    <row r="27" spans="1:3" ht="18" customHeight="1" x14ac:dyDescent="0.35">
      <c r="A27" s="23"/>
      <c r="B27" s="23" t="s">
        <v>19</v>
      </c>
      <c r="C27" s="25" t="s">
        <v>103</v>
      </c>
    </row>
    <row r="28" spans="1:3" ht="18" customHeight="1" x14ac:dyDescent="0.35">
      <c r="A28" s="23"/>
      <c r="B28" s="23" t="s">
        <v>19</v>
      </c>
      <c r="C28" s="25" t="s">
        <v>104</v>
      </c>
    </row>
    <row r="29" spans="1:3" ht="18" customHeight="1" x14ac:dyDescent="0.35">
      <c r="A29" s="23"/>
      <c r="B29" s="23" t="s">
        <v>19</v>
      </c>
      <c r="C29" s="25" t="s">
        <v>105</v>
      </c>
    </row>
    <row r="30" spans="1:3" ht="44" customHeight="1" x14ac:dyDescent="0.35">
      <c r="A30" s="23"/>
      <c r="B30" s="23" t="s">
        <v>19</v>
      </c>
      <c r="C30" s="26" t="s">
        <v>106</v>
      </c>
    </row>
    <row r="31" spans="1:3" ht="10" customHeight="1" x14ac:dyDescent="0.35"/>
    <row r="32" spans="1:3" ht="3" customHeight="1" x14ac:dyDescent="0.35">
      <c r="B32" s="21"/>
      <c r="C32" s="21"/>
    </row>
    <row r="33" spans="2:3" ht="12" customHeight="1" x14ac:dyDescent="0.35"/>
    <row r="34" spans="2:3" ht="24" customHeight="1" x14ac:dyDescent="0.35">
      <c r="B34" s="27" t="s">
        <v>107</v>
      </c>
      <c r="C34" s="28" t="s">
        <v>108</v>
      </c>
    </row>
    <row r="35" spans="2:3" ht="18.5" x14ac:dyDescent="0.35">
      <c r="B35" s="27" t="s">
        <v>109</v>
      </c>
      <c r="C35" s="29" t="s">
        <v>110</v>
      </c>
    </row>
    <row r="36" spans="2:3" ht="27" customHeight="1" x14ac:dyDescent="0.35">
      <c r="B36" s="30" t="s">
        <v>111</v>
      </c>
      <c r="C36" s="22" t="s">
        <v>112</v>
      </c>
    </row>
    <row r="37" spans="2:3" x14ac:dyDescent="0.35">
      <c r="B37" s="27" t="s">
        <v>113</v>
      </c>
      <c r="C37" s="31" t="s">
        <v>114</v>
      </c>
    </row>
    <row r="38" spans="2:3" ht="10" customHeight="1" x14ac:dyDescent="0.35"/>
    <row r="39" spans="2:3" ht="220" customHeight="1" x14ac:dyDescent="0.35">
      <c r="B39" s="27" t="s">
        <v>115</v>
      </c>
      <c r="C39" s="32" t="s">
        <v>116</v>
      </c>
    </row>
    <row r="40" spans="2:3" ht="10" customHeight="1" x14ac:dyDescent="0.35"/>
    <row r="41" spans="2:3" ht="43.5" x14ac:dyDescent="0.35">
      <c r="B41" s="27" t="s">
        <v>117</v>
      </c>
      <c r="C41" s="19" t="s">
        <v>118</v>
      </c>
    </row>
    <row r="42" spans="2:3" ht="10" customHeight="1" x14ac:dyDescent="0.35"/>
    <row r="43" spans="2:3" ht="15.5" x14ac:dyDescent="0.35">
      <c r="C43" s="33" t="s">
        <v>119</v>
      </c>
    </row>
    <row r="44" spans="2:3" ht="29" x14ac:dyDescent="0.35">
      <c r="C44" s="19" t="s">
        <v>120</v>
      </c>
    </row>
    <row r="45" spans="2:3" ht="10" customHeight="1" x14ac:dyDescent="0.35"/>
    <row r="46" spans="2:3" ht="15.5" x14ac:dyDescent="0.35">
      <c r="C46" s="34" t="s">
        <v>15</v>
      </c>
    </row>
    <row r="47" spans="2:3" ht="29" x14ac:dyDescent="0.35">
      <c r="C47" s="19" t="s">
        <v>121</v>
      </c>
    </row>
    <row r="48" spans="2:3" ht="10" customHeight="1" x14ac:dyDescent="0.35"/>
    <row r="49" spans="2:3" ht="15.5" x14ac:dyDescent="0.35">
      <c r="C49" s="35" t="s">
        <v>25</v>
      </c>
    </row>
    <row r="50" spans="2:3" ht="29" x14ac:dyDescent="0.35">
      <c r="C50" s="19" t="s">
        <v>122</v>
      </c>
    </row>
    <row r="51" spans="2:3" ht="10" customHeight="1" x14ac:dyDescent="0.35"/>
    <row r="52" spans="2:3" ht="3" customHeight="1" x14ac:dyDescent="0.35">
      <c r="B52" s="21"/>
      <c r="C52" s="21"/>
    </row>
    <row r="53" spans="2:3" ht="12" customHeight="1" x14ac:dyDescent="0.35"/>
    <row r="54" spans="2:3" ht="130.5" x14ac:dyDescent="0.35">
      <c r="B54" s="18" t="s">
        <v>123</v>
      </c>
      <c r="C54" s="19" t="s">
        <v>124</v>
      </c>
    </row>
    <row r="55" spans="2:3" ht="6" customHeight="1" x14ac:dyDescent="0.35"/>
    <row r="56" spans="2:3" ht="217.5" x14ac:dyDescent="0.35">
      <c r="C56" s="19" t="s">
        <v>125</v>
      </c>
    </row>
    <row r="57" spans="2:3" ht="6" customHeight="1" x14ac:dyDescent="0.35"/>
    <row r="58" spans="2:3" ht="43.5" x14ac:dyDescent="0.35">
      <c r="C58" s="19" t="s">
        <v>126</v>
      </c>
    </row>
    <row r="59" spans="2:3" ht="10" customHeight="1" x14ac:dyDescent="0.35"/>
    <row r="60" spans="2:3" ht="3" customHeight="1" x14ac:dyDescent="0.35">
      <c r="B60" s="21"/>
      <c r="C60" s="21"/>
    </row>
    <row r="61" spans="2:3" ht="12" customHeight="1" x14ac:dyDescent="0.35"/>
    <row r="62" spans="2:3" ht="145" x14ac:dyDescent="0.35">
      <c r="B62" s="18" t="s">
        <v>127</v>
      </c>
      <c r="C62" s="19" t="s">
        <v>128</v>
      </c>
    </row>
    <row r="63" spans="2:3" ht="6" customHeight="1" x14ac:dyDescent="0.35"/>
    <row r="64" spans="2:3" ht="203" x14ac:dyDescent="0.35">
      <c r="C64" s="19" t="s">
        <v>129</v>
      </c>
    </row>
    <row r="65" spans="2:3" ht="6" customHeight="1" x14ac:dyDescent="0.35"/>
    <row r="66" spans="2:3" ht="43.5" x14ac:dyDescent="0.35">
      <c r="C66" s="19" t="s">
        <v>130</v>
      </c>
    </row>
    <row r="67" spans="2:3" ht="10" customHeight="1" x14ac:dyDescent="0.35"/>
    <row r="68" spans="2:3" ht="3" customHeight="1" x14ac:dyDescent="0.35">
      <c r="B68" s="21"/>
      <c r="C68" s="21"/>
    </row>
    <row r="69" spans="2:3" ht="12" customHeight="1" x14ac:dyDescent="0.35"/>
    <row r="70" spans="2:3" ht="101.5" x14ac:dyDescent="0.35">
      <c r="B70" s="18" t="s">
        <v>131</v>
      </c>
      <c r="C70" s="19" t="s">
        <v>132</v>
      </c>
    </row>
    <row r="71" spans="2:3" ht="6" customHeight="1" x14ac:dyDescent="0.35"/>
    <row r="72" spans="2:3" ht="145" x14ac:dyDescent="0.35">
      <c r="C72" s="19" t="s">
        <v>133</v>
      </c>
    </row>
    <row r="73" spans="2:3" ht="6" customHeight="1" x14ac:dyDescent="0.35"/>
    <row r="74" spans="2:3" ht="43.5" x14ac:dyDescent="0.35">
      <c r="C74" s="19" t="s">
        <v>134</v>
      </c>
    </row>
    <row r="78" spans="2:3" ht="32" customHeight="1" x14ac:dyDescent="0.35">
      <c r="B78" s="78" t="s">
        <v>79</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135</v>
      </c>
      <c r="C2" s="80"/>
      <c r="D2" s="80"/>
      <c r="E2" s="80"/>
      <c r="F2" s="80"/>
      <c r="G2" s="80"/>
      <c r="H2" s="80"/>
      <c r="I2" s="80"/>
    </row>
    <row r="4" spans="2:15" ht="18.5" x14ac:dyDescent="0.45">
      <c r="B4" s="37" t="s">
        <v>136</v>
      </c>
    </row>
    <row r="5" spans="2:15" x14ac:dyDescent="0.35">
      <c r="B5" s="39" t="s">
        <v>19</v>
      </c>
      <c r="C5" s="39" t="s">
        <v>137</v>
      </c>
      <c r="D5" s="39" t="s">
        <v>138</v>
      </c>
      <c r="F5" s="81" t="s">
        <v>139</v>
      </c>
      <c r="G5" s="81"/>
      <c r="H5" s="81"/>
      <c r="I5" s="82" t="s">
        <v>140</v>
      </c>
      <c r="J5" s="82"/>
      <c r="K5" s="82"/>
      <c r="L5" s="82"/>
      <c r="M5" s="82"/>
      <c r="N5" s="82"/>
      <c r="O5" s="82"/>
    </row>
    <row r="6" spans="2:15" x14ac:dyDescent="0.35">
      <c r="B6" s="45" t="s">
        <v>141</v>
      </c>
      <c r="C6" s="46">
        <v>12</v>
      </c>
      <c r="D6" s="47" t="s">
        <v>19</v>
      </c>
      <c r="F6" s="81" t="s">
        <v>142</v>
      </c>
      <c r="G6" s="81"/>
      <c r="H6" s="81"/>
      <c r="I6" s="83" t="s">
        <v>143</v>
      </c>
      <c r="J6" s="83"/>
      <c r="K6" s="83"/>
      <c r="L6" s="83"/>
      <c r="M6" s="83"/>
      <c r="N6" s="83"/>
      <c r="O6" s="83"/>
    </row>
    <row r="7" spans="2:15" x14ac:dyDescent="0.35">
      <c r="B7" s="48" t="s">
        <v>144</v>
      </c>
      <c r="C7" s="49">
        <f>C6-C8-C9</f>
        <v>12</v>
      </c>
      <c r="D7" s="50">
        <f>IF(C6&gt;0,C7/C6,0)</f>
        <v>1</v>
      </c>
      <c r="F7" s="81" t="s">
        <v>145</v>
      </c>
      <c r="G7" s="81"/>
      <c r="H7" s="81"/>
      <c r="I7" s="83" t="s">
        <v>143</v>
      </c>
      <c r="J7" s="83"/>
      <c r="K7" s="83"/>
      <c r="L7" s="83"/>
      <c r="M7" s="83"/>
      <c r="N7" s="83"/>
      <c r="O7" s="83"/>
    </row>
    <row r="8" spans="2:15" x14ac:dyDescent="0.35">
      <c r="B8" s="41" t="s">
        <v>146</v>
      </c>
      <c r="C8" s="42">
        <f>COUNTIF('Recommendations'!G:G,"Risk Accepted")</f>
        <v>0</v>
      </c>
      <c r="D8" s="43">
        <f>IF(C6&gt;0,C8/C6,0)</f>
        <v>0</v>
      </c>
      <c r="F8" s="81" t="s">
        <v>147</v>
      </c>
      <c r="G8" s="81"/>
      <c r="H8" s="81"/>
      <c r="I8" s="83" t="s">
        <v>143</v>
      </c>
      <c r="J8" s="83"/>
      <c r="K8" s="83"/>
      <c r="L8" s="83"/>
      <c r="M8" s="83"/>
      <c r="N8" s="83"/>
      <c r="O8" s="83"/>
    </row>
    <row r="9" spans="2:15" x14ac:dyDescent="0.35">
      <c r="B9" s="41" t="s">
        <v>148</v>
      </c>
      <c r="C9" s="42">
        <f>COUNTIF('Recommendations'!G:G,"N/A")</f>
        <v>0</v>
      </c>
      <c r="D9" s="43">
        <f>IF(C6&gt;0,C9/C6,0)</f>
        <v>0</v>
      </c>
      <c r="F9" s="81" t="s">
        <v>149</v>
      </c>
      <c r="G9" s="81"/>
      <c r="H9" s="81"/>
      <c r="I9" s="83" t="s">
        <v>143</v>
      </c>
      <c r="J9" s="83"/>
      <c r="K9" s="83"/>
      <c r="L9" s="83"/>
      <c r="M9" s="83"/>
      <c r="N9" s="83"/>
      <c r="O9" s="83"/>
    </row>
    <row r="12" spans="2:15" ht="18.5" x14ac:dyDescent="0.45">
      <c r="B12" s="37" t="s">
        <v>150</v>
      </c>
    </row>
    <row r="14" spans="2:15" x14ac:dyDescent="0.35">
      <c r="B14" s="51" t="s">
        <v>151</v>
      </c>
    </row>
    <row r="15" spans="2:15" x14ac:dyDescent="0.35">
      <c r="B15" s="39" t="s">
        <v>19</v>
      </c>
      <c r="C15" s="39" t="s">
        <v>152</v>
      </c>
      <c r="D15" s="39" t="s">
        <v>153</v>
      </c>
      <c r="E15" s="39" t="s">
        <v>154</v>
      </c>
      <c r="F15" s="39" t="s">
        <v>155</v>
      </c>
    </row>
    <row r="16" spans="2:15" x14ac:dyDescent="0.35">
      <c r="B16" s="41" t="s">
        <v>156</v>
      </c>
      <c r="C16" s="42">
        <f>COUNTIF('Recommendations'!L:L,"Resolved")</f>
        <v>0</v>
      </c>
      <c r="D16" s="42">
        <f>COUNTIF('Recommendations'!L:L,"Testing")</f>
        <v>0</v>
      </c>
      <c r="E16" s="42">
        <f>COUNTIF('Recommendations'!L:L,"Outstanding")</f>
        <v>12</v>
      </c>
      <c r="F16" s="42">
        <f>SUM(C16:E16)</f>
        <v>12</v>
      </c>
    </row>
    <row r="18" spans="2:6" x14ac:dyDescent="0.35">
      <c r="B18" s="51" t="s">
        <v>157</v>
      </c>
    </row>
    <row r="19" spans="2:6" x14ac:dyDescent="0.35">
      <c r="B19" s="52" t="s">
        <v>19</v>
      </c>
      <c r="C19" s="52" t="s">
        <v>152</v>
      </c>
      <c r="D19" s="52" t="s">
        <v>153</v>
      </c>
      <c r="E19" s="52" t="s">
        <v>154</v>
      </c>
      <c r="F19" s="52" t="s">
        <v>19</v>
      </c>
    </row>
    <row r="20" spans="2:6" x14ac:dyDescent="0.35">
      <c r="B20" s="41" t="s">
        <v>156</v>
      </c>
      <c r="C20" s="43">
        <f>IF(F16&gt;0, C16/F16, 0)</f>
        <v>0</v>
      </c>
      <c r="D20" s="43">
        <f>IF(F16&gt;0, D16/F16, 0)</f>
        <v>0</v>
      </c>
      <c r="E20" s="43">
        <f>IF(F16&gt;0, E16/F16, 0)</f>
        <v>1</v>
      </c>
      <c r="F20" s="44" t="s">
        <v>19</v>
      </c>
    </row>
    <row r="25" spans="2:6" ht="18.5" x14ac:dyDescent="0.45">
      <c r="B25" s="37" t="s">
        <v>158</v>
      </c>
    </row>
    <row r="27" spans="2:6" x14ac:dyDescent="0.35">
      <c r="B27" s="51" t="s">
        <v>151</v>
      </c>
    </row>
    <row r="28" spans="2:6" x14ac:dyDescent="0.35">
      <c r="B28" s="39" t="s">
        <v>5</v>
      </c>
      <c r="C28" s="39" t="s">
        <v>152</v>
      </c>
      <c r="D28" s="39" t="s">
        <v>153</v>
      </c>
      <c r="E28" s="39" t="s">
        <v>154</v>
      </c>
      <c r="F28" s="39" t="s">
        <v>155</v>
      </c>
    </row>
    <row r="29" spans="2:6" x14ac:dyDescent="0.35">
      <c r="B29" s="41" t="s">
        <v>159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160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161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162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163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12</v>
      </c>
      <c r="F34" s="42">
        <f t="shared" si="0"/>
        <v>12</v>
      </c>
    </row>
    <row r="36" spans="2:6" x14ac:dyDescent="0.35">
      <c r="B36" s="51" t="s">
        <v>157</v>
      </c>
    </row>
    <row r="37" spans="2:6" x14ac:dyDescent="0.35">
      <c r="B37" s="52" t="s">
        <v>5</v>
      </c>
      <c r="C37" s="52" t="s">
        <v>152</v>
      </c>
      <c r="D37" s="52" t="s">
        <v>153</v>
      </c>
      <c r="E37" s="52" t="s">
        <v>154</v>
      </c>
      <c r="F37" s="52" t="s">
        <v>19</v>
      </c>
    </row>
    <row r="38" spans="2:6" x14ac:dyDescent="0.35">
      <c r="B38" s="41" t="s">
        <v>159</v>
      </c>
      <c r="C38" s="43">
        <f t="shared" ref="C38:C43" si="1">IF(F29&gt;0, C29/F29, 0)</f>
        <v>0</v>
      </c>
      <c r="D38" s="43">
        <f t="shared" ref="D38:D43" si="2">IF(F29&gt;0, D29/F29, 0)</f>
        <v>0</v>
      </c>
      <c r="E38" s="43">
        <f t="shared" ref="E38:E43" si="3">IF(F29&gt;0, E29/F29, 0)</f>
        <v>0</v>
      </c>
      <c r="F38" s="44" t="s">
        <v>19</v>
      </c>
    </row>
    <row r="39" spans="2:6" x14ac:dyDescent="0.35">
      <c r="B39" s="41" t="s">
        <v>160</v>
      </c>
      <c r="C39" s="43">
        <f t="shared" si="1"/>
        <v>0</v>
      </c>
      <c r="D39" s="43">
        <f t="shared" si="2"/>
        <v>0</v>
      </c>
      <c r="E39" s="43">
        <f t="shared" si="3"/>
        <v>0</v>
      </c>
      <c r="F39" s="44" t="s">
        <v>19</v>
      </c>
    </row>
    <row r="40" spans="2:6" x14ac:dyDescent="0.35">
      <c r="B40" s="41" t="s">
        <v>161</v>
      </c>
      <c r="C40" s="43">
        <f t="shared" si="1"/>
        <v>0</v>
      </c>
      <c r="D40" s="43">
        <f t="shared" si="2"/>
        <v>0</v>
      </c>
      <c r="E40" s="43">
        <f t="shared" si="3"/>
        <v>0</v>
      </c>
      <c r="F40" s="44" t="s">
        <v>19</v>
      </c>
    </row>
    <row r="41" spans="2:6" x14ac:dyDescent="0.35">
      <c r="B41" s="41" t="s">
        <v>162</v>
      </c>
      <c r="C41" s="43">
        <f t="shared" si="1"/>
        <v>0</v>
      </c>
      <c r="D41" s="43">
        <f t="shared" si="2"/>
        <v>0</v>
      </c>
      <c r="E41" s="43">
        <f t="shared" si="3"/>
        <v>0</v>
      </c>
      <c r="F41" s="44" t="s">
        <v>19</v>
      </c>
    </row>
    <row r="42" spans="2:6" x14ac:dyDescent="0.35">
      <c r="B42" s="41" t="s">
        <v>163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164</v>
      </c>
    </row>
    <row r="50" spans="2:6" x14ac:dyDescent="0.35">
      <c r="B50" s="51" t="s">
        <v>151</v>
      </c>
    </row>
    <row r="51" spans="2:6" x14ac:dyDescent="0.35">
      <c r="B51" s="39" t="s">
        <v>2</v>
      </c>
      <c r="C51" s="39" t="s">
        <v>152</v>
      </c>
      <c r="D51" s="39" t="s">
        <v>153</v>
      </c>
      <c r="E51" s="39" t="s">
        <v>154</v>
      </c>
      <c r="F51" s="39" t="s">
        <v>155</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11</v>
      </c>
      <c r="F52" s="42">
        <f>SUM(C52:E52)</f>
        <v>11</v>
      </c>
    </row>
    <row r="53" spans="2:6" x14ac:dyDescent="0.35">
      <c r="B53" s="41" t="s">
        <v>25</v>
      </c>
      <c r="C53" s="42">
        <f>COUNTIFS('Recommendations'!C:C,"CAT III (Low)",'Recommendations'!L:L,"=Resolved")</f>
        <v>0</v>
      </c>
      <c r="D53" s="42">
        <f>COUNTIFS('Recommendations'!C:C,"=CAT III (Low)",'Recommendations'!L:L,"=Testing")</f>
        <v>0</v>
      </c>
      <c r="E53" s="42">
        <f>COUNTIFS('Recommendations'!C:C,"=CAT III (Low)",'Recommendations'!L:L,"=Outstanding")</f>
        <v>1</v>
      </c>
      <c r="F53" s="42">
        <f>SUM(C53:E53)</f>
        <v>1</v>
      </c>
    </row>
    <row r="55" spans="2:6" x14ac:dyDescent="0.35">
      <c r="B55" s="51" t="s">
        <v>157</v>
      </c>
    </row>
    <row r="56" spans="2:6" x14ac:dyDescent="0.35">
      <c r="B56" s="52" t="s">
        <v>2</v>
      </c>
      <c r="C56" s="52" t="s">
        <v>152</v>
      </c>
      <c r="D56" s="52" t="s">
        <v>153</v>
      </c>
      <c r="E56" s="52" t="s">
        <v>154</v>
      </c>
      <c r="F56" s="52" t="s">
        <v>19</v>
      </c>
    </row>
    <row r="57" spans="2:6" x14ac:dyDescent="0.35">
      <c r="B57" s="41" t="s">
        <v>15</v>
      </c>
      <c r="C57" s="43">
        <f>IF(F52&gt;0, C52/F52, 0)</f>
        <v>0</v>
      </c>
      <c r="D57" s="43">
        <f>IF(F52&gt;0, D52/F52, 0)</f>
        <v>0</v>
      </c>
      <c r="E57" s="43">
        <f>IF(F52&gt;0, E52/F52, 0)</f>
        <v>1</v>
      </c>
      <c r="F57" s="44" t="s">
        <v>19</v>
      </c>
    </row>
    <row r="58" spans="2:6" x14ac:dyDescent="0.35">
      <c r="B58" s="41" t="s">
        <v>25</v>
      </c>
      <c r="C58" s="43">
        <f>IF(F53&gt;0, C53/F53, 0)</f>
        <v>0</v>
      </c>
      <c r="D58" s="43">
        <f>IF(F53&gt;0, D53/F53, 0)</f>
        <v>0</v>
      </c>
      <c r="E58" s="43">
        <f>IF(F53&gt;0, E53/F53, 0)</f>
        <v>1</v>
      </c>
      <c r="F58" s="44" t="s">
        <v>19</v>
      </c>
    </row>
    <row r="63" spans="2:6" ht="18.5" x14ac:dyDescent="0.45">
      <c r="B63" s="37" t="s">
        <v>165</v>
      </c>
    </row>
    <row r="65" spans="2:6" x14ac:dyDescent="0.35">
      <c r="B65" s="51" t="s">
        <v>151</v>
      </c>
    </row>
    <row r="66" spans="2:6" x14ac:dyDescent="0.35">
      <c r="B66" s="39" t="s">
        <v>3</v>
      </c>
      <c r="C66" s="39" t="s">
        <v>152</v>
      </c>
      <c r="D66" s="39" t="s">
        <v>153</v>
      </c>
      <c r="E66" s="39" t="s">
        <v>154</v>
      </c>
      <c r="F66" s="39" t="s">
        <v>155</v>
      </c>
    </row>
    <row r="67" spans="2:6" x14ac:dyDescent="0.35">
      <c r="B67" s="41" t="s">
        <v>166</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167</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168</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169</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12</v>
      </c>
      <c r="F71" s="42">
        <f>SUM(C71:E71)</f>
        <v>12</v>
      </c>
    </row>
    <row r="73" spans="2:6" x14ac:dyDescent="0.35">
      <c r="B73" s="51" t="s">
        <v>157</v>
      </c>
    </row>
    <row r="74" spans="2:6" x14ac:dyDescent="0.35">
      <c r="B74" s="52" t="s">
        <v>3</v>
      </c>
      <c r="C74" s="52" t="s">
        <v>152</v>
      </c>
      <c r="D74" s="52" t="s">
        <v>153</v>
      </c>
      <c r="E74" s="52" t="s">
        <v>154</v>
      </c>
      <c r="F74" s="52" t="s">
        <v>19</v>
      </c>
    </row>
    <row r="75" spans="2:6" x14ac:dyDescent="0.35">
      <c r="B75" s="41" t="s">
        <v>166</v>
      </c>
      <c r="C75" s="43">
        <f>IF(F67&gt;0, C67/F67, 0)</f>
        <v>0</v>
      </c>
      <c r="D75" s="43">
        <f>IF(F67&gt;0, D67/F67, 0)</f>
        <v>0</v>
      </c>
      <c r="E75" s="43">
        <f>IF(F67&gt;0, E67/F67, 0)</f>
        <v>0</v>
      </c>
      <c r="F75" s="44" t="s">
        <v>19</v>
      </c>
    </row>
    <row r="76" spans="2:6" x14ac:dyDescent="0.35">
      <c r="B76" s="41" t="s">
        <v>167</v>
      </c>
      <c r="C76" s="43">
        <f>IF(F68&gt;0, C68/F68, 0)</f>
        <v>0</v>
      </c>
      <c r="D76" s="43">
        <f>IF(F68&gt;0, D68/F68, 0)</f>
        <v>0</v>
      </c>
      <c r="E76" s="43">
        <f>IF(F68&gt;0, E68/F68, 0)</f>
        <v>0</v>
      </c>
      <c r="F76" s="44" t="s">
        <v>19</v>
      </c>
    </row>
    <row r="77" spans="2:6" x14ac:dyDescent="0.35">
      <c r="B77" s="41" t="s">
        <v>168</v>
      </c>
      <c r="C77" s="43">
        <f>IF(F69&gt;0, C69/F69, 0)</f>
        <v>0</v>
      </c>
      <c r="D77" s="43">
        <f>IF(F69&gt;0, D69/F69, 0)</f>
        <v>0</v>
      </c>
      <c r="E77" s="43">
        <f>IF(F69&gt;0, E69/F69, 0)</f>
        <v>0</v>
      </c>
      <c r="F77" s="44" t="s">
        <v>19</v>
      </c>
    </row>
    <row r="78" spans="2:6" x14ac:dyDescent="0.35">
      <c r="B78" s="41" t="s">
        <v>169</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170</v>
      </c>
    </row>
    <row r="86" spans="2:6" x14ac:dyDescent="0.35">
      <c r="B86" s="51" t="s">
        <v>151</v>
      </c>
    </row>
    <row r="87" spans="2:6" x14ac:dyDescent="0.35">
      <c r="B87" s="39" t="s">
        <v>171</v>
      </c>
      <c r="C87" s="39" t="s">
        <v>152</v>
      </c>
      <c r="D87" s="39" t="s">
        <v>153</v>
      </c>
      <c r="E87" s="39" t="s">
        <v>154</v>
      </c>
      <c r="F87" s="39" t="s">
        <v>155</v>
      </c>
    </row>
    <row r="88" spans="2:6" x14ac:dyDescent="0.35">
      <c r="B88" s="41" t="s">
        <v>172</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173</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174</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12</v>
      </c>
      <c r="F91" s="42">
        <f>SUM(C91:E91)</f>
        <v>12</v>
      </c>
    </row>
    <row r="93" spans="2:6" x14ac:dyDescent="0.35">
      <c r="B93" s="51" t="s">
        <v>157</v>
      </c>
    </row>
    <row r="94" spans="2:6" x14ac:dyDescent="0.35">
      <c r="B94" s="52" t="s">
        <v>171</v>
      </c>
      <c r="C94" s="52" t="s">
        <v>152</v>
      </c>
      <c r="D94" s="52" t="s">
        <v>153</v>
      </c>
      <c r="E94" s="52" t="s">
        <v>154</v>
      </c>
      <c r="F94" s="52" t="s">
        <v>19</v>
      </c>
    </row>
    <row r="95" spans="2:6" x14ac:dyDescent="0.35">
      <c r="B95" s="41" t="s">
        <v>172</v>
      </c>
      <c r="C95" s="43">
        <f>IF(F88&gt;0, C88/F88, 0)</f>
        <v>0</v>
      </c>
      <c r="D95" s="43">
        <f>IF(F88&gt;0, D88/F88, 0)</f>
        <v>0</v>
      </c>
      <c r="E95" s="43">
        <f>IF(F88&gt;0, E88/F88, 0)</f>
        <v>0</v>
      </c>
      <c r="F95" s="44" t="s">
        <v>19</v>
      </c>
    </row>
    <row r="96" spans="2:6" x14ac:dyDescent="0.35">
      <c r="B96" s="41" t="s">
        <v>173</v>
      </c>
      <c r="C96" s="43">
        <f>IF(F89&gt;0, C89/F89, 0)</f>
        <v>0</v>
      </c>
      <c r="D96" s="43">
        <f>IF(F89&gt;0, D89/F89, 0)</f>
        <v>0</v>
      </c>
      <c r="E96" s="43">
        <f>IF(F89&gt;0, E89/F89, 0)</f>
        <v>0</v>
      </c>
      <c r="F96" s="44" t="s">
        <v>19</v>
      </c>
    </row>
    <row r="97" spans="2:15" x14ac:dyDescent="0.35">
      <c r="B97" s="41" t="s">
        <v>174</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175</v>
      </c>
      <c r="J103" s="37" t="s">
        <v>176</v>
      </c>
    </row>
    <row r="104" spans="2:15" x14ac:dyDescent="0.35">
      <c r="B104" s="39" t="s">
        <v>5</v>
      </c>
      <c r="C104" s="84" t="s">
        <v>177</v>
      </c>
      <c r="D104" s="84"/>
      <c r="E104" s="39" t="s">
        <v>144</v>
      </c>
      <c r="F104" s="39" t="s">
        <v>152</v>
      </c>
      <c r="G104" s="84" t="s">
        <v>178</v>
      </c>
      <c r="H104" s="84"/>
      <c r="J104" s="39" t="s">
        <v>5</v>
      </c>
      <c r="K104" s="39" t="s">
        <v>166</v>
      </c>
      <c r="L104" s="39" t="s">
        <v>167</v>
      </c>
      <c r="M104" s="39" t="s">
        <v>168</v>
      </c>
      <c r="N104" s="39" t="s">
        <v>169</v>
      </c>
      <c r="O104" s="39" t="s">
        <v>16</v>
      </c>
    </row>
    <row r="105" spans="2:15" x14ac:dyDescent="0.35">
      <c r="B105" s="45" t="s">
        <v>159</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159</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160</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160</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161</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161</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162</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162</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163</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163</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12</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12</v>
      </c>
    </row>
    <row r="117" spans="2:24" ht="21" x14ac:dyDescent="0.5">
      <c r="B117" s="37" t="s">
        <v>179</v>
      </c>
      <c r="P117" s="54" t="s">
        <v>180</v>
      </c>
    </row>
    <row r="119" spans="2:24" ht="60" customHeight="1" x14ac:dyDescent="0.35">
      <c r="B119" s="87" t="s">
        <v>181</v>
      </c>
      <c r="C119" s="80"/>
      <c r="D119" s="80"/>
      <c r="E119" s="80"/>
      <c r="F119" s="80"/>
      <c r="P119" s="87" t="s">
        <v>182</v>
      </c>
      <c r="Q119" s="80"/>
      <c r="R119" s="80"/>
      <c r="S119" s="80"/>
      <c r="T119" s="80"/>
      <c r="U119" s="80"/>
      <c r="V119" s="80"/>
      <c r="W119" s="80"/>
    </row>
    <row r="121" spans="2:24" ht="30" customHeight="1" x14ac:dyDescent="0.35">
      <c r="P121" s="55" t="s">
        <v>183</v>
      </c>
      <c r="Q121" s="56">
        <f>C16</f>
        <v>0</v>
      </c>
      <c r="R121" s="57"/>
      <c r="S121" s="56">
        <f>C67</f>
        <v>0</v>
      </c>
      <c r="T121" s="57"/>
      <c r="U121" s="56">
        <f>C68</f>
        <v>0</v>
      </c>
      <c r="V121" s="57"/>
      <c r="W121" s="56">
        <f>C69</f>
        <v>0</v>
      </c>
      <c r="X121" s="57"/>
    </row>
    <row r="122" spans="2:24" ht="35" customHeight="1" x14ac:dyDescent="0.35">
      <c r="P122" s="58" t="s">
        <v>184</v>
      </c>
      <c r="Q122" s="58" t="s">
        <v>185</v>
      </c>
      <c r="R122" s="58" t="s">
        <v>186</v>
      </c>
      <c r="S122" s="58" t="s">
        <v>187</v>
      </c>
      <c r="T122" s="58" t="s">
        <v>188</v>
      </c>
      <c r="U122" s="58" t="s">
        <v>189</v>
      </c>
      <c r="V122" s="58" t="s">
        <v>190</v>
      </c>
      <c r="W122" s="58" t="s">
        <v>191</v>
      </c>
      <c r="X122" s="58" t="s">
        <v>192</v>
      </c>
    </row>
    <row r="123" spans="2:24" x14ac:dyDescent="0.35">
      <c r="O123" s="59" t="s">
        <v>193</v>
      </c>
      <c r="P123" s="60" t="s">
        <v>194</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195</v>
      </c>
      <c r="P158" s="54" t="s">
        <v>196</v>
      </c>
    </row>
    <row r="160" spans="2:24" ht="45" customHeight="1" x14ac:dyDescent="0.35">
      <c r="B160" s="87" t="s">
        <v>197</v>
      </c>
      <c r="C160" s="80"/>
      <c r="D160" s="80"/>
      <c r="E160" s="80"/>
      <c r="F160" s="80"/>
      <c r="P160" s="87" t="s">
        <v>198</v>
      </c>
      <c r="Q160" s="80"/>
      <c r="R160" s="80"/>
      <c r="S160" s="80"/>
      <c r="T160" s="80"/>
      <c r="U160" s="80"/>
    </row>
    <row r="161" spans="16:22" ht="35" customHeight="1" x14ac:dyDescent="0.35">
      <c r="P161" s="84" t="s">
        <v>199</v>
      </c>
      <c r="Q161" s="84"/>
      <c r="R161" s="84" t="s">
        <v>200</v>
      </c>
      <c r="S161" s="84"/>
      <c r="T161" s="84"/>
    </row>
    <row r="162" spans="16:22" ht="30" customHeight="1" x14ac:dyDescent="0.35">
      <c r="P162" s="88">
        <v>0</v>
      </c>
      <c r="Q162" s="89"/>
      <c r="R162" s="90" t="s">
        <v>201</v>
      </c>
      <c r="S162" s="91"/>
      <c r="T162" s="91"/>
    </row>
    <row r="165" spans="16:22" ht="25" customHeight="1" x14ac:dyDescent="0.35">
      <c r="P165" s="63" t="s">
        <v>184</v>
      </c>
      <c r="Q165" s="63" t="s">
        <v>202</v>
      </c>
      <c r="R165" s="63" t="s">
        <v>203</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79</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3"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15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10" t="s">
        <v>74</v>
      </c>
      <c r="B13" s="5" t="s">
        <v>75</v>
      </c>
      <c r="C13" s="6" t="s">
        <v>15</v>
      </c>
      <c r="D13" s="7" t="s">
        <v>16</v>
      </c>
      <c r="E13" s="7" t="s">
        <v>17</v>
      </c>
      <c r="F13" s="7" t="s">
        <v>18</v>
      </c>
      <c r="G13" s="7" t="s">
        <v>19</v>
      </c>
      <c r="H13" s="8" t="s">
        <v>19</v>
      </c>
      <c r="I13" s="5" t="s">
        <v>76</v>
      </c>
      <c r="J13" s="5" t="s">
        <v>77</v>
      </c>
      <c r="K13" s="5" t="s">
        <v>78</v>
      </c>
      <c r="L13" s="7" t="str">
        <f t="shared" si="0"/>
        <v>Outstanding</v>
      </c>
      <c r="M13" s="12" t="s">
        <v>19</v>
      </c>
    </row>
    <row r="17" spans="1:4" ht="32" customHeight="1" x14ac:dyDescent="0.35">
      <c r="A17" s="78" t="s">
        <v>79</v>
      </c>
      <c r="B17" s="78"/>
      <c r="C17" s="78"/>
      <c r="D17" s="78"/>
    </row>
  </sheetData>
  <mergeCells count="1">
    <mergeCell ref="A17:D17"/>
  </mergeCells>
  <conditionalFormatting sqref="C2:C13">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3">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3">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3">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3" xr:uid="{00000000-0002-0000-0200-000000000000}">
      <formula1>"Must,Should,Could,Won't,Unassigned"</formula1>
    </dataValidation>
    <dataValidation type="list" showErrorMessage="1" errorTitle="Invalid Value" error="Please select a value from the list: Low, Medium, High, Unassessed." sqref="E2:E13" xr:uid="{00000000-0002-0000-0200-000001000000}">
      <formula1>"Low,Medium,High,Unassessed"</formula1>
    </dataValidation>
    <dataValidation type="list" showErrorMessage="1" errorTitle="Invalid Value" error="Please select a value from the list: Phase1, Phase2, Phase3, Phase4, Phase5, Pending." sqref="F2:F1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3" xr:uid="{00000000-0002-0000-0200-000003000000}">
      <formula1>"Implemented,Testing,Failed,Compensated,Risk Accepted,N/A"</formula1>
    </dataValidation>
  </dataValidations>
  <hyperlinks>
    <hyperlink ref="A1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204</v>
      </c>
      <c r="C2" s="95" t="s">
        <v>204</v>
      </c>
      <c r="D2" s="95" t="s">
        <v>204</v>
      </c>
      <c r="E2" s="95" t="s">
        <v>204</v>
      </c>
      <c r="F2" s="95" t="s">
        <v>204</v>
      </c>
      <c r="G2" s="95" t="s">
        <v>204</v>
      </c>
      <c r="H2" s="99" t="s">
        <v>205</v>
      </c>
      <c r="I2" s="99" t="s">
        <v>205</v>
      </c>
      <c r="J2" s="99" t="s">
        <v>205</v>
      </c>
      <c r="K2" s="99" t="s">
        <v>205</v>
      </c>
      <c r="L2" s="99" t="s">
        <v>205</v>
      </c>
      <c r="M2" s="98" t="s">
        <v>206</v>
      </c>
      <c r="N2" s="98" t="s">
        <v>206</v>
      </c>
      <c r="O2" s="100" t="s">
        <v>207</v>
      </c>
      <c r="P2" s="100" t="s">
        <v>207</v>
      </c>
      <c r="Q2" s="96" t="s">
        <v>11</v>
      </c>
      <c r="R2" s="96" t="s">
        <v>11</v>
      </c>
      <c r="S2" s="96" t="s">
        <v>11</v>
      </c>
      <c r="T2" s="97" t="s">
        <v>208</v>
      </c>
    </row>
    <row r="3" spans="2:20" ht="35" customHeight="1" x14ac:dyDescent="0.35">
      <c r="B3" s="68" t="s">
        <v>209</v>
      </c>
      <c r="C3" s="68" t="s">
        <v>210</v>
      </c>
      <c r="D3" s="68" t="s">
        <v>211</v>
      </c>
      <c r="E3" s="68" t="s">
        <v>212</v>
      </c>
      <c r="F3" s="68" t="s">
        <v>213</v>
      </c>
      <c r="G3" s="68" t="s">
        <v>9</v>
      </c>
      <c r="H3" s="69" t="s">
        <v>214</v>
      </c>
      <c r="I3" s="69" t="s">
        <v>215</v>
      </c>
      <c r="J3" s="69" t="s">
        <v>216</v>
      </c>
      <c r="K3" s="69" t="s">
        <v>217</v>
      </c>
      <c r="L3" s="69" t="s">
        <v>149</v>
      </c>
      <c r="M3" s="70" t="s">
        <v>218</v>
      </c>
      <c r="N3" s="70" t="s">
        <v>219</v>
      </c>
      <c r="O3" s="71" t="s">
        <v>220</v>
      </c>
      <c r="P3" s="71" t="s">
        <v>221</v>
      </c>
      <c r="Q3" s="72" t="s">
        <v>11</v>
      </c>
      <c r="R3" s="72" t="s">
        <v>222</v>
      </c>
      <c r="S3" s="72" t="s">
        <v>223</v>
      </c>
      <c r="T3" s="73" t="s">
        <v>224</v>
      </c>
    </row>
    <row r="4" spans="2:20" ht="60" customHeight="1" x14ac:dyDescent="0.35">
      <c r="B4" s="74" t="s">
        <v>225</v>
      </c>
      <c r="C4" s="74" t="s">
        <v>226</v>
      </c>
      <c r="D4" s="74" t="s">
        <v>227</v>
      </c>
      <c r="E4" s="74" t="s">
        <v>228</v>
      </c>
      <c r="F4" s="74" t="s">
        <v>229</v>
      </c>
      <c r="G4" s="74" t="s">
        <v>230</v>
      </c>
      <c r="H4" s="74" t="s">
        <v>231</v>
      </c>
      <c r="I4" s="74" t="s">
        <v>232</v>
      </c>
      <c r="J4" s="74" t="s">
        <v>233</v>
      </c>
      <c r="K4" s="74" t="s">
        <v>234</v>
      </c>
      <c r="L4" s="74" t="s">
        <v>235</v>
      </c>
      <c r="M4" s="74" t="s">
        <v>236</v>
      </c>
      <c r="N4" s="74" t="s">
        <v>237</v>
      </c>
      <c r="O4" s="74" t="s">
        <v>238</v>
      </c>
      <c r="P4" s="74" t="s">
        <v>239</v>
      </c>
      <c r="Q4" s="74" t="s">
        <v>240</v>
      </c>
      <c r="R4" s="74" t="s">
        <v>241</v>
      </c>
      <c r="S4" s="74" t="s">
        <v>242</v>
      </c>
      <c r="T4" s="74" t="s">
        <v>243</v>
      </c>
    </row>
    <row r="5" spans="2:20" ht="60" customHeight="1" x14ac:dyDescent="0.35">
      <c r="B5" s="36" t="s">
        <v>244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245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246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247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248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249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250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251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252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253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254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255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256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257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258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259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260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261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262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263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264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265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266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267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268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269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270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271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272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273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274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275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276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277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278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279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280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281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282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283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284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285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286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287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288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289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290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291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292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293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79</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ForeScout CounterACT ALG Security Technical Implementation Guide - SHGIR</dc:title>
  <dc:subject>Generated on: 2026-06-08 14:36:37</dc:subject>
  <dc:creator>Anicet Fopa Tchoffo</dc:creator>
  <cp:keywords>Baseline;Hardening;DISA;STIG</cp:keywords>
  <dc:description>Baseline Developed By: ForeScout and Defense Information Systems Agency (DISA) for the US DoD</dc:description>
  <cp:lastModifiedBy>Anicet Fopa Tchoffo</cp:lastModifiedBy>
  <dcterms:modified xsi:type="dcterms:W3CDTF">2026-06-08T13:36:44Z</dcterms:modified>
  <cp:category>DISA-STIG</cp:category>
  <cp:contentStatus>Draft</cp:contentStatus>
</cp:coreProperties>
</file>