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A1FA330BF482E8F2D43A8A6A803B76DA5C4BE963" xr6:coauthVersionLast="47" xr6:coauthVersionMax="47" xr10:uidLastSave="{95A8C5CA-76D3-4F86-91FE-399B7581D3D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C80" i="3" s="1"/>
  <c r="E72" i="3"/>
  <c r="D72" i="3"/>
  <c r="C72" i="3"/>
  <c r="E71" i="3"/>
  <c r="D71" i="3"/>
  <c r="C71" i="3"/>
  <c r="W123" i="3" s="1"/>
  <c r="F70" i="3"/>
  <c r="V154"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R155" i="3" l="1"/>
  <c r="R150" i="3"/>
  <c r="R145" i="3"/>
  <c r="R140" i="3"/>
  <c r="R135" i="3"/>
  <c r="R130" i="3"/>
  <c r="R125" i="3"/>
  <c r="C20" i="3"/>
  <c r="R154" i="3"/>
  <c r="R149" i="3"/>
  <c r="R144" i="3"/>
  <c r="R139" i="3"/>
  <c r="R134" i="3"/>
  <c r="R129" i="3"/>
  <c r="R153" i="3"/>
  <c r="R148" i="3"/>
  <c r="R143" i="3"/>
  <c r="R138" i="3"/>
  <c r="R133" i="3"/>
  <c r="R128" i="3"/>
  <c r="R152" i="3"/>
  <c r="R147" i="3"/>
  <c r="R142" i="3"/>
  <c r="R137" i="3"/>
  <c r="R132" i="3"/>
  <c r="R127" i="3"/>
  <c r="D20" i="3"/>
  <c r="R151" i="3"/>
  <c r="R146" i="3"/>
  <c r="R141" i="3"/>
  <c r="R136" i="3"/>
  <c r="R131" i="3"/>
  <c r="R126" i="3"/>
  <c r="E20" i="3"/>
  <c r="E58" i="3"/>
  <c r="D58" i="3"/>
  <c r="C58" i="3"/>
  <c r="E38" i="3"/>
  <c r="D38" i="3"/>
  <c r="C38" i="3"/>
  <c r="E81" i="3"/>
  <c r="D81" i="3"/>
  <c r="C81" i="3"/>
  <c r="E60" i="3"/>
  <c r="D60" i="3"/>
  <c r="C60" i="3"/>
  <c r="D40" i="3"/>
  <c r="C40" i="3"/>
  <c r="E40" i="3"/>
  <c r="E39" i="3"/>
  <c r="D39" i="3"/>
  <c r="C39" i="3"/>
  <c r="D98" i="3"/>
  <c r="C98" i="3"/>
  <c r="E98" i="3"/>
  <c r="E97" i="3"/>
  <c r="D97" i="3"/>
  <c r="C97" i="3"/>
  <c r="C59" i="3"/>
  <c r="E59" i="3"/>
  <c r="D59" i="3"/>
  <c r="E41" i="3"/>
  <c r="C41" i="3"/>
  <c r="D41" i="3"/>
  <c r="E99" i="3"/>
  <c r="D99" i="3"/>
  <c r="C99" i="3"/>
  <c r="D42" i="3"/>
  <c r="C42" i="3"/>
  <c r="E42" i="3"/>
  <c r="G112" i="3"/>
  <c r="E43" i="3"/>
  <c r="C43" i="3"/>
  <c r="D43" i="3"/>
  <c r="E100" i="3"/>
  <c r="D100" i="3"/>
  <c r="C100" i="3"/>
  <c r="T125" i="3"/>
  <c r="T130" i="3"/>
  <c r="T135" i="3"/>
  <c r="T140" i="3"/>
  <c r="T145" i="3"/>
  <c r="T150" i="3"/>
  <c r="T155" i="3"/>
  <c r="V125" i="3"/>
  <c r="V130" i="3"/>
  <c r="V135" i="3"/>
  <c r="V140" i="3"/>
  <c r="V145" i="3"/>
  <c r="V150" i="3"/>
  <c r="V155" i="3"/>
  <c r="T126" i="3"/>
  <c r="T131" i="3"/>
  <c r="T136" i="3"/>
  <c r="T141" i="3"/>
  <c r="T146" i="3"/>
  <c r="T151" i="3"/>
  <c r="C77"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T153" i="3"/>
  <c r="V128" i="3"/>
  <c r="V133" i="3"/>
  <c r="V138" i="3"/>
  <c r="V143" i="3"/>
  <c r="V148" i="3"/>
  <c r="V153" i="3"/>
  <c r="D80" i="3"/>
  <c r="F71" i="3"/>
  <c r="E80" i="3"/>
  <c r="Q123" i="3"/>
  <c r="T129" i="3"/>
  <c r="T134" i="3"/>
  <c r="T139" i="3"/>
  <c r="T144" i="3"/>
  <c r="T149" i="3"/>
  <c r="V129" i="3"/>
  <c r="V134" i="3"/>
  <c r="V139" i="3"/>
  <c r="V144" i="3"/>
  <c r="V149" i="3"/>
  <c r="X154" i="3" l="1"/>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Ubuntu 22.04 LTS must be a vendor-supported release.</t>
        </r>
      </text>
    </comment>
    <comment ref="J19" authorId="0" shapeId="0" xr:uid="{00000000-0006-0000-0400-000002000000}">
      <text>
        <r>
          <rPr>
            <sz val="11"/>
            <rFont val="Calibri"/>
          </rPr>
          <t xml:space="preserve">Ubuntu 22.04 LTS must have directories that contain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K19" authorId="0" shapeId="0" xr:uid="{00000000-0006-0000-0400-00000E000000}">
      <text>
        <r>
          <rPr>
            <sz val="11"/>
            <rFont val="Calibri"/>
          </rPr>
          <t xml:space="preserve">Ubuntu 22.04 LTS must have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L19" authorId="0" shapeId="0" xr:uid="{00000000-0006-0000-0400-000003000000}">
      <text>
        <r>
          <rPr>
            <sz val="11"/>
            <rFont val="Calibri"/>
          </rPr>
          <t xml:space="preserve">Ubuntu 22.04 LTS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M19" authorId="0" shapeId="0" xr:uid="{00000000-0006-0000-0400-000004000000}">
      <text>
        <r>
          <rPr>
            <sz val="11"/>
            <rFont val="Calibri"/>
          </rPr>
          <t xml:space="preserve">Ubuntu 22.04 LTS must have directories that contain system commands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19" authorId="0" shapeId="0" xr:uid="{00000000-0006-0000-0400-000005000000}">
      <text>
        <r>
          <rPr>
            <sz val="11"/>
            <rFont val="Calibri"/>
          </rPr>
          <t xml:space="preserve">Ubuntu 22.04 LTS must have directories that contain system commands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19" authorId="0" shapeId="0" xr:uid="{00000000-0006-0000-0400-000006000000}">
      <text>
        <r>
          <rPr>
            <sz val="11"/>
            <rFont val="Calibri"/>
          </rPr>
          <t xml:space="preserve">Ubuntu 22.04 LTS must have system commands 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P19" authorId="0" shapeId="0" xr:uid="{00000000-0006-0000-0400-000007000000}">
      <text>
        <r>
          <rPr>
            <sz val="11"/>
            <rFont val="Calibri"/>
          </rPr>
          <t xml:space="preserve">Ubuntu 22.04 LTS must have system commands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Q19" authorId="0" shapeId="0" xr:uid="{00000000-0006-0000-0400-000008000000}">
      <text>
        <r>
          <rPr>
            <sz val="11"/>
            <rFont val="Calibri"/>
          </rPr>
          <t xml:space="preserve">Ubuntu 22.04 LTS library directories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19" authorId="0" shapeId="0" xr:uid="{00000000-0006-0000-0400-000009000000}">
      <text>
        <r>
          <rPr>
            <sz val="11"/>
            <rFont val="Calibri"/>
          </rPr>
          <t xml:space="preserve">Ubuntu 22.04 LTS library directories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19" authorId="0" shapeId="0" xr:uid="{00000000-0006-0000-0400-00000A000000}">
      <text>
        <r>
          <rPr>
            <sz val="11"/>
            <rFont val="Calibri"/>
          </rPr>
          <t xml:space="preserve">Ubuntu 22.04 LTS library files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19" authorId="0" shapeId="0" xr:uid="{00000000-0006-0000-0400-00000B000000}">
      <text>
        <r>
          <rPr>
            <sz val="11"/>
            <rFont val="Calibri"/>
          </rPr>
          <t xml:space="preserve">Ubuntu 22.04 LTS library files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19" authorId="0" shapeId="0" xr:uid="{00000000-0006-0000-0400-00000C000000}">
      <text>
        <r>
          <rPr>
            <sz val="11"/>
            <rFont val="Calibri"/>
          </rPr>
          <t>Ubuntu 22.04 LTS must set a sticky bit on all public directories to prevent unauthorized and unintended information transferred via shared system resources.</t>
        </r>
      </text>
    </comment>
    <comment ref="V19" authorId="0" shapeId="0" xr:uid="{00000000-0006-0000-0400-00000D000000}">
      <text>
        <r>
          <rPr>
            <sz val="11"/>
            <rFont val="Calibri"/>
          </rPr>
          <t>Ubuntu 22.04 LTS default filesystem permissions must be defined in such a way that all authenticated users can read and modify only their own files.</t>
        </r>
      </text>
    </comment>
    <comment ref="J32" authorId="0" shapeId="0" xr:uid="{00000000-0006-0000-0400-00000F000000}">
      <text>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text>
    </comment>
    <comment ref="K32" authorId="0" shapeId="0" xr:uid="{00000000-0006-0000-0400-000020000000}">
      <text>
        <r>
          <rPr>
            <sz val="11"/>
            <rFont val="Calibri"/>
          </rPr>
          <t xml:space="preserve">Ubuntu 22.04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L32" authorId="0" shapeId="0" xr:uid="{00000000-0006-0000-0400-000021000000}">
      <text>
        <r>
          <rPr>
            <sz val="11"/>
            <rFont val="Calibri"/>
          </rPr>
          <t>Ubuntu 22.04 LTS must be configured to use TCP syncookies.</t>
        </r>
      </text>
    </comment>
    <comment ref="M32" authorId="0" shapeId="0" xr:uid="{00000000-0006-0000-0400-000022000000}">
      <text>
        <r>
          <rPr>
            <sz val="11"/>
            <rFont val="Calibri"/>
          </rPr>
          <t>Ubuntu 22.04 LTS must have SSH installed.</t>
        </r>
      </text>
    </comment>
    <comment ref="N32" authorId="0" shapeId="0" xr:uid="{00000000-0006-0000-0400-000023000000}">
      <text>
        <r>
          <rPr>
            <sz val="11"/>
            <rFont val="Calibri"/>
          </rPr>
          <t>Ubuntu 22.04 LTS must use SSH to protect the confidentiality and integrity of transmitted information.</t>
        </r>
      </text>
    </comment>
    <comment ref="O32" authorId="0" shapeId="0" xr:uid="{00000000-0006-0000-0400-000024000000}">
      <text>
        <r>
          <rPr>
            <sz val="11"/>
            <rFont val="Calibri"/>
          </rPr>
          <t>Ubuntu 22.04 LTS must display the Standard Mandatory DOD Notice and Consent Banner before granting any local or remote connection to the system.</t>
        </r>
      </text>
    </comment>
    <comment ref="P32" authorId="0" shapeId="0" xr:uid="{00000000-0006-0000-0400-000025000000}">
      <text>
        <r>
          <rPr>
            <sz val="11"/>
            <rFont val="Calibri"/>
          </rPr>
          <t>Ubuntu 22.04 LTS must configure the SSH daemon to use FIPS 140-3-approved ciphers to prevent the unauthorized disclosure of information and/or detect changes to information during transmission.</t>
        </r>
      </text>
    </comment>
    <comment ref="Q32" authorId="0" shapeId="0" xr:uid="{00000000-0006-0000-0400-000026000000}">
      <text>
        <r>
          <rPr>
            <sz val="11"/>
            <rFont val="Calibri"/>
          </rPr>
          <t>Ubuntu 22.04 LTS must configure the SSH daemon to use Message Authentication Codes (MACs) employing FIPS 140-3-approved cryptographic hashes to prevent the unauthorized disclosure of information and/or detect changes to information during transmission.</t>
        </r>
      </text>
    </comment>
    <comment ref="R32" authorId="0" shapeId="0" xr:uid="{00000000-0006-0000-0400-000027000000}">
      <text>
        <r>
          <rPr>
            <sz val="11"/>
            <rFont val="Calibri"/>
          </rPr>
          <t>Ubuntu 22.04 LTS must enable the graphical user logon banner to display the Standard Mandatory DOD Notice and Consent Banner before granting local access to the system via a graphical user logon.</t>
        </r>
      </text>
    </comment>
    <comment ref="S32" authorId="0" shapeId="0" xr:uid="{00000000-0006-0000-0400-000028000000}">
      <text>
        <r>
          <rPr>
            <sz val="11"/>
            <rFont val="Calibri"/>
          </rPr>
          <t>Ubuntu 22.04 LTS must display the Standard Mandatory DOD Notice and Consent Banner before granting local access to the system via a graphical user logon.</t>
        </r>
      </text>
    </comment>
    <comment ref="T32" authorId="0" shapeId="0" xr:uid="{00000000-0006-0000-0400-000029000000}">
      <text>
        <r>
          <rPr>
            <sz val="11"/>
            <rFont val="Calibri"/>
          </rPr>
          <t>Ubuntu 22.04 LTS must enforce 24 hours/one day as the minimum password lifetime. Passwords for new users must have a 24 hours/one day minimum password lifetime restriction.</t>
        </r>
      </text>
    </comment>
    <comment ref="U32" authorId="0" shapeId="0" xr:uid="{00000000-0006-0000-0400-00002A000000}">
      <text>
        <r>
          <rPr>
            <sz val="11"/>
            <rFont val="Calibri"/>
          </rPr>
          <t>Ubuntu 22.04 LTS must enforce a 60-day maximum password lifetime restriction. Passwords for new users must have a 60-day maximum password lifetime restriction.</t>
        </r>
      </text>
    </comment>
    <comment ref="V32" authorId="0" shapeId="0" xr:uid="{00000000-0006-0000-0400-00002B000000}">
      <text>
        <r>
          <rPr>
            <sz val="11"/>
            <rFont val="Calibri"/>
          </rPr>
          <t>Ubuntu 22.04 LTS must automatically lock an account until the locked account is released by an administrator when three unsuccessful logon attempts have been made.</t>
        </r>
      </text>
    </comment>
    <comment ref="W32" authorId="0" shapeId="0" xr:uid="{00000000-0006-0000-0400-000010000000}">
      <text>
        <r>
          <rPr>
            <sz val="11"/>
            <rFont val="Calibri"/>
          </rPr>
          <t>Ubuntu 22.04 LTS must enforce a delay of at least four seconds between logon prompts following a failed logon attempt.</t>
        </r>
      </text>
    </comment>
    <comment ref="X32" authorId="0" shapeId="0" xr:uid="{00000000-0006-0000-0400-000011000000}">
      <text>
        <r>
          <rPr>
            <sz val="11"/>
            <rFont val="Calibri"/>
          </rPr>
          <t xml:space="preserve">Ubuntu 22.04 LTS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text>
    </comment>
    <comment ref="Y32" authorId="0" shapeId="0" xr:uid="{00000000-0006-0000-0400-000012000000}">
      <text>
        <r>
          <rPr>
            <sz val="11"/>
            <rFont val="Calibri"/>
          </rPr>
          <t>Ubuntu 22.04 LTS must be configured to use AppArmor.</t>
        </r>
      </text>
    </comment>
    <comment ref="Z32" authorId="0" shapeId="0" xr:uid="{00000000-0006-0000-0400-000013000000}">
      <text>
        <r>
          <rPr>
            <sz val="11"/>
            <rFont val="Calibri"/>
          </rPr>
          <t>Ubuntu 22.04 LTS must enforce password complexity by requiring at least one uppercase character be used.</t>
        </r>
      </text>
    </comment>
    <comment ref="AA32" authorId="0" shapeId="0" xr:uid="{00000000-0006-0000-0400-000014000000}">
      <text>
        <r>
          <rPr>
            <sz val="11"/>
            <rFont val="Calibri"/>
          </rPr>
          <t>Ubuntu 22.04 LTS must enforce password complexity by requiring at least one lowercase character be used.</t>
        </r>
      </text>
    </comment>
    <comment ref="AB32" authorId="0" shapeId="0" xr:uid="{00000000-0006-0000-0400-000015000000}">
      <text>
        <r>
          <rPr>
            <sz val="11"/>
            <rFont val="Calibri"/>
          </rPr>
          <t>Ubuntu 22.04 LTS must enforce password complexity by requiring that at least one numeric character be used.</t>
        </r>
      </text>
    </comment>
    <comment ref="AC32" authorId="0" shapeId="0" xr:uid="{00000000-0006-0000-0400-000016000000}">
      <text>
        <r>
          <rPr>
            <sz val="11"/>
            <rFont val="Calibri"/>
          </rPr>
          <t>Ubuntu 22.04 LTS must enforce password complexity by requiring that at least one special character be used.</t>
        </r>
      </text>
    </comment>
    <comment ref="AD32" authorId="0" shapeId="0" xr:uid="{00000000-0006-0000-0400-000017000000}">
      <text>
        <r>
          <rPr>
            <sz val="11"/>
            <rFont val="Calibri"/>
          </rPr>
          <t>Ubuntu 22.04 LTS must prevent the use of dictionary words for passwords.</t>
        </r>
      </text>
    </comment>
    <comment ref="AE32" authorId="0" shapeId="0" xr:uid="{00000000-0006-0000-0400-000018000000}">
      <text>
        <r>
          <rPr>
            <sz val="11"/>
            <rFont val="Calibri"/>
          </rPr>
          <t>Ubuntu 22.04 LTS must enforce a minimum 15-character password length.</t>
        </r>
      </text>
    </comment>
    <comment ref="AF32" authorId="0" shapeId="0" xr:uid="{00000000-0006-0000-0400-000019000000}">
      <text>
        <r>
          <rPr>
            <sz val="11"/>
            <rFont val="Calibri"/>
          </rPr>
          <t>Ubuntu 22.04 LTS must require the change of at least eight characters when passwords are changed.</t>
        </r>
      </text>
    </comment>
    <comment ref="AG32" authorId="0" shapeId="0" xr:uid="{00000000-0006-0000-0400-00001A000000}">
      <text>
        <r>
          <rPr>
            <sz val="11"/>
            <rFont val="Calibri"/>
          </rPr>
          <t>Ubuntu 22.04 LTS must store only encrypted representations of passwords.</t>
        </r>
      </text>
    </comment>
    <comment ref="AH32" authorId="0" shapeId="0" xr:uid="{00000000-0006-0000-0400-00001B000000}">
      <text>
        <r>
          <rPr>
            <sz val="11"/>
            <rFont val="Calibri"/>
          </rPr>
          <t>Ubuntu 22.04 LTS must not allow accounts configured with blank or null passwords.</t>
        </r>
      </text>
    </comment>
    <comment ref="AI32" authorId="0" shapeId="0" xr:uid="{00000000-0006-0000-0400-00001C000000}">
      <text>
        <r>
          <rPr>
            <sz val="11"/>
            <rFont val="Calibri"/>
          </rPr>
          <t>Ubuntu 22.04 LTS must not have accounts configured with blank or null passwords.</t>
        </r>
      </text>
    </comment>
    <comment ref="AJ32" authorId="0" shapeId="0" xr:uid="{00000000-0006-0000-0400-00001D000000}">
      <text>
        <r>
          <rPr>
            <sz val="11"/>
            <rFont val="Calibri"/>
          </rPr>
          <t>Ubuntu 22.04 LTS must encrypt all stored passwords with a FIPS 140-3-approved cryptographic hashing algorithm.</t>
        </r>
      </text>
    </comment>
    <comment ref="AK32" authorId="0" shapeId="0" xr:uid="{00000000-0006-0000-0400-00001E000000}">
      <text>
        <r>
          <rPr>
            <sz val="11"/>
            <rFont val="Calibri"/>
          </rPr>
          <t>Ubuntu 22.04 LTS must generate audit records for successful/unsuccessful uses of the apparmor_parser command.</t>
        </r>
      </text>
    </comment>
    <comment ref="AL32" authorId="0" shapeId="0" xr:uid="{00000000-0006-0000-0400-00001F000000}">
      <text>
        <r>
          <rPr>
            <sz val="11"/>
            <rFont val="Calibri"/>
          </rPr>
          <t>Ubuntu 22.04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J34" authorId="0" shapeId="0" xr:uid="{00000000-0006-0000-0400-00002C000000}">
      <text>
        <r>
          <rPr>
            <sz val="11"/>
            <rFont val="Calibri"/>
          </rPr>
          <t>Ubuntu 22.04 LTS must retain a user</t>
        </r>
        <r>
          <rPr>
            <sz val="11"/>
            <color rgb="FF000000"/>
            <rFont val="Calibri"/>
          </rPr>
          <t>'</t>
        </r>
        <r>
          <rPr>
            <sz val="11"/>
            <color rgb="FF000000"/>
            <rFont val="Calibri"/>
          </rPr>
          <t>s session lock until that user reestablishes access using established identification and authentication procedures.</t>
        </r>
      </text>
    </comment>
    <comment ref="K34" authorId="0" shapeId="0" xr:uid="{00000000-0006-0000-0400-00002D000000}">
      <text>
        <r>
          <rPr>
            <sz val="11"/>
            <rFont val="Calibri"/>
          </rPr>
          <t>Ubuntu 22.04 LTS must initiate a graphical session lock after 15 minutes of inactivity.</t>
        </r>
      </text>
    </comment>
    <comment ref="L34" authorId="0" shapeId="0" xr:uid="{00000000-0006-0000-0400-00002E000000}">
      <text>
        <r>
          <rPr>
            <sz val="11"/>
            <rFont val="Calibri"/>
          </rPr>
          <t>Ubuntu 22.04 LTS must prevent direct login into the root account.</t>
        </r>
      </text>
    </comment>
    <comment ref="M34" authorId="0" shapeId="0" xr:uid="{00000000-0006-0000-0400-00002F000000}">
      <text>
        <r>
          <rPr>
            <sz val="11"/>
            <rFont val="Calibri"/>
          </rPr>
          <t>Ubuntu 22.04 LTS must allow users to directly initiate a session lock for all connection types.</t>
        </r>
      </text>
    </comment>
    <comment ref="N34" authorId="0" shapeId="0" xr:uid="{00000000-0006-0000-0400-000030000000}">
      <text>
        <r>
          <rPr>
            <sz val="11"/>
            <rFont val="Calibri"/>
          </rPr>
          <t>Ubuntu 22.04 LTS must automatically exit interactive command shell user sessions after 15 minutes of inactivity.</t>
        </r>
      </text>
    </comment>
    <comment ref="J35" authorId="0" shapeId="0" xr:uid="{00000000-0006-0000-0400-000031000000}">
      <text>
        <r>
          <rPr>
            <sz val="11"/>
            <rFont val="Calibri"/>
          </rPr>
          <t>Ubuntu 22.04 LTS must have an application firewall installed in order to control remote access methods.</t>
        </r>
      </text>
    </comment>
    <comment ref="K35" authorId="0" shapeId="0" xr:uid="{00000000-0006-0000-0400-000032000000}">
      <text>
        <r>
          <rPr>
            <sz val="11"/>
            <rFont val="Calibri"/>
          </rPr>
          <t>Ubuntu 22.04 LTS must enable and run the Uncomplicated Firewall (ufw).</t>
        </r>
      </text>
    </comment>
    <comment ref="L35" authorId="0" shapeId="0" xr:uid="{00000000-0006-0000-0400-000033000000}">
      <text>
        <r>
          <rPr>
            <sz val="11"/>
            <rFont val="Calibri"/>
          </rPr>
          <t>Ubuntu 22.04 LTS must have an application firewall enabled.</t>
        </r>
      </text>
    </comment>
    <comment ref="M35" authorId="0" shapeId="0" xr:uid="{00000000-0006-0000-0400-000034000000}">
      <text>
        <r>
          <rPr>
            <sz val="11"/>
            <rFont val="Calibri"/>
          </rPr>
          <t>Ubuntu 22.04 LTS must configure the Uncomplicated Firewall (ufw) to rate-limit impacted network interfaces.</t>
        </r>
      </text>
    </comment>
    <comment ref="J39" authorId="0" shapeId="0" xr:uid="{00000000-0006-0000-0400-000035000000}">
      <text>
        <r>
          <rPr>
            <sz val="11"/>
            <rFont val="Calibri"/>
          </rPr>
          <t>Ubuntu 22.04 LTS must disable the x86 Ctrl-Alt-Delete key sequence.</t>
        </r>
      </text>
    </comment>
    <comment ref="K39" authorId="0" shapeId="0" xr:uid="{00000000-0006-0000-0400-000036000000}">
      <text>
        <r>
          <rPr>
            <sz val="11"/>
            <rFont val="Calibri"/>
          </rPr>
          <t>Ubuntu 22.04 LTS must restrict access to the kernel message buffer.</t>
        </r>
      </text>
    </comment>
    <comment ref="L39" authorId="0" shapeId="0" xr:uid="{00000000-0006-0000-0400-000037000000}">
      <text>
        <r>
          <rPr>
            <sz val="11"/>
            <rFont val="Calibri"/>
          </rPr>
          <t>Ubuntu 22.04 LTS must disable kernel core dumps so that it can fail to a secure state if system initialization fails, shutdown fails or aborts fail.</t>
        </r>
      </text>
    </comment>
    <comment ref="M39" authorId="0" shapeId="0" xr:uid="{00000000-0006-0000-0400-000038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N39" authorId="0" shapeId="0" xr:uid="{00000000-0006-0000-0400-000039000000}">
      <text>
        <r>
          <rPr>
            <sz val="11"/>
            <rFont val="Calibri"/>
          </rPr>
          <t>Ubuntu 22.04 LTS must generate error messages that provide information necessary for corrective actions without revealing information that could be exploited by adversaries.</t>
        </r>
      </text>
    </comment>
    <comment ref="O39" authorId="0" shapeId="0" xr:uid="{00000000-0006-0000-0400-00003A000000}">
      <text>
        <r>
          <rPr>
            <sz val="11"/>
            <rFont val="Calibri"/>
          </rPr>
          <t>Ubuntu 22.04 LTS must not allow unattended or automatic login via SSH.</t>
        </r>
      </text>
    </comment>
    <comment ref="P39" authorId="0" shapeId="0" xr:uid="{00000000-0006-0000-0400-00003B000000}">
      <text>
        <r>
          <rPr>
            <sz val="11"/>
            <rFont val="Calibri"/>
          </rPr>
          <t>Ubuntu 22.04 LTS must be configured so that remote X connections are disabled, unless to fulfill documented and validated mission requirements.</t>
        </r>
      </text>
    </comment>
    <comment ref="Q39" authorId="0" shapeId="0" xr:uid="{00000000-0006-0000-0400-00003C000000}">
      <text>
        <r>
          <rPr>
            <sz val="11"/>
            <rFont val="Calibri"/>
          </rPr>
          <t>Ubuntu 22.04 LTS SSH daemon must prevent remote hosts from connecting to the proxy display.</t>
        </r>
      </text>
    </comment>
    <comment ref="R39" authorId="0" shapeId="0" xr:uid="{00000000-0006-0000-0400-00003D000000}">
      <text>
        <r>
          <rPr>
            <sz val="11"/>
            <rFont val="Calibri"/>
          </rPr>
          <t>Ubuntu 22.04 LTS must disable the x86 Ctrl-Alt-Delete key sequence if a graphical user interface is installed.</t>
        </r>
      </text>
    </comment>
    <comment ref="S39" authorId="0" shapeId="0" xr:uid="{00000000-0006-0000-0400-00003E000000}">
      <text>
        <r>
          <rPr>
            <sz val="11"/>
            <rFont val="Calibri"/>
          </rPr>
          <t>Ubuntu 22.04 LTS must disable automatic mounting of Universal Serial Bus (USB) mass storage driver.</t>
        </r>
      </text>
    </comment>
    <comment ref="T39" authorId="0" shapeId="0" xr:uid="{00000000-0006-0000-0400-00003F000000}">
      <text>
        <r>
          <rPr>
            <sz val="11"/>
            <rFont val="Calibri"/>
          </rPr>
          <t>Ubuntu 22.04 LTS must disable all wireless network adapters.</t>
        </r>
      </text>
    </comment>
    <comment ref="U39" authorId="0" shapeId="0" xr:uid="{00000000-0006-0000-0400-000040000000}">
      <text>
        <r>
          <rPr>
            <sz val="11"/>
            <rFont val="Calibri"/>
          </rPr>
          <t>Ubuntu 22.04 LTS must not have the nfs-kernel-server package installed.</t>
        </r>
      </text>
    </comment>
    <comment ref="J45" authorId="0" shapeId="0" xr:uid="{00000000-0006-0000-0400-000041000000}">
      <text>
        <r>
          <rPr>
            <sz val="11"/>
            <rFont val="Calibri"/>
          </rPr>
          <t>Ubuntu 22.04 LTS must uniquely identify interactive users.</t>
        </r>
      </text>
    </comment>
    <comment ref="J46" authorId="0" shapeId="0" xr:uid="{00000000-0006-0000-0400-000042000000}">
      <text>
        <r>
          <rPr>
            <sz val="11"/>
            <rFont val="Calibri"/>
          </rPr>
          <t>Ubuntu 22.04 LTS must limit the number of concurrent sessions to ten for all accounts and/or account types.</t>
        </r>
      </text>
    </comment>
    <comment ref="J47" authorId="0" shapeId="0" xr:uid="{00000000-0006-0000-0400-000043000000}">
      <text>
        <r>
          <rPr>
            <sz val="11"/>
            <rFont val="Calibri"/>
          </rPr>
          <t>Ubuntu 22.04 LTS must disable account identifiers (individuals, groups, roles, and devices) after 35 days of inactivity.</t>
        </r>
      </text>
    </comment>
    <comment ref="K47" authorId="0" shapeId="0" xr:uid="{00000000-0006-0000-0400-000044000000}">
      <text>
        <r>
          <rPr>
            <sz val="11"/>
            <rFont val="Calibri"/>
          </rPr>
          <t>Ubuntu 22.04 LTS must automatically expire temporary accounts within 72 hours.</t>
        </r>
      </text>
    </comment>
    <comment ref="J48" authorId="0" shapeId="0" xr:uid="{00000000-0006-0000-0400-000045000000}">
      <text>
        <r>
          <rPr>
            <sz val="11"/>
            <rFont val="Calibri"/>
          </rPr>
          <t>Ubuntu 22.04 LTS must prevent direct login into the root account.</t>
        </r>
      </text>
    </comment>
    <comment ref="K48" authorId="0" shapeId="0" xr:uid="{00000000-0006-0000-0400-000046000000}">
      <text>
        <r>
          <rPr>
            <sz val="11"/>
            <rFont val="Calibri"/>
          </rPr>
          <t>Ubuntu 22.04 LTS must require users to reauthenticate for privilege escalation or when changing roles.</t>
        </r>
      </text>
    </comment>
    <comment ref="L48" authorId="0" shapeId="0" xr:uid="{00000000-0006-0000-0400-000047000000}">
      <text>
        <r>
          <rPr>
            <sz val="11"/>
            <rFont val="Calibri"/>
          </rPr>
          <t>Ubuntu 22.04 LTS must ensure only users who need access to security functions are part of sudo group.</t>
        </r>
      </text>
    </comment>
    <comment ref="M48" authorId="0" shapeId="0" xr:uid="{00000000-0006-0000-0400-000048000000}">
      <text>
        <r>
          <rPr>
            <sz val="11"/>
            <rFont val="Calibri"/>
          </rPr>
          <t>Ubuntu 22.04 LTS must require users to provide a password for privilege escalation.</t>
        </r>
      </text>
    </comment>
    <comment ref="N48" authorId="0" shapeId="0" xr:uid="{00000000-0006-0000-0400-000049000000}">
      <text>
        <r>
          <rPr>
            <sz val="11"/>
            <rFont val="Calibri"/>
          </rPr>
          <t>The operating system must restrict privilege elevation to authorized personnel.</t>
        </r>
      </text>
    </comment>
    <comment ref="J54" authorId="0" shapeId="0" xr:uid="{00000000-0006-0000-0400-00004A000000}">
      <text>
        <r>
          <rPr>
            <sz val="11"/>
            <rFont val="Calibri"/>
          </rPr>
          <t>Ubuntu 22.04 LTS must implement multifactor authentication for remote access to privileged accounts in such a way that one of the factors is provided by a device separate from the system gaining access.</t>
        </r>
      </text>
    </comment>
    <comment ref="K54" authorId="0" shapeId="0" xr:uid="{00000000-0006-0000-0400-00004B000000}">
      <text>
        <r>
          <rPr>
            <sz val="11"/>
            <rFont val="Calibri"/>
          </rPr>
          <t>Ubuntu 22.04 LTS must accept personal identity verification (PIV) credentials.</t>
        </r>
      </text>
    </comment>
    <comment ref="L54" authorId="0" shapeId="0" xr:uid="{00000000-0006-0000-0400-00004C000000}">
      <text>
        <r>
          <rPr>
            <sz val="11"/>
            <rFont val="Calibri"/>
          </rPr>
          <t>Ubuntu 22.04 LTS must implement smart card logins for multifactor authentication for local and network access to privileged and nonprivileged accounts.</t>
        </r>
      </text>
    </comment>
    <comment ref="M54" authorId="0" shapeId="0" xr:uid="{00000000-0006-0000-0400-00004D000000}">
      <text>
        <r>
          <rPr>
            <sz val="11"/>
            <rFont val="Calibri"/>
          </rPr>
          <t>Ubuntu 22.04 LTS must electronically verify personal identity verification (PIV) credentials.</t>
        </r>
      </text>
    </comment>
    <comment ref="N54" authorId="0" shapeId="0" xr:uid="{00000000-0006-0000-0400-00004E000000}">
      <text>
        <r>
          <rPr>
            <sz val="11"/>
            <rFont val="Calibri"/>
          </rPr>
          <t>Ubuntu 22.04 LTS must map the authenticated identity to the user or group account for PKI-based authentication.</t>
        </r>
      </text>
    </comment>
    <comment ref="O54" authorId="0" shapeId="0" xr:uid="{00000000-0006-0000-0400-00004F000000}">
      <text>
        <r>
          <rPr>
            <sz val="11"/>
            <rFont val="Calibri"/>
          </rPr>
          <t>Ubuntu 22.04 LTS must use DOD PKI-established certificate authorities for verification of the establishment of protected sessions.</t>
        </r>
      </text>
    </comment>
    <comment ref="P54" authorId="0" shapeId="0" xr:uid="{00000000-0006-0000-0400-000050000000}">
      <text>
        <r>
          <rPr>
            <sz val="11"/>
            <rFont val="Calibri"/>
          </rPr>
          <t>Ubuntu 22.04 LTS must be configured such that Pluggable Authentication Module (PAM) prohibits the use of cached authentications after one day.</t>
        </r>
      </text>
    </comment>
    <comment ref="Q54" authorId="0" shapeId="0" xr:uid="{00000000-0006-0000-0400-000051000000}">
      <text>
        <r>
          <rPr>
            <sz val="11"/>
            <rFont val="Calibri"/>
          </rPr>
          <t xml:space="preserve">Ubuntu 22.04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R54" authorId="0" shapeId="0" xr:uid="{00000000-0006-0000-0400-000052000000}">
      <text>
        <r>
          <rPr>
            <sz val="11"/>
            <rFont val="Calibri"/>
          </rPr>
          <t>Ubuntu 22.04 LTS must map the authenticated identity to the user or group account for PKI-based authentication.</t>
        </r>
      </text>
    </comment>
    <comment ref="S54" authorId="0" shapeId="0" xr:uid="{00000000-0006-0000-0400-000053000000}">
      <text>
        <r>
          <rPr>
            <sz val="11"/>
            <rFont val="Calibri"/>
          </rPr>
          <t xml:space="preserve">Ubuntu 22.04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T54" authorId="0" shapeId="0" xr:uid="{00000000-0006-0000-0400-000054000000}">
      <text>
        <r>
          <rPr>
            <sz val="11"/>
            <rFont val="Calibri"/>
          </rPr>
          <t>Ubuntu 22.04 LTS must ensure SSSD performs certificate path validation, including revocation checking, against a trusted anchor for PKI-based authentication.</t>
        </r>
      </text>
    </comment>
    <comment ref="J63" authorId="0" shapeId="0" xr:uid="{00000000-0006-0000-0400-000055000000}">
      <text>
        <r>
          <rPr>
            <sz val="11"/>
            <rFont val="Calibri"/>
          </rPr>
          <t>Ubuntu 22.04 LTS must be configured so that the Advance Package Tool (APT) removes all software components after updated versions have been installed.</t>
        </r>
      </text>
    </comment>
    <comment ref="J70" authorId="0" shapeId="0" xr:uid="{00000000-0006-0000-0400-000056000000}">
      <text>
        <r>
          <rPr>
            <sz val="11"/>
            <rFont val="Calibri"/>
          </rPr>
          <t>Ubuntu 22.04 LTS, when booted, must require authentication upon booting into single-user and maintenance modes.</t>
        </r>
      </text>
    </comment>
    <comment ref="K70" authorId="0" shapeId="0" xr:uid="{00000000-0006-0000-0400-000062000000}">
      <text>
        <r>
          <rPr>
            <sz val="11"/>
            <rFont val="Calibri"/>
          </rPr>
          <t>Ubuntu 22.04 LTS must initiate session audits at system startup.</t>
        </r>
      </text>
    </comment>
    <comment ref="L70" authorId="0" shapeId="0" xr:uid="{00000000-0006-0000-0400-000063000000}">
      <text>
        <r>
          <rPr>
            <sz val="11"/>
            <rFont val="Calibri"/>
          </rPr>
          <t xml:space="preserve">Ubuntu 22.04 LTS must not have the </t>
        </r>
        <r>
          <rPr>
            <sz val="11"/>
            <color rgb="FF000000"/>
            <rFont val="Calibri"/>
          </rPr>
          <t>"</t>
        </r>
        <r>
          <rPr>
            <b/>
            <sz val="11"/>
            <color rgb="FF000000"/>
            <rFont val="Calibri"/>
          </rPr>
          <t>telnet</t>
        </r>
        <r>
          <rPr>
            <sz val="11"/>
            <color rgb="FF000000"/>
            <rFont val="Calibri"/>
          </rPr>
          <t>"</t>
        </r>
        <r>
          <rPr>
            <sz val="11"/>
            <color rgb="FF000000"/>
            <rFont val="Calibri"/>
          </rPr>
          <t xml:space="preserve"> package installed.</t>
        </r>
      </text>
    </comment>
    <comment ref="M70" authorId="0" shapeId="0" xr:uid="{00000000-0006-0000-0400-000064000000}">
      <text>
        <r>
          <rPr>
            <sz val="11"/>
            <rFont val="Calibri"/>
          </rPr>
          <t>Ubuntu 22.04 LTS must implement cryptographic mechanisms to prevent unauthorized disclosure and modification of all information that requires protection at rest.</t>
        </r>
      </text>
    </comment>
    <comment ref="N70" authorId="0" shapeId="0" xr:uid="{00000000-0006-0000-0400-000065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O70" authorId="0" shapeId="0" xr:uid="{00000000-0006-0000-0400-000066000000}">
      <text>
        <r>
          <rPr>
            <sz val="11"/>
            <rFont val="Calibri"/>
          </rPr>
          <t>Ubuntu 22.04 LTS must generate system journal entries without revealing information that could be exploited by adversaries.</t>
        </r>
      </text>
    </comment>
    <comment ref="P70" authorId="0" shapeId="0" xr:uid="{00000000-0006-0000-0400-000067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text>
    </comment>
    <comment ref="Q70" authorId="0" shapeId="0" xr:uid="{00000000-0006-0000-0400-000068000000}">
      <text>
        <r>
          <rPr>
            <sz val="11"/>
            <rFont val="Calibri"/>
          </rPr>
          <t xml:space="preserve">Ubuntu 22.04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70" authorId="0" shapeId="0" xr:uid="{00000000-0006-0000-0400-000069000000}">
      <text>
        <r>
          <rPr>
            <sz val="11"/>
            <rFont val="Calibri"/>
          </rPr>
          <t xml:space="preserve">Ubuntu 22.04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S70" authorId="0" shapeId="0" xr:uid="{00000000-0006-0000-0400-00006A000000}">
      <text>
        <r>
          <rPr>
            <sz val="11"/>
            <rFont val="Calibri"/>
          </rPr>
          <t xml:space="preserve">Ubuntu 22.04 LTS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70" authorId="0" shapeId="0" xr:uid="{00000000-0006-0000-0400-00006B000000}">
      <text>
        <r>
          <rPr>
            <sz val="11"/>
            <rFont val="Calibri"/>
          </rPr>
          <t xml:space="preserve">Ubuntu 22.04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U70" authorId="0" shapeId="0" xr:uid="{00000000-0006-0000-0400-00006C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70" authorId="0" shapeId="0" xr:uid="{00000000-0006-0000-0400-00006D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70" authorId="0" shapeId="0" xr:uid="{00000000-0006-0000-0400-00006E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70" authorId="0" shapeId="0" xr:uid="{00000000-0006-0000-0400-00006F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Y70" authorId="0" shapeId="0" xr:uid="{00000000-0006-0000-0400-000070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Z70" authorId="0" shapeId="0" xr:uid="{00000000-0006-0000-0400-000071000000}">
      <text>
        <r>
          <rPr>
            <sz val="11"/>
            <rFont val="Calibri"/>
          </rPr>
          <t xml:space="preserve">Ubuntu 22.04 LTS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text>
    </comment>
    <comment ref="AA70" authorId="0" shapeId="0" xr:uid="{00000000-0006-0000-0400-000072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AB70" authorId="0" shapeId="0" xr:uid="{00000000-0006-0000-0400-000073000000}">
      <text>
        <r>
          <rPr>
            <sz val="11"/>
            <rFont val="Calibri"/>
          </rPr>
          <t>Ubuntu 22.04 LTS must be configured to prohibit or restrict the use of functions, ports, protocols, and/or services, as defined in the PPSM CAL and vulnerability assessments.</t>
        </r>
      </text>
    </comment>
    <comment ref="AC70" authorId="0" shapeId="0" xr:uid="{00000000-0006-0000-0400-000074000000}">
      <text>
        <r>
          <rPr>
            <sz val="11"/>
            <rFont val="Calibri"/>
          </rPr>
          <t>Ubuntu 22.04 LTS must, for networked systems, compare internal information system clocks at least every 24 hours with a server synchronized to one of the redundant United States Naval Observatory (USNO) time servers, or a time server designated for the appropriate DOD network (NIPRNet/SIPRNet), and/or the Global Positioning System (GPS).</t>
        </r>
      </text>
    </comment>
    <comment ref="AD70" authorId="0" shapeId="0" xr:uid="{00000000-0006-0000-0400-000075000000}">
      <text>
        <r>
          <rPr>
            <sz val="11"/>
            <rFont val="Calibri"/>
          </rPr>
          <t>Ubuntu 22.04 LTS must synchronize internal information system clocks to the authoritative time source when the time difference is greater than one second.</t>
        </r>
      </text>
    </comment>
    <comment ref="AE70" authorId="0" shapeId="0" xr:uid="{00000000-0006-0000-0400-000076000000}">
      <text>
        <r>
          <rPr>
            <sz val="11"/>
            <rFont val="Calibri"/>
          </rPr>
          <t>Ubuntu 22.04 LTS must be configured so that all network connections associated with SSH traffic terminate after becoming unresponsive.</t>
        </r>
      </text>
    </comment>
    <comment ref="AF70" authorId="0" shapeId="0" xr:uid="{00000000-0006-0000-0400-000077000000}">
      <text>
        <r>
          <rPr>
            <sz val="11"/>
            <rFont val="Calibri"/>
          </rPr>
          <t>Ubuntu 22.04 LTS must be configured so that all network connections associated with SSH traffic are terminated after 10 minutes of becoming unresponsive.</t>
        </r>
      </text>
    </comment>
    <comment ref="AG70" authorId="0" shapeId="0" xr:uid="{00000000-0006-0000-0400-000078000000}">
      <text>
        <r>
          <rPr>
            <sz val="11"/>
            <rFont val="Calibri"/>
          </rPr>
          <t>Ubuntu 22.04 LTS SSH server must be configured to use only FIPS-validated key exchange algorithms.</t>
        </r>
      </text>
    </comment>
    <comment ref="AH70" authorId="0" shapeId="0" xr:uid="{00000000-0006-0000-0400-000079000000}">
      <text>
        <r>
          <rPr>
            <sz val="11"/>
            <rFont val="Calibri"/>
          </rPr>
          <t>Ubuntu 22.04 LTS must use strong authenticators in establishing nonlocal maintenance and diagnostic sessions.</t>
        </r>
      </text>
    </comment>
    <comment ref="AI70" authorId="0" shapeId="0" xr:uid="{00000000-0006-0000-0400-00007A000000}">
      <text>
        <r>
          <rPr>
            <sz val="11"/>
            <rFont val="Calibri"/>
          </rPr>
          <t>Ubuntu 22.04 LTS must be configured so that when passwords are changed or new passwords are established, pwquality must be used.</t>
        </r>
      </text>
    </comment>
    <comment ref="AJ70" authorId="0" shapeId="0" xr:uid="{00000000-0006-0000-0400-00007B000000}">
      <text>
        <r>
          <rPr>
            <sz val="11"/>
            <rFont val="Calibri"/>
          </rPr>
          <t>Ubuntu 22.04 LTS, for PKI-based authentication, must validate certificates by constructing a certification path (which includes status information) to an accepted trust anchor.</t>
        </r>
      </text>
    </comment>
    <comment ref="AK70" authorId="0" shapeId="0" xr:uid="{00000000-0006-0000-0400-00007C000000}">
      <text>
        <r>
          <rPr>
            <sz val="11"/>
            <rFont val="Calibri"/>
          </rPr>
          <t>Ubuntu 22.04 LTS for PKI-based authentication, must implement a local cache of revocation data in case of the inability to access revocation information via the network.</t>
        </r>
      </text>
    </comment>
    <comment ref="AL70" authorId="0" shapeId="0" xr:uid="{00000000-0006-0000-0400-00007D000000}">
      <text>
        <r>
          <rPr>
            <sz val="11"/>
            <rFont val="Calibri"/>
          </rPr>
          <t>Ubuntu 22.04 LTS must monitor remote access methods.</t>
        </r>
      </text>
    </comment>
    <comment ref="AM70" authorId="0" shapeId="0" xr:uid="{00000000-0006-0000-0400-000057000000}">
      <text>
        <r>
          <rPr>
            <sz val="11"/>
            <rFont val="Calibri"/>
          </rPr>
          <t xml:space="preserve">Ubuntu 22.04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AN70" authorId="0" shapeId="0" xr:uid="{00000000-0006-0000-0400-000058000000}">
      <text>
        <r>
          <rPr>
            <sz val="11"/>
            <rFont val="Calibri"/>
          </rPr>
          <t>Ubuntu 22.04 LTS must alert the information system security officer (ISSO) and system administrator (SA) in the event of an audit processing failure.</t>
        </r>
      </text>
    </comment>
    <comment ref="AO70" authorId="0" shapeId="0" xr:uid="{00000000-0006-0000-0400-000059000000}">
      <text>
        <r>
          <rPr>
            <sz val="11"/>
            <rFont val="Calibri"/>
          </rPr>
          <t>Ubuntu 22.04 LTS must be configured so that audit log files are not read- or write-accessible by unauthorized users.</t>
        </r>
      </text>
    </comment>
    <comment ref="AP70" authorId="0" shapeId="0" xr:uid="{00000000-0006-0000-0400-00005A000000}">
      <text>
        <r>
          <rPr>
            <sz val="11"/>
            <rFont val="Calibri"/>
          </rPr>
          <t>Ubuntu 22.04 LTS must be configured to permit only authorized users ownership of the audit log files.</t>
        </r>
      </text>
    </comment>
    <comment ref="AQ70" authorId="0" shapeId="0" xr:uid="{00000000-0006-0000-0400-00005B000000}">
      <text>
        <r>
          <rPr>
            <sz val="11"/>
            <rFont val="Calibri"/>
          </rPr>
          <t>Ubuntu 22.04 LTS must permit only authorized groups ownership of the audit log files.</t>
        </r>
      </text>
    </comment>
    <comment ref="AR70" authorId="0" shapeId="0" xr:uid="{00000000-0006-0000-0400-00005C000000}">
      <text>
        <r>
          <rPr>
            <sz val="11"/>
            <rFont val="Calibri"/>
          </rPr>
          <t>Ubuntu 22.04 LTS must be configured so that the audit log directory is not write-accessible by unauthorized users.</t>
        </r>
      </text>
    </comment>
    <comment ref="AS70" authorId="0" shapeId="0" xr:uid="{00000000-0006-0000-0400-00005D000000}">
      <text>
        <r>
          <rPr>
            <sz val="11"/>
            <rFont val="Calibri"/>
          </rPr>
          <t>Ubuntu 22.04 LTS must be configured so that audit configuration files are not write-accessible by unauthorized users.</t>
        </r>
      </text>
    </comment>
    <comment ref="AT70" authorId="0" shapeId="0" xr:uid="{00000000-0006-0000-0400-00005E000000}">
      <text>
        <r>
          <rPr>
            <sz val="11"/>
            <rFont val="Calibri"/>
          </rPr>
          <t>Ubuntu 22.04 LTS must permit only authorized groups to own the audit configuration files.</t>
        </r>
      </text>
    </comment>
    <comment ref="AU70" authorId="0" shapeId="0" xr:uid="{00000000-0006-0000-0400-00005F000000}">
      <text>
        <r>
          <rPr>
            <sz val="11"/>
            <rFont val="Calibri"/>
          </rPr>
          <t>Ubuntu 22.04 LTS must generate audit records for successful/unsuccessful uses of the chcon command.</t>
        </r>
      </text>
    </comment>
    <comment ref="AV70" authorId="0" shapeId="0" xr:uid="{00000000-0006-0000-0400-000060000000}">
      <text>
        <r>
          <rPr>
            <sz val="11"/>
            <rFont val="Calibri"/>
          </rPr>
          <t>Ubuntu 22.04 LTS must generate audit records for successful/unsuccessful attempts to use the fdisk command.</t>
        </r>
      </text>
    </comment>
    <comment ref="AW70" authorId="0" shapeId="0" xr:uid="{00000000-0006-0000-0400-000061000000}">
      <text>
        <r>
          <rPr>
            <sz val="11"/>
            <rFont val="Calibri"/>
          </rPr>
          <t>Ubuntu 22.04 LTS must generate audit records for successful/unsuccessful attempts to use modprobe command.</t>
        </r>
      </text>
    </comment>
    <comment ref="J71" authorId="0" shapeId="0" xr:uid="{00000000-0006-0000-0400-00007E000000}">
      <text>
        <r>
          <rPr>
            <sz val="11"/>
            <rFont val="Calibri"/>
          </rPr>
          <t>Ubuntu 22.04 LTS must be configured to preserve log records from failure events.</t>
        </r>
      </text>
    </comment>
    <comment ref="K71" authorId="0" shapeId="0" xr:uid="{00000000-0006-0000-0400-00007F000000}">
      <text>
        <r>
          <rPr>
            <sz val="11"/>
            <rFont val="Calibri"/>
          </rPr>
          <t>Ubuntu 22.04 LTS must shut down by default upon audit failure.</t>
        </r>
      </text>
    </comment>
    <comment ref="L71" authorId="0" shapeId="0" xr:uid="{00000000-0006-0000-0400-000080000000}">
      <text>
        <r>
          <rPr>
            <sz val="11"/>
            <rFont val="Calibri"/>
          </rPr>
          <t>Ubuntu 22.04 LTS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M71" authorId="0" shapeId="0" xr:uid="{00000000-0006-0000-0400-000081000000}">
      <text>
        <r>
          <rPr>
            <sz val="11"/>
            <rFont val="Calibri"/>
          </rPr>
          <t>Ubuntu 22.04 LTS must immediately notify the system administrator (SA) and information system security officer (ISSO) when the audit record storage volume reaches 25 percent remaining of the allocated capacity.</t>
        </r>
      </text>
    </comment>
    <comment ref="J72" authorId="0" shapeId="0" xr:uid="{00000000-0006-0000-0400-000082000000}">
      <text>
        <r>
          <rPr>
            <sz val="11"/>
            <rFont val="Calibri"/>
          </rPr>
          <t xml:space="preserve">Ubuntu 22.04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K72" authorId="0" shapeId="0" xr:uid="{00000000-0006-0000-0400-000083000000}">
      <text>
        <r>
          <rPr>
            <sz val="11"/>
            <rFont val="Calibri"/>
          </rPr>
          <t xml:space="preserve">Ubuntu 22.04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L72" authorId="0" shapeId="0" xr:uid="{00000000-0006-0000-0400-000084000000}">
      <text>
        <r>
          <rPr>
            <sz val="11"/>
            <rFont val="Calibri"/>
          </rPr>
          <t xml:space="preserve">Ubuntu 22.04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M72" authorId="0" shapeId="0" xr:uid="{00000000-0006-0000-0400-000085000000}">
      <text>
        <r>
          <rPr>
            <sz val="11"/>
            <rFont val="Calibri"/>
          </rPr>
          <t>Ubuntu 22.04 LTS must record time stamps for audit records that can be mapped to Coordinated Universal Time (UTC).</t>
        </r>
      </text>
    </comment>
    <comment ref="N72" authorId="0" shapeId="0" xr:uid="{00000000-0006-0000-0400-000086000000}">
      <text>
        <r>
          <rPr>
            <sz val="11"/>
            <rFont val="Calibri"/>
          </rPr>
          <t>Ubuntu 22.04 LTS must produce audit records and reports containing information to establish when, where, what type, the source, and the outcome for all DOD-defined auditable events and actions in near real time.</t>
        </r>
      </text>
    </comment>
    <comment ref="O72" authorId="0" shapeId="0" xr:uid="{00000000-0006-0000-0400-000087000000}">
      <text>
        <r>
          <rPr>
            <sz val="11"/>
            <rFont val="Calibri"/>
          </rPr>
          <t>Ubuntu 22.04 LTS must generate audit records for successful/unsuccessful uses of the pam_timestamp_check command.</t>
        </r>
      </text>
    </comment>
    <comment ref="J73" authorId="0" shapeId="0" xr:uid="{00000000-0006-0000-0400-000088000000}">
      <text>
        <r>
          <rPr>
            <sz val="11"/>
            <rFont val="Calibri"/>
          </rPr>
          <t>Ubuntu 22.04 LTS must permit only authorized accounts to own the audit configuration files.</t>
        </r>
      </text>
    </comment>
    <comment ref="K73" authorId="0" shapeId="0" xr:uid="{00000000-0006-0000-0400-000089000000}">
      <text>
        <r>
          <rPr>
            <sz val="11"/>
            <rFont val="Calibri"/>
          </rPr>
          <t>Ubuntu 22.04 LTS must generate audit records for successful/unsuccessful uses of the chacl command.</t>
        </r>
      </text>
    </comment>
    <comment ref="L73" authorId="0" shapeId="0" xr:uid="{00000000-0006-0000-0400-00008A000000}">
      <text>
        <r>
          <rPr>
            <sz val="11"/>
            <rFont val="Calibri"/>
          </rPr>
          <t>Ubuntu 22.04 LTS must generate audit records for successful/unsuccessful uses of the chage command.</t>
        </r>
      </text>
    </comment>
    <comment ref="M73" authorId="0" shapeId="0" xr:uid="{00000000-0006-0000-0400-00008B000000}">
      <text>
        <r>
          <rPr>
            <sz val="11"/>
            <rFont val="Calibri"/>
          </rPr>
          <t>Ubuntu 22.04 LTS must generate audit records for successful/unsuccessful uses of the chfn command.</t>
        </r>
      </text>
    </comment>
    <comment ref="N73" authorId="0" shapeId="0" xr:uid="{00000000-0006-0000-0400-00008C000000}">
      <text>
        <r>
          <rPr>
            <sz val="11"/>
            <rFont val="Calibri"/>
          </rPr>
          <t>Ubuntu 22.04 LTS must generate audit records for successful/unsuccessful uses of the chsh command.</t>
        </r>
      </text>
    </comment>
    <comment ref="O73" authorId="0" shapeId="0" xr:uid="{00000000-0006-0000-0400-00008D000000}">
      <text>
        <r>
          <rPr>
            <sz val="11"/>
            <rFont val="Calibri"/>
          </rPr>
          <t>Ubuntu 22.04 LTS must generate audit records for successful/unsuccessful uses of the crontab command.</t>
        </r>
      </text>
    </comment>
    <comment ref="P73" authorId="0" shapeId="0" xr:uid="{00000000-0006-0000-0400-00008E000000}">
      <text>
        <r>
          <rPr>
            <sz val="11"/>
            <rFont val="Calibri"/>
          </rPr>
          <t>Ubuntu 22.04 LTS must generate audit records for successful/unsuccessful uses of the gpasswd command.</t>
        </r>
      </text>
    </comment>
    <comment ref="Q73" authorId="0" shapeId="0" xr:uid="{00000000-0006-0000-0400-00008F000000}">
      <text>
        <r>
          <rPr>
            <sz val="11"/>
            <rFont val="Calibri"/>
          </rPr>
          <t>Ubuntu 22.04 LTS must generate audit records for successful/unsuccessful attempts to use the kmod command.</t>
        </r>
      </text>
    </comment>
    <comment ref="R73" authorId="0" shapeId="0" xr:uid="{00000000-0006-0000-0400-000090000000}">
      <text>
        <r>
          <rPr>
            <sz val="11"/>
            <rFont val="Calibri"/>
          </rPr>
          <t>Ubuntu 22.04 LTS must generate audit records for successful/unsuccessful uses of the mount command.</t>
        </r>
      </text>
    </comment>
    <comment ref="S73" authorId="0" shapeId="0" xr:uid="{00000000-0006-0000-0400-000091000000}">
      <text>
        <r>
          <rPr>
            <sz val="11"/>
            <rFont val="Calibri"/>
          </rPr>
          <t>Ubuntu 22.04 LTS must generate audit records for successful/unsuccessful uses of the newgrp command.</t>
        </r>
      </text>
    </comment>
    <comment ref="T73" authorId="0" shapeId="0" xr:uid="{00000000-0006-0000-0400-000092000000}">
      <text>
        <r>
          <rPr>
            <sz val="11"/>
            <rFont val="Calibri"/>
          </rPr>
          <t>Ubuntu 22.04 LTS must generate audit records for successful/unsuccessful uses of the passwd command.</t>
        </r>
      </text>
    </comment>
    <comment ref="U73" authorId="0" shapeId="0" xr:uid="{00000000-0006-0000-0400-000093000000}">
      <text>
        <r>
          <rPr>
            <sz val="11"/>
            <rFont val="Calibri"/>
          </rPr>
          <t>Ubuntu 22.04 LTS must generate audit records for successful/unsuccessful uses of the setfacl command.</t>
        </r>
      </text>
    </comment>
    <comment ref="V73" authorId="0" shapeId="0" xr:uid="{00000000-0006-0000-0400-000094000000}">
      <text>
        <r>
          <rPr>
            <sz val="11"/>
            <rFont val="Calibri"/>
          </rPr>
          <t>Ubuntu 22.04 LTS must generate audit records for successful/unsuccessful uses of the ssh-agent command.</t>
        </r>
      </text>
    </comment>
    <comment ref="W73" authorId="0" shapeId="0" xr:uid="{00000000-0006-0000-0400-000095000000}">
      <text>
        <r>
          <rPr>
            <sz val="11"/>
            <rFont val="Calibri"/>
          </rPr>
          <t>Ubuntu 22.04 LTS must generate audit records for successful/unsuccessful uses of the ssh-keysign command.</t>
        </r>
      </text>
    </comment>
    <comment ref="X73" authorId="0" shapeId="0" xr:uid="{00000000-0006-0000-0400-000096000000}">
      <text>
        <r>
          <rPr>
            <sz val="11"/>
            <rFont val="Calibri"/>
          </rPr>
          <t>Ubuntu 22.04 LTS must generate audit records for successful/unsuccessful uses of the su command.</t>
        </r>
      </text>
    </comment>
    <comment ref="Y73" authorId="0" shapeId="0" xr:uid="{00000000-0006-0000-0400-000097000000}">
      <text>
        <r>
          <rPr>
            <sz val="11"/>
            <rFont val="Calibri"/>
          </rPr>
          <t>Ubuntu 22.04 LTS must generate audit records for successful/unsuccessful uses of the sudo command.</t>
        </r>
      </text>
    </comment>
    <comment ref="Z73" authorId="0" shapeId="0" xr:uid="{00000000-0006-0000-0400-000098000000}">
      <text>
        <r>
          <rPr>
            <sz val="11"/>
            <rFont val="Calibri"/>
          </rPr>
          <t>Ubuntu 22.04 LTS must generate audit records for successful/unsuccessful uses of the sudoedit command.</t>
        </r>
      </text>
    </comment>
    <comment ref="AA73" authorId="0" shapeId="0" xr:uid="{00000000-0006-0000-0400-000099000000}">
      <text>
        <r>
          <rPr>
            <sz val="11"/>
            <rFont val="Calibri"/>
          </rPr>
          <t>Ubuntu 22.04 LTS must generate audit records for successful/unsuccessful uses of the umount command.</t>
        </r>
      </text>
    </comment>
    <comment ref="AB73" authorId="0" shapeId="0" xr:uid="{00000000-0006-0000-0400-00009A000000}">
      <text>
        <r>
          <rPr>
            <sz val="11"/>
            <rFont val="Calibri"/>
          </rPr>
          <t>Ubuntu 22.04 LTS must generate audit records for successful/unsuccessful uses of the unix_update command.</t>
        </r>
      </text>
    </comment>
    <comment ref="AC73" authorId="0" shapeId="0" xr:uid="{00000000-0006-0000-0400-00009B000000}">
      <text>
        <r>
          <rPr>
            <sz val="11"/>
            <rFont val="Calibri"/>
          </rPr>
          <t>Ubuntu 22.04 LTS must generate audit records for successful/unsuccessful uses of the usermod command.</t>
        </r>
      </text>
    </comment>
    <comment ref="AD73" authorId="0" shapeId="0" xr:uid="{00000000-0006-0000-0400-00009C000000}">
      <text>
        <r>
          <rPr>
            <sz val="11"/>
            <rFont val="Calibri"/>
          </rPr>
          <t>Ubuntu 22.04 LTS must generate audit records for all account creations, modifications, disabling, and termination events that affect /etc/group.</t>
        </r>
      </text>
    </comment>
    <comment ref="AE73" authorId="0" shapeId="0" xr:uid="{00000000-0006-0000-0400-00009D000000}">
      <text>
        <r>
          <rPr>
            <sz val="11"/>
            <rFont val="Calibri"/>
          </rPr>
          <t>Ubuntu 22.04 LTS must generate audit records for all account creations, modifications, disabling, and termination events that affect /etc/gshadow.</t>
        </r>
      </text>
    </comment>
    <comment ref="AF73" authorId="0" shapeId="0" xr:uid="{00000000-0006-0000-0400-00009E000000}">
      <text>
        <r>
          <rPr>
            <sz val="11"/>
            <rFont val="Calibri"/>
          </rPr>
          <t>Ubuntu 22.04 LTS must generate audit records for all account creations, modifications, disabling, and termination events that affect /etc/opasswd.</t>
        </r>
      </text>
    </comment>
    <comment ref="AG73" authorId="0" shapeId="0" xr:uid="{00000000-0006-0000-0400-00009F000000}">
      <text>
        <r>
          <rPr>
            <sz val="11"/>
            <rFont val="Calibri"/>
          </rPr>
          <t>Ubuntu 22.04 LTS must generate audit records for all account creations, modifications, disabling, and termination events that affect /etc/passwd.</t>
        </r>
      </text>
    </comment>
    <comment ref="AH73" authorId="0" shapeId="0" xr:uid="{00000000-0006-0000-0400-0000A0000000}">
      <text>
        <r>
          <rPr>
            <sz val="11"/>
            <rFont val="Calibri"/>
          </rPr>
          <t>Ubuntu 22.04 LTS must generate audit records for all account creations, modifications, disabling, and termination events that affect /etc/shadow.</t>
        </r>
      </text>
    </comment>
    <comment ref="AI73" authorId="0" shapeId="0" xr:uid="{00000000-0006-0000-0400-0000A1000000}">
      <text>
        <r>
          <rPr>
            <sz val="11"/>
            <rFont val="Calibri"/>
          </rPr>
          <t>Ubuntu 22.04 LTS must generate audit records for successful/unsuccessful uses of the chmod, fchmod, and fchmodat system calls.</t>
        </r>
      </text>
    </comment>
    <comment ref="AJ73" authorId="0" shapeId="0" xr:uid="{00000000-0006-0000-0400-0000A2000000}">
      <text>
        <r>
          <rPr>
            <sz val="11"/>
            <rFont val="Calibri"/>
          </rPr>
          <t>Ubuntu 22.04 LTS must generate audit records for successful/unsuccessful uses of the chown, fchown, fchownat, and lchown system calls.</t>
        </r>
      </text>
    </comment>
    <comment ref="AK73" authorId="0" shapeId="0" xr:uid="{00000000-0006-0000-0400-0000A3000000}">
      <text>
        <r>
          <rPr>
            <sz val="11"/>
            <rFont val="Calibri"/>
          </rPr>
          <t>Ubuntu 22.04 LTS must generate audit records for successful/unsuccessful uses of the delete_module system call.</t>
        </r>
      </text>
    </comment>
    <comment ref="AL73" authorId="0" shapeId="0" xr:uid="{00000000-0006-0000-0400-0000A4000000}">
      <text>
        <r>
          <rPr>
            <sz val="11"/>
            <rFont val="Calibri"/>
          </rPr>
          <t>Ubuntu 22.04 LTS must generate audit records for successful/unsuccessful uses of the init_module and finit_module system calls.</t>
        </r>
      </text>
    </comment>
    <comment ref="AM73" authorId="0" shapeId="0" xr:uid="{00000000-0006-0000-0400-0000A5000000}">
      <text>
        <r>
          <rPr>
            <sz val="11"/>
            <rFont val="Calibri"/>
          </rPr>
          <t>Ubuntu 22.04 LTS must generate audit records for any use of the setxattr, fsetxattr, lsetxattr, removexattr, fremovexattr, and lremovexattr system calls.</t>
        </r>
      </text>
    </comment>
    <comment ref="AN73" authorId="0" shapeId="0" xr:uid="{00000000-0006-0000-0400-0000A6000000}">
      <text>
        <r>
          <rPr>
            <sz val="11"/>
            <rFont val="Calibri"/>
          </rPr>
          <t>Ubuntu 22.04 LTS must generate audit records for the /var/log/btmp file.</t>
        </r>
      </text>
    </comment>
    <comment ref="AO73" authorId="0" shapeId="0" xr:uid="{00000000-0006-0000-0400-0000A7000000}">
      <text>
        <r>
          <rPr>
            <sz val="11"/>
            <rFont val="Calibri"/>
          </rPr>
          <t>Ubuntu 22.04 LTS must generate audit records for the /var/log/wtmp file.</t>
        </r>
      </text>
    </comment>
    <comment ref="AP73" authorId="0" shapeId="0" xr:uid="{00000000-0006-0000-0400-0000A8000000}">
      <text>
        <r>
          <rPr>
            <sz val="11"/>
            <rFont val="Calibri"/>
          </rPr>
          <t>Ubuntu 22.04 LTS must generate audit records for the /var/run/utmp file.</t>
        </r>
      </text>
    </comment>
    <comment ref="AQ73" authorId="0" shapeId="0" xr:uid="{00000000-0006-0000-0400-0000A9000000}">
      <text>
        <r>
          <rPr>
            <sz val="11"/>
            <rFont val="Calibri"/>
          </rPr>
          <t>Ubuntu 22.04 LTS must generate audit records for the use and modification of faillog file.</t>
        </r>
      </text>
    </comment>
    <comment ref="AR73" authorId="0" shapeId="0" xr:uid="{00000000-0006-0000-0400-0000AA000000}">
      <text>
        <r>
          <rPr>
            <sz val="11"/>
            <rFont val="Calibri"/>
          </rPr>
          <t>Ubuntu 22.04 LTS must generate audit records for the use and modification of the lastlog file.</t>
        </r>
      </text>
    </comment>
    <comment ref="AS73" authorId="0" shapeId="0" xr:uid="{00000000-0006-0000-0400-0000AB000000}">
      <text>
        <r>
          <rPr>
            <sz val="11"/>
            <rFont val="Calibri"/>
          </rPr>
          <t>Ubuntu 22.04 LTS must generate audit records when successful/unsuccessful attempts to modify the /etc/sudoers file occur.</t>
        </r>
      </text>
    </comment>
    <comment ref="AT73" authorId="0" shapeId="0" xr:uid="{00000000-0006-0000-0400-0000AC000000}">
      <text>
        <r>
          <rPr>
            <sz val="11"/>
            <rFont val="Calibri"/>
          </rPr>
          <t>Ubuntu 22.04 LTS must generate audit records when successful/unsuccessful attempts to modify the /etc/sudoers.d directory occur.</t>
        </r>
      </text>
    </comment>
    <comment ref="AU73" authorId="0" shapeId="0" xr:uid="{00000000-0006-0000-0400-0000AD000000}">
      <text>
        <r>
          <rPr>
            <sz val="11"/>
            <rFont val="Calibri"/>
          </rPr>
          <t>Ubuntu 22.04 LTS must prevent all software from executing at higher privilege levels than users executing the software and the audit system must be configured to audit the execution of privileged functions.</t>
        </r>
      </text>
    </comment>
    <comment ref="AV73" authorId="0" shapeId="0" xr:uid="{00000000-0006-0000-0400-0000AE000000}">
      <text>
        <r>
          <rPr>
            <sz val="11"/>
            <rFont val="Calibri"/>
          </rPr>
          <t>Ubuntu 22.04 LTS must generate audit records for privileged activities, nonlocal maintenance, diagnostic sessions and other system-level access.</t>
        </r>
      </text>
    </comment>
    <comment ref="AW73" authorId="0" shapeId="0" xr:uid="{00000000-0006-0000-0400-0000AF000000}">
      <text>
        <r>
          <rPr>
            <sz val="11"/>
            <rFont val="Calibri"/>
          </rPr>
          <t>Ubuntu 22.04 LTS must audit any script or executable called by cron as root or by any privileged user.</t>
        </r>
      </text>
    </comment>
    <comment ref="J74" authorId="0" shapeId="0" xr:uid="{00000000-0006-0000-0400-0000B0000000}">
      <text>
        <r>
          <rPr>
            <sz val="11"/>
            <rFont val="Calibri"/>
          </rPr>
          <t xml:space="preserve">Ubuntu 22.04 LTS must configure audit tools with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K74" authorId="0" shapeId="0" xr:uid="{00000000-0006-0000-0400-0000B1000000}">
      <text>
        <r>
          <rPr>
            <sz val="11"/>
            <rFont val="Calibri"/>
          </rPr>
          <t xml:space="preserve">Ubuntu 22.04 LTS must configure audit tools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L74" authorId="0" shapeId="0" xr:uid="{00000000-0006-0000-0400-0000B2000000}">
      <text>
        <r>
          <rPr>
            <sz val="11"/>
            <rFont val="Calibri"/>
          </rPr>
          <t>Ubuntu 22.04 LTS must use cryptographic mechanisms to protect the integrity of audit tools.</t>
        </r>
      </text>
    </comment>
    <comment ref="J77" authorId="0" shapeId="0" xr:uid="{00000000-0006-0000-0400-0000B3000000}">
      <text>
        <r>
          <rPr>
            <sz val="11"/>
            <rFont val="Calibri"/>
          </rPr>
          <t>Ubuntu 22.04 LTS must have a crontab script running weekly to offload audit events of standalone systems.</t>
        </r>
      </text>
    </comment>
    <comment ref="K77" authorId="0" shapeId="0" xr:uid="{00000000-0006-0000-0400-0000B4000000}">
      <text>
        <r>
          <rPr>
            <sz val="11"/>
            <rFont val="Calibri"/>
          </rPr>
          <t>Ubuntu 22.04 LTS audit event multiplexor must be configured to offload audit logs onto a different system from the system being audited.</t>
        </r>
      </text>
    </comment>
    <comment ref="J94" authorId="0" shapeId="0" xr:uid="{00000000-0006-0000-0400-0000B5000000}">
      <text>
        <r>
          <rPr>
            <sz val="11"/>
            <rFont val="Calibri"/>
          </rPr>
          <t>Ubuntu 22.04 LTS must implement address space layout randomization to protect its memory from unauthorized code execution.</t>
        </r>
      </text>
    </comment>
    <comment ref="K94" authorId="0" shapeId="0" xr:uid="{00000000-0006-0000-0400-0000B6000000}">
      <text>
        <r>
          <rPr>
            <sz val="11"/>
            <rFont val="Calibri"/>
          </rPr>
          <t>Ubuntu 22.04 LTS must implement nonexecutable data to protect its memory from unauthorized code execution.</t>
        </r>
      </text>
    </comment>
    <comment ref="J119" authorId="0" shapeId="0" xr:uid="{00000000-0006-0000-0400-0000B7000000}">
      <text>
        <r>
          <rPr>
            <sz val="11"/>
            <rFont val="Calibri"/>
          </rPr>
          <t>Ubuntu 22.04 LTS must use a file integrity tool to verify correct operation of all security functions.</t>
        </r>
      </text>
    </comment>
    <comment ref="K119" authorId="0" shapeId="0" xr:uid="{00000000-0006-0000-0400-0000B8000000}">
      <text>
        <r>
          <rPr>
            <sz val="11"/>
            <rFont val="Calibri"/>
          </rPr>
          <t>Ubuntu 22.04 LTS must configure Advanced Intrusion Detection Environment (AIDE) to perform file integrity checking on the file system.</t>
        </r>
      </text>
    </comment>
    <comment ref="L119" authorId="0" shapeId="0" xr:uid="{00000000-0006-0000-0400-0000B9000000}">
      <text>
        <r>
          <rPr>
            <sz val="11"/>
            <rFont val="Calibri"/>
          </rPr>
          <t>Ubuntu 22.04 LTS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M119" authorId="0" shapeId="0" xr:uid="{00000000-0006-0000-0400-0000BA000000}">
      <text>
        <r>
          <rPr>
            <sz val="11"/>
            <rFont val="Calibri"/>
          </rPr>
          <t>Ubuntu 22.04 LTS must be configured so that the script that runs each 30 days or less to check file integrity is the default.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Ubuntu 22.04 LTS must retain a user</t>
        </r>
        <r>
          <rPr>
            <sz val="11"/>
            <color rgb="FF000000"/>
            <rFont val="Calibri"/>
          </rPr>
          <t>'</t>
        </r>
        <r>
          <rPr>
            <sz val="11"/>
            <color rgb="FF000000"/>
            <rFont val="Calibri"/>
          </rPr>
          <t>s session lock until that user reestablishes access using established identification and authentication procedures.</t>
        </r>
      </text>
    </comment>
    <comment ref="I2" authorId="0" shapeId="0" xr:uid="{00000000-0006-0000-0500-000006000000}">
      <text>
        <r>
          <rPr>
            <sz val="11"/>
            <rFont val="Calibri"/>
          </rPr>
          <t>Ubuntu 22.04 LTS must initiate a graphical session lock after 15 minutes of inactivity.</t>
        </r>
      </text>
    </comment>
    <comment ref="J2" authorId="0" shapeId="0" xr:uid="{00000000-0006-0000-0500-000002000000}">
      <text>
        <r>
          <rPr>
            <sz val="11"/>
            <rFont val="Calibri"/>
          </rPr>
          <t>Ubuntu 22.04 LTS must automatically lock an account until the locked account is released by an administrator when three unsuccessful logon attempts have been made.</t>
        </r>
      </text>
    </comment>
    <comment ref="K2" authorId="0" shapeId="0" xr:uid="{00000000-0006-0000-0500-000003000000}">
      <text>
        <r>
          <rPr>
            <sz val="11"/>
            <rFont val="Calibri"/>
          </rPr>
          <t>Ubuntu 22.04 LTS must enforce a delay of at least four seconds between logon prompts following a failed logon attempt.</t>
        </r>
      </text>
    </comment>
    <comment ref="L2" authorId="0" shapeId="0" xr:uid="{00000000-0006-0000-0500-000004000000}">
      <text>
        <r>
          <rPr>
            <sz val="11"/>
            <rFont val="Calibri"/>
          </rPr>
          <t>Ubuntu 22.04 LTS must allow users to directly initiate a session lock for all connection types.</t>
        </r>
      </text>
    </comment>
    <comment ref="M2" authorId="0" shapeId="0" xr:uid="{00000000-0006-0000-0500-000005000000}">
      <text>
        <r>
          <rPr>
            <sz val="11"/>
            <rFont val="Calibri"/>
          </rPr>
          <t>Ubuntu 22.04 LTS must automatically exit interactive command shell user sessions after 15 minutes of inactivity.</t>
        </r>
      </text>
    </comment>
    <comment ref="H7" authorId="0" shapeId="0" xr:uid="{00000000-0006-0000-0500-000007000000}">
      <text>
        <r>
          <rPr>
            <sz val="11"/>
            <rFont val="Calibri"/>
          </rPr>
          <t>Ubuntu 22.04 LTS must use a file integrity tool to verify correct operation of all security functions.</t>
        </r>
      </text>
    </comment>
    <comment ref="I7" authorId="0" shapeId="0" xr:uid="{00000000-0006-0000-0500-00002A000000}">
      <text>
        <r>
          <rPr>
            <sz val="11"/>
            <rFont val="Calibri"/>
          </rPr>
          <t>Ubuntu 22.04 LTS must configure Advanced Intrusion Detection Environment (AIDE) to perform file integrity checking on the file system.</t>
        </r>
      </text>
    </comment>
    <comment ref="J7" authorId="0" shapeId="0" xr:uid="{00000000-0006-0000-0500-00002B000000}">
      <text>
        <r>
          <rPr>
            <sz val="11"/>
            <rFont val="Calibri"/>
          </rPr>
          <t>Ubuntu 22.04 LTS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K7" authorId="0" shapeId="0" xr:uid="{00000000-0006-0000-0500-00002C000000}">
      <text>
        <r>
          <rPr>
            <sz val="11"/>
            <rFont val="Calibri"/>
          </rPr>
          <t>Ubuntu 22.04 LTS must be configured so that the script that runs each 30 days or less to check file integrity is the default.</t>
        </r>
      </text>
    </comment>
    <comment ref="L7" authorId="0" shapeId="0" xr:uid="{00000000-0006-0000-0500-00002D000000}">
      <text>
        <r>
          <rPr>
            <sz val="11"/>
            <rFont val="Calibri"/>
          </rPr>
          <t>Ubuntu 22.04 LTS must use cryptographic mechanisms to protect the integrity of audit tools.</t>
        </r>
      </text>
    </comment>
    <comment ref="M7" authorId="0" shapeId="0" xr:uid="{00000000-0006-0000-0500-00002E000000}">
      <text>
        <r>
          <rPr>
            <sz val="11"/>
            <rFont val="Calibri"/>
          </rPr>
          <t>Ubuntu 22.04 LTS must have a crontab script running weekly to offload audit events of standalone systems.</t>
        </r>
      </text>
    </comment>
    <comment ref="N7" authorId="0" shapeId="0" xr:uid="{00000000-0006-0000-0500-000008000000}">
      <text>
        <r>
          <rPr>
            <sz val="11"/>
            <rFont val="Calibri"/>
          </rPr>
          <t>Ubuntu 22.04 LTS audit event multiplexor must be configured to offload audit logs onto a different system from the system being audited.</t>
        </r>
      </text>
    </comment>
    <comment ref="O7" authorId="0" shapeId="0" xr:uid="{00000000-0006-0000-0500-000009000000}">
      <text>
        <r>
          <rPr>
            <sz val="11"/>
            <rFont val="Calibri"/>
          </rPr>
          <t>Ubuntu 22.04 LTS must permit only authorized accounts to own the audit configuration files.</t>
        </r>
      </text>
    </comment>
    <comment ref="P7" authorId="0" shapeId="0" xr:uid="{00000000-0006-0000-0500-00000A000000}">
      <text>
        <r>
          <rPr>
            <sz val="11"/>
            <rFont val="Calibri"/>
          </rPr>
          <t>Ubuntu 22.04 LTS must generate audit records for successful/unsuccessful uses of the chacl command.</t>
        </r>
      </text>
    </comment>
    <comment ref="Q7" authorId="0" shapeId="0" xr:uid="{00000000-0006-0000-0500-00000B000000}">
      <text>
        <r>
          <rPr>
            <sz val="11"/>
            <rFont val="Calibri"/>
          </rPr>
          <t>Ubuntu 22.04 LTS must generate audit records for successful/unsuccessful uses of the chage command.</t>
        </r>
      </text>
    </comment>
    <comment ref="R7" authorId="0" shapeId="0" xr:uid="{00000000-0006-0000-0500-00000C000000}">
      <text>
        <r>
          <rPr>
            <sz val="11"/>
            <rFont val="Calibri"/>
          </rPr>
          <t>Ubuntu 22.04 LTS must generate audit records for successful/unsuccessful uses of the chfn command.</t>
        </r>
      </text>
    </comment>
    <comment ref="S7" authorId="0" shapeId="0" xr:uid="{00000000-0006-0000-0500-00000D000000}">
      <text>
        <r>
          <rPr>
            <sz val="11"/>
            <rFont val="Calibri"/>
          </rPr>
          <t>Ubuntu 22.04 LTS must generate audit records for successful/unsuccessful uses of the chsh command.</t>
        </r>
      </text>
    </comment>
    <comment ref="T7" authorId="0" shapeId="0" xr:uid="{00000000-0006-0000-0500-00000E000000}">
      <text>
        <r>
          <rPr>
            <sz val="11"/>
            <rFont val="Calibri"/>
          </rPr>
          <t>Ubuntu 22.04 LTS must generate audit records for successful/unsuccessful uses of the crontab command.</t>
        </r>
      </text>
    </comment>
    <comment ref="U7" authorId="0" shapeId="0" xr:uid="{00000000-0006-0000-0500-00000F000000}">
      <text>
        <r>
          <rPr>
            <sz val="11"/>
            <rFont val="Calibri"/>
          </rPr>
          <t>Ubuntu 22.04 LTS must generate audit records for successful/unsuccessful uses of the gpasswd command.</t>
        </r>
      </text>
    </comment>
    <comment ref="V7" authorId="0" shapeId="0" xr:uid="{00000000-0006-0000-0500-000010000000}">
      <text>
        <r>
          <rPr>
            <sz val="11"/>
            <rFont val="Calibri"/>
          </rPr>
          <t>Ubuntu 22.04 LTS must generate audit records for successful/unsuccessful attempts to use the kmod command.</t>
        </r>
      </text>
    </comment>
    <comment ref="W7" authorId="0" shapeId="0" xr:uid="{00000000-0006-0000-0500-000011000000}">
      <text>
        <r>
          <rPr>
            <sz val="11"/>
            <rFont val="Calibri"/>
          </rPr>
          <t>Ubuntu 22.04 LTS must generate audit records for successful/unsuccessful uses of the mount command.</t>
        </r>
      </text>
    </comment>
    <comment ref="X7" authorId="0" shapeId="0" xr:uid="{00000000-0006-0000-0500-000012000000}">
      <text>
        <r>
          <rPr>
            <sz val="11"/>
            <rFont val="Calibri"/>
          </rPr>
          <t>Ubuntu 22.04 LTS must generate audit records for successful/unsuccessful uses of the newgrp command.</t>
        </r>
      </text>
    </comment>
    <comment ref="Y7" authorId="0" shapeId="0" xr:uid="{00000000-0006-0000-0500-000013000000}">
      <text>
        <r>
          <rPr>
            <sz val="11"/>
            <rFont val="Calibri"/>
          </rPr>
          <t>Ubuntu 22.04 LTS must generate audit records for successful/unsuccessful uses of the passwd command.</t>
        </r>
      </text>
    </comment>
    <comment ref="Z7" authorId="0" shapeId="0" xr:uid="{00000000-0006-0000-0500-000014000000}">
      <text>
        <r>
          <rPr>
            <sz val="11"/>
            <rFont val="Calibri"/>
          </rPr>
          <t>Ubuntu 22.04 LTS must generate audit records for successful/unsuccessful uses of the setfacl command.</t>
        </r>
      </text>
    </comment>
    <comment ref="AA7" authorId="0" shapeId="0" xr:uid="{00000000-0006-0000-0500-000015000000}">
      <text>
        <r>
          <rPr>
            <sz val="11"/>
            <rFont val="Calibri"/>
          </rPr>
          <t>Ubuntu 22.04 LTS must generate audit records for successful/unsuccessful uses of the ssh-agent command.</t>
        </r>
      </text>
    </comment>
    <comment ref="AB7" authorId="0" shapeId="0" xr:uid="{00000000-0006-0000-0500-000016000000}">
      <text>
        <r>
          <rPr>
            <sz val="11"/>
            <rFont val="Calibri"/>
          </rPr>
          <t>Ubuntu 22.04 LTS must generate audit records for successful/unsuccessful uses of the ssh-keysign command.</t>
        </r>
      </text>
    </comment>
    <comment ref="AC7" authorId="0" shapeId="0" xr:uid="{00000000-0006-0000-0500-000017000000}">
      <text>
        <r>
          <rPr>
            <sz val="11"/>
            <rFont val="Calibri"/>
          </rPr>
          <t>Ubuntu 22.04 LTS must generate audit records for successful/unsuccessful uses of the su command.</t>
        </r>
      </text>
    </comment>
    <comment ref="AD7" authorId="0" shapeId="0" xr:uid="{00000000-0006-0000-0500-000018000000}">
      <text>
        <r>
          <rPr>
            <sz val="11"/>
            <rFont val="Calibri"/>
          </rPr>
          <t>Ubuntu 22.04 LTS must generate audit records for successful/unsuccessful uses of the sudo command.</t>
        </r>
      </text>
    </comment>
    <comment ref="AE7" authorId="0" shapeId="0" xr:uid="{00000000-0006-0000-0500-000019000000}">
      <text>
        <r>
          <rPr>
            <sz val="11"/>
            <rFont val="Calibri"/>
          </rPr>
          <t>Ubuntu 22.04 LTS must generate audit records for successful/unsuccessful uses of the sudoedit command.</t>
        </r>
      </text>
    </comment>
    <comment ref="AF7" authorId="0" shapeId="0" xr:uid="{00000000-0006-0000-0500-00001A000000}">
      <text>
        <r>
          <rPr>
            <sz val="11"/>
            <rFont val="Calibri"/>
          </rPr>
          <t>Ubuntu 22.04 LTS must generate audit records for successful/unsuccessful uses of the umount command.</t>
        </r>
      </text>
    </comment>
    <comment ref="AG7" authorId="0" shapeId="0" xr:uid="{00000000-0006-0000-0500-00001B000000}">
      <text>
        <r>
          <rPr>
            <sz val="11"/>
            <rFont val="Calibri"/>
          </rPr>
          <t>Ubuntu 22.04 LTS must generate audit records for successful/unsuccessful uses of the unix_update command.</t>
        </r>
      </text>
    </comment>
    <comment ref="AH7" authorId="0" shapeId="0" xr:uid="{00000000-0006-0000-0500-00001C000000}">
      <text>
        <r>
          <rPr>
            <sz val="11"/>
            <rFont val="Calibri"/>
          </rPr>
          <t>Ubuntu 22.04 LTS must generate audit records for successful/unsuccessful uses of the usermod command.</t>
        </r>
      </text>
    </comment>
    <comment ref="AI7" authorId="0" shapeId="0" xr:uid="{00000000-0006-0000-0500-00001D000000}">
      <text>
        <r>
          <rPr>
            <sz val="11"/>
            <rFont val="Calibri"/>
          </rPr>
          <t>Ubuntu 22.04 LTS must generate audit records for all account creations, modifications, disabling, and termination events that affect /etc/group.</t>
        </r>
      </text>
    </comment>
    <comment ref="AJ7" authorId="0" shapeId="0" xr:uid="{00000000-0006-0000-0500-00001E000000}">
      <text>
        <r>
          <rPr>
            <sz val="11"/>
            <rFont val="Calibri"/>
          </rPr>
          <t>Ubuntu 22.04 LTS must generate audit records for all account creations, modifications, disabling, and termination events that affect /etc/gshadow.</t>
        </r>
      </text>
    </comment>
    <comment ref="AK7" authorId="0" shapeId="0" xr:uid="{00000000-0006-0000-0500-00001F000000}">
      <text>
        <r>
          <rPr>
            <sz val="11"/>
            <rFont val="Calibri"/>
          </rPr>
          <t>Ubuntu 22.04 LTS must generate audit records for all account creations, modifications, disabling, and termination events that affect /etc/opasswd.</t>
        </r>
      </text>
    </comment>
    <comment ref="AL7" authorId="0" shapeId="0" xr:uid="{00000000-0006-0000-0500-000020000000}">
      <text>
        <r>
          <rPr>
            <sz val="11"/>
            <rFont val="Calibri"/>
          </rPr>
          <t>Ubuntu 22.04 LTS must generate audit records for all account creations, modifications, disabling, and termination events that affect /etc/passwd.</t>
        </r>
      </text>
    </comment>
    <comment ref="AM7" authorId="0" shapeId="0" xr:uid="{00000000-0006-0000-0500-000021000000}">
      <text>
        <r>
          <rPr>
            <sz val="11"/>
            <rFont val="Calibri"/>
          </rPr>
          <t>Ubuntu 22.04 LTS must generate audit records for all account creations, modifications, disabling, and termination events that affect /etc/shadow.</t>
        </r>
      </text>
    </comment>
    <comment ref="AN7" authorId="0" shapeId="0" xr:uid="{00000000-0006-0000-0500-000022000000}">
      <text>
        <r>
          <rPr>
            <sz val="11"/>
            <rFont val="Calibri"/>
          </rPr>
          <t>Ubuntu 22.04 LTS must generate audit records for successful/unsuccessful uses of the chmod, fchmod, and fchmodat system calls.</t>
        </r>
      </text>
    </comment>
    <comment ref="AO7" authorId="0" shapeId="0" xr:uid="{00000000-0006-0000-0500-000023000000}">
      <text>
        <r>
          <rPr>
            <sz val="11"/>
            <rFont val="Calibri"/>
          </rPr>
          <t>Ubuntu 22.04 LTS must generate audit records for successful/unsuccessful uses of the chown, fchown, fchownat, and lchown system calls.</t>
        </r>
      </text>
    </comment>
    <comment ref="AP7" authorId="0" shapeId="0" xr:uid="{00000000-0006-0000-0500-000024000000}">
      <text>
        <r>
          <rPr>
            <sz val="11"/>
            <rFont val="Calibri"/>
          </rPr>
          <t>Ubuntu 22.04 LTS must generate audit records for successful/unsuccessful uses of the delete_module system call.</t>
        </r>
      </text>
    </comment>
    <comment ref="AQ7" authorId="0" shapeId="0" xr:uid="{00000000-0006-0000-0500-000025000000}">
      <text>
        <r>
          <rPr>
            <sz val="11"/>
            <rFont val="Calibri"/>
          </rPr>
          <t>Ubuntu 22.04 LTS must generate audit records for successful/unsuccessful uses of the init_module and finit_module system calls.</t>
        </r>
      </text>
    </comment>
    <comment ref="AR7" authorId="0" shapeId="0" xr:uid="{00000000-0006-0000-0500-000026000000}">
      <text>
        <r>
          <rPr>
            <sz val="11"/>
            <rFont val="Calibri"/>
          </rPr>
          <t>Ubuntu 22.04 LTS must generate audit records for any use of the setxattr, fsetxattr, lsetxattr, removexattr, fremovexattr, and lremovexattr system calls.</t>
        </r>
      </text>
    </comment>
    <comment ref="AS7" authorId="0" shapeId="0" xr:uid="{00000000-0006-0000-0500-000027000000}">
      <text>
        <r>
          <rPr>
            <sz val="11"/>
            <rFont val="Calibri"/>
          </rPr>
          <t>Ubuntu 22.04 LTS must generate audit records for the /var/log/btmp file.</t>
        </r>
      </text>
    </comment>
    <comment ref="AT7" authorId="0" shapeId="0" xr:uid="{00000000-0006-0000-0500-000028000000}">
      <text>
        <r>
          <rPr>
            <sz val="11"/>
            <rFont val="Calibri"/>
          </rPr>
          <t>Ubuntu 22.04 LTS must generate audit records for the /var/log/wtmp file.</t>
        </r>
      </text>
    </comment>
    <comment ref="AU7" authorId="0" shapeId="0" xr:uid="{00000000-0006-0000-0500-000029000000}">
      <text>
        <r>
          <rPr>
            <sz val="11"/>
            <rFont val="Calibri"/>
          </rPr>
          <t>Ubuntu 22.04 LTS must generate audit records for the /var/run/utmp file.</t>
        </r>
      </text>
    </comment>
    <comment ref="H10" authorId="0" shapeId="0" xr:uid="{00000000-0006-0000-0500-00002F000000}">
      <text>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text>
    </comment>
    <comment ref="H14" authorId="0" shapeId="0" xr:uid="{00000000-0006-0000-0500-000030000000}">
      <text>
        <r>
          <rPr>
            <sz val="11"/>
            <rFont val="Calibri"/>
          </rPr>
          <t>Ubuntu 22.04 LTS must disable the x86 Ctrl-Alt-Delete key sequence.</t>
        </r>
      </text>
    </comment>
    <comment ref="I14" authorId="0" shapeId="0" xr:uid="{00000000-0006-0000-0500-000031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J14" authorId="0" shapeId="0" xr:uid="{00000000-0006-0000-0500-000032000000}">
      <text>
        <r>
          <rPr>
            <sz val="11"/>
            <rFont val="Calibri"/>
          </rPr>
          <t>Ubuntu 22.04 LTS must not allow unattended or automatic login via SSH.</t>
        </r>
      </text>
    </comment>
    <comment ref="K14" authorId="0" shapeId="0" xr:uid="{00000000-0006-0000-0500-000033000000}">
      <text>
        <r>
          <rPr>
            <sz val="11"/>
            <rFont val="Calibri"/>
          </rPr>
          <t>Ubuntu 22.04 LTS must be configured so that remote X connections are disabled, unless to fulfill documented and validated mission requirements.</t>
        </r>
      </text>
    </comment>
    <comment ref="L14" authorId="0" shapeId="0" xr:uid="{00000000-0006-0000-0500-000034000000}">
      <text>
        <r>
          <rPr>
            <sz val="11"/>
            <rFont val="Calibri"/>
          </rPr>
          <t>Ubuntu 22.04 LTS SSH daemon must prevent remote hosts from connecting to the proxy display.</t>
        </r>
      </text>
    </comment>
    <comment ref="M14" authorId="0" shapeId="0" xr:uid="{00000000-0006-0000-0500-000035000000}">
      <text>
        <r>
          <rPr>
            <sz val="11"/>
            <rFont val="Calibri"/>
          </rPr>
          <t>Ubuntu 22.04 LTS must disable the x86 Ctrl-Alt-Delete key sequence if a graphical user interface is installed.</t>
        </r>
      </text>
    </comment>
    <comment ref="N14" authorId="0" shapeId="0" xr:uid="{00000000-0006-0000-0500-000036000000}">
      <text>
        <r>
          <rPr>
            <sz val="11"/>
            <rFont val="Calibri"/>
          </rPr>
          <t>Ubuntu 22.04 LTS must disable automatic mounting of Universal Serial Bus (USB) mass storage driver.</t>
        </r>
      </text>
    </comment>
    <comment ref="O14" authorId="0" shapeId="0" xr:uid="{00000000-0006-0000-0500-000037000000}">
      <text>
        <r>
          <rPr>
            <sz val="11"/>
            <rFont val="Calibri"/>
          </rPr>
          <t>Ubuntu 22.04 LTS must disable all wireless network adapters.</t>
        </r>
      </text>
    </comment>
    <comment ref="P14" authorId="0" shapeId="0" xr:uid="{00000000-0006-0000-0500-000038000000}">
      <text>
        <r>
          <rPr>
            <sz val="11"/>
            <rFont val="Calibri"/>
          </rPr>
          <t>Ubuntu 22.04 LTS must not have the nfs-kernel-server package installed.</t>
        </r>
      </text>
    </comment>
    <comment ref="H16" authorId="0" shapeId="0" xr:uid="{00000000-0006-0000-0500-000039000000}">
      <text>
        <r>
          <rPr>
            <sz val="11"/>
            <rFont val="Calibri"/>
          </rPr>
          <t>Ubuntu 22.04 LTS must have SSH installed.</t>
        </r>
      </text>
    </comment>
    <comment ref="I16" authorId="0" shapeId="0" xr:uid="{00000000-0006-0000-0500-00003A000000}">
      <text>
        <r>
          <rPr>
            <sz val="11"/>
            <rFont val="Calibri"/>
          </rPr>
          <t>Ubuntu 22.04 LTS must use SSH to protect the confidentiality and integrity of transmitted information.</t>
        </r>
      </text>
    </comment>
    <comment ref="J16" authorId="0" shapeId="0" xr:uid="{00000000-0006-0000-0500-00003B000000}">
      <text>
        <r>
          <rPr>
            <sz val="11"/>
            <rFont val="Calibri"/>
          </rPr>
          <t>Ubuntu 22.04 LTS must configure the SSH daemon to use FIPS 140-3-approved ciphers to prevent the unauthorized disclosure of information and/or detect changes to information during transmission.</t>
        </r>
      </text>
    </comment>
    <comment ref="K16" authorId="0" shapeId="0" xr:uid="{00000000-0006-0000-0500-00003C000000}">
      <text>
        <r>
          <rPr>
            <sz val="11"/>
            <rFont val="Calibri"/>
          </rPr>
          <t>Ubuntu 22.04 LTS must configure the SSH daemon to use Message Authentication Codes (MACs) employing FIPS 140-3-approved cryptographic hashes to prevent the unauthorized disclosure of information and/or detect changes to information during transmission.</t>
        </r>
      </text>
    </comment>
    <comment ref="L16" authorId="0" shapeId="0" xr:uid="{00000000-0006-0000-0500-00003D000000}">
      <text>
        <r>
          <rPr>
            <sz val="11"/>
            <rFont val="Calibri"/>
          </rPr>
          <t>Ubuntu 22.04 LTS must store only encrypted representations of passwords.</t>
        </r>
      </text>
    </comment>
    <comment ref="M16" authorId="0" shapeId="0" xr:uid="{00000000-0006-0000-0500-00003E000000}">
      <text>
        <r>
          <rPr>
            <sz val="11"/>
            <rFont val="Calibri"/>
          </rPr>
          <t>Ubuntu 22.04 LTS must encrypt all stored passwords with a FIPS 140-3-approved cryptographic hashing algorithm.</t>
        </r>
      </text>
    </comment>
    <comment ref="N16" authorId="0" shapeId="0" xr:uid="{00000000-0006-0000-0500-00003F000000}">
      <text>
        <r>
          <rPr>
            <sz val="11"/>
            <rFont val="Calibri"/>
          </rPr>
          <t>Ubuntu 22.04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H19" authorId="0" shapeId="0" xr:uid="{00000000-0006-0000-0500-000040000000}">
      <text>
        <r>
          <rPr>
            <sz val="11"/>
            <rFont val="Calibri"/>
          </rPr>
          <t>Ubuntu 22.04 LTS must implement address space layout randomization to protect its memory from unauthorized code execution.</t>
        </r>
      </text>
    </comment>
    <comment ref="I19" authorId="0" shapeId="0" xr:uid="{00000000-0006-0000-0500-000041000000}">
      <text>
        <r>
          <rPr>
            <sz val="11"/>
            <rFont val="Calibri"/>
          </rPr>
          <t>Ubuntu 22.04 LTS must implement nonexecutable data to protect its memory from unauthorized code execution.</t>
        </r>
      </text>
    </comment>
    <comment ref="H20" authorId="0" shapeId="0" xr:uid="{00000000-0006-0000-0500-000042000000}">
      <text>
        <r>
          <rPr>
            <sz val="11"/>
            <rFont val="Calibri"/>
          </rPr>
          <t>Ubuntu 22.04 LTS must configure the Uncomplicated Firewall (ufw) to rate-limit impacted network interfaces.</t>
        </r>
      </text>
    </comment>
    <comment ref="H22" authorId="0" shapeId="0" xr:uid="{00000000-0006-0000-0500-000043000000}">
      <text>
        <r>
          <rPr>
            <sz val="11"/>
            <rFont val="Calibri"/>
          </rPr>
          <t>Ubuntu 22.04 LTS must disable automatic mounting of Universal Serial Bus (USB) mass storage driver.</t>
        </r>
      </text>
    </comment>
    <comment ref="H24" authorId="0" shapeId="0" xr:uid="{00000000-0006-0000-0500-000044000000}">
      <text>
        <r>
          <rPr>
            <sz val="11"/>
            <rFont val="Calibri"/>
          </rPr>
          <t>Ubuntu 22.04 LTS must implement multifactor authentication for remote access to privileged accounts in such a way that one of the factors is provided by a device separate from the system gaining access.</t>
        </r>
      </text>
    </comment>
    <comment ref="I24" authorId="0" shapeId="0" xr:uid="{00000000-0006-0000-0500-000045000000}">
      <text>
        <r>
          <rPr>
            <sz val="11"/>
            <rFont val="Calibri"/>
          </rPr>
          <t>Ubuntu 22.04 LTS must accept personal identity verification (PIV) credentials.</t>
        </r>
      </text>
    </comment>
    <comment ref="J24" authorId="0" shapeId="0" xr:uid="{00000000-0006-0000-0500-000046000000}">
      <text>
        <r>
          <rPr>
            <sz val="11"/>
            <rFont val="Calibri"/>
          </rPr>
          <t>Ubuntu 22.04 LTS must implement smart card logins for multifactor authentication for local and network access to privileged and nonprivileged accounts.</t>
        </r>
      </text>
    </comment>
    <comment ref="K24" authorId="0" shapeId="0" xr:uid="{00000000-0006-0000-0500-000047000000}">
      <text>
        <r>
          <rPr>
            <sz val="11"/>
            <rFont val="Calibri"/>
          </rPr>
          <t>Ubuntu 22.04 LTS must electronically verify personal identity verification (PIV) credentials.</t>
        </r>
      </text>
    </comment>
    <comment ref="L24" authorId="0" shapeId="0" xr:uid="{00000000-0006-0000-0500-000048000000}">
      <text>
        <r>
          <rPr>
            <sz val="11"/>
            <rFont val="Calibri"/>
          </rPr>
          <t>Ubuntu 22.04 LTS must map the authenticated identity to the user or group account for PKI-based authentication.</t>
        </r>
      </text>
    </comment>
    <comment ref="M24" authorId="0" shapeId="0" xr:uid="{00000000-0006-0000-0500-000049000000}">
      <text>
        <r>
          <rPr>
            <sz val="11"/>
            <rFont val="Calibri"/>
          </rPr>
          <t>Ubuntu 22.04 LTS must use DOD PKI-established certificate authorities for verification of the establishment of protected sessions.</t>
        </r>
      </text>
    </comment>
    <comment ref="N24" authorId="0" shapeId="0" xr:uid="{00000000-0006-0000-0500-00004A000000}">
      <text>
        <r>
          <rPr>
            <sz val="11"/>
            <rFont val="Calibri"/>
          </rPr>
          <t>Ubuntu 22.04 LTS must be configured such that Pluggable Authentication Module (PAM) prohibits the use of cached authentications after one day.</t>
        </r>
      </text>
    </comment>
    <comment ref="O24" authorId="0" shapeId="0" xr:uid="{00000000-0006-0000-0500-00004B000000}">
      <text>
        <r>
          <rPr>
            <sz val="11"/>
            <rFont val="Calibri"/>
          </rPr>
          <t xml:space="preserve">Ubuntu 22.04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P24" authorId="0" shapeId="0" xr:uid="{00000000-0006-0000-0500-00004C000000}">
      <text>
        <r>
          <rPr>
            <sz val="11"/>
            <rFont val="Calibri"/>
          </rPr>
          <t>Ubuntu 22.04 LTS must map the authenticated identity to the user or group account for PKI-based authentication.</t>
        </r>
      </text>
    </comment>
    <comment ref="Q24" authorId="0" shapeId="0" xr:uid="{00000000-0006-0000-0500-00004D000000}">
      <text>
        <r>
          <rPr>
            <sz val="11"/>
            <rFont val="Calibri"/>
          </rPr>
          <t xml:space="preserve">Ubuntu 22.04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R24" authorId="0" shapeId="0" xr:uid="{00000000-0006-0000-0500-00004E000000}">
      <text>
        <r>
          <rPr>
            <sz val="11"/>
            <rFont val="Calibri"/>
          </rPr>
          <t>Ubuntu 22.04 LTS must ensure SSSD performs certificate path validation, including revocation checking, against a trusted anchor for PKI-based authentication.</t>
        </r>
      </text>
    </comment>
    <comment ref="H25" authorId="0" shapeId="0" xr:uid="{00000000-0006-0000-0500-00004F000000}">
      <text>
        <r>
          <rPr>
            <sz val="11"/>
            <rFont val="Calibri"/>
          </rPr>
          <t>Ubuntu 22.04 LTS must be configured to use TCP syncookies.</t>
        </r>
      </text>
    </comment>
    <comment ref="H26" authorId="0" shapeId="0" xr:uid="{00000000-0006-0000-0500-000050000000}">
      <text>
        <r>
          <rPr>
            <sz val="11"/>
            <rFont val="Calibri"/>
          </rPr>
          <t>Ubuntu 22.04 LTS SSH daemon must prevent remote hosts from connecting to the proxy display.</t>
        </r>
      </text>
    </comment>
    <comment ref="H27" authorId="0" shapeId="0" xr:uid="{00000000-0006-0000-0500-000051000000}">
      <text>
        <r>
          <rPr>
            <sz val="11"/>
            <rFont val="Calibri"/>
          </rPr>
          <t>Ubuntu 22.04 LTS must restrict access to the kernel message buffer.</t>
        </r>
      </text>
    </comment>
    <comment ref="H29" authorId="0" shapeId="0" xr:uid="{00000000-0006-0000-0500-000052000000}">
      <text>
        <r>
          <rPr>
            <sz val="11"/>
            <rFont val="Calibri"/>
          </rPr>
          <t>Ubuntu 22.04 LTS must enforce 24 hours/one day as the minimum password lifetime. Passwords for new users must have a 24 hours/one day minimum password lifetime restriction.</t>
        </r>
      </text>
    </comment>
    <comment ref="I29" authorId="0" shapeId="0" xr:uid="{00000000-0006-0000-0500-000053000000}">
      <text>
        <r>
          <rPr>
            <sz val="11"/>
            <rFont val="Calibri"/>
          </rPr>
          <t>Ubuntu 22.04 LTS must enforce a 60-day maximum password lifetime restriction. Passwords for new users must have a 60-day maximum password lifetime restriction.</t>
        </r>
      </text>
    </comment>
    <comment ref="J29" authorId="0" shapeId="0" xr:uid="{00000000-0006-0000-0500-000054000000}">
      <text>
        <r>
          <rPr>
            <sz val="11"/>
            <rFont val="Calibri"/>
          </rPr>
          <t>Ubuntu 22.04 LTS must enforce password complexity by requiring at least one uppercase character be used.</t>
        </r>
      </text>
    </comment>
    <comment ref="K29" authorId="0" shapeId="0" xr:uid="{00000000-0006-0000-0500-000055000000}">
      <text>
        <r>
          <rPr>
            <sz val="11"/>
            <rFont val="Calibri"/>
          </rPr>
          <t>Ubuntu 22.04 LTS must enforce password complexity by requiring at least one lowercase character be used.</t>
        </r>
      </text>
    </comment>
    <comment ref="L29" authorId="0" shapeId="0" xr:uid="{00000000-0006-0000-0500-000056000000}">
      <text>
        <r>
          <rPr>
            <sz val="11"/>
            <rFont val="Calibri"/>
          </rPr>
          <t>Ubuntu 22.04 LTS must enforce password complexity by requiring that at least one numeric character be used.</t>
        </r>
      </text>
    </comment>
    <comment ref="M29" authorId="0" shapeId="0" xr:uid="{00000000-0006-0000-0500-000057000000}">
      <text>
        <r>
          <rPr>
            <sz val="11"/>
            <rFont val="Calibri"/>
          </rPr>
          <t>Ubuntu 22.04 LTS must enforce password complexity by requiring that at least one special character be used.</t>
        </r>
      </text>
    </comment>
    <comment ref="N29" authorId="0" shapeId="0" xr:uid="{00000000-0006-0000-0500-000058000000}">
      <text>
        <r>
          <rPr>
            <sz val="11"/>
            <rFont val="Calibri"/>
          </rPr>
          <t>Ubuntu 22.04 LTS must prevent the use of dictionary words for passwords.</t>
        </r>
      </text>
    </comment>
    <comment ref="O29" authorId="0" shapeId="0" xr:uid="{00000000-0006-0000-0500-000059000000}">
      <text>
        <r>
          <rPr>
            <sz val="11"/>
            <rFont val="Calibri"/>
          </rPr>
          <t>Ubuntu 22.04 LTS must enforce a minimum 15-character password length.</t>
        </r>
      </text>
    </comment>
    <comment ref="P29" authorId="0" shapeId="0" xr:uid="{00000000-0006-0000-0500-00005A000000}">
      <text>
        <r>
          <rPr>
            <sz val="11"/>
            <rFont val="Calibri"/>
          </rPr>
          <t>Ubuntu 22.04 LTS must require the change of at least eight characters when passwords are changed.</t>
        </r>
      </text>
    </comment>
    <comment ref="Q29" authorId="0" shapeId="0" xr:uid="{00000000-0006-0000-0500-00005B000000}">
      <text>
        <r>
          <rPr>
            <sz val="11"/>
            <rFont val="Calibri"/>
          </rPr>
          <t>Ubuntu 22.04 LTS must not allow accounts configured with blank or null passwords.</t>
        </r>
      </text>
    </comment>
    <comment ref="R29" authorId="0" shapeId="0" xr:uid="{00000000-0006-0000-0500-00005C000000}">
      <text>
        <r>
          <rPr>
            <sz val="11"/>
            <rFont val="Calibri"/>
          </rPr>
          <t>Ubuntu 22.04 LTS must not have accounts configured with blank or null passwords.</t>
        </r>
      </text>
    </comment>
    <comment ref="H31" authorId="0" shapeId="0" xr:uid="{00000000-0006-0000-0500-00005D000000}">
      <text>
        <r>
          <rPr>
            <sz val="11"/>
            <rFont val="Calibri"/>
          </rPr>
          <t>Ubuntu 22.04 LTS must prevent direct login into the root account.</t>
        </r>
      </text>
    </comment>
    <comment ref="I31" authorId="0" shapeId="0" xr:uid="{00000000-0006-0000-0500-00005E000000}">
      <text>
        <r>
          <rPr>
            <sz val="11"/>
            <rFont val="Calibri"/>
          </rPr>
          <t>Ubuntu 22.04 LTS must require users to reauthenticate for privilege escalation or when changing roles.</t>
        </r>
      </text>
    </comment>
    <comment ref="J31" authorId="0" shapeId="0" xr:uid="{00000000-0006-0000-0500-00005F000000}">
      <text>
        <r>
          <rPr>
            <sz val="11"/>
            <rFont val="Calibri"/>
          </rPr>
          <t>Ubuntu 22.04 LTS must ensure only users who need access to security functions are part of sudo group.</t>
        </r>
      </text>
    </comment>
    <comment ref="K31" authorId="0" shapeId="0" xr:uid="{00000000-0006-0000-0500-000060000000}">
      <text>
        <r>
          <rPr>
            <sz val="11"/>
            <rFont val="Calibri"/>
          </rPr>
          <t>Ubuntu 22.04 LTS must require users to provide a password for privilege escalation.</t>
        </r>
      </text>
    </comment>
    <comment ref="L31" authorId="0" shapeId="0" xr:uid="{00000000-0006-0000-0500-000061000000}">
      <text>
        <r>
          <rPr>
            <sz val="11"/>
            <rFont val="Calibri"/>
          </rPr>
          <t>The operating system must restrict privilege elevation to authorized personnel.</t>
        </r>
      </text>
    </comment>
    <comment ref="H32" authorId="0" shapeId="0" xr:uid="{00000000-0006-0000-0500-000062000000}">
      <text>
        <r>
          <rPr>
            <sz val="11"/>
            <rFont val="Calibri"/>
          </rPr>
          <t>Ubuntu 22.04 LTS must be configured to use AppArmor.</t>
        </r>
      </text>
    </comment>
    <comment ref="I32" authorId="0" shapeId="0" xr:uid="{00000000-0006-0000-0500-000063000000}">
      <text>
        <r>
          <rPr>
            <sz val="11"/>
            <rFont val="Calibri"/>
          </rPr>
          <t>Ubuntu 22.04 LTS must generate audit records for successful/unsuccessful uses of the apparmor_parser command.</t>
        </r>
      </text>
    </comment>
    <comment ref="H34" authorId="0" shapeId="0" xr:uid="{00000000-0006-0000-0500-000064000000}">
      <text>
        <r>
          <rPr>
            <sz val="11"/>
            <rFont val="Calibri"/>
          </rPr>
          <t xml:space="preserve">Ubuntu 22.04 LTS must have directories that contain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I34" authorId="0" shapeId="0" xr:uid="{00000000-0006-0000-0500-000065000000}">
      <text>
        <r>
          <rPr>
            <sz val="11"/>
            <rFont val="Calibri"/>
          </rPr>
          <t xml:space="preserve">Ubuntu 22.04 LTS must have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J34" authorId="0" shapeId="0" xr:uid="{00000000-0006-0000-0500-000066000000}">
      <text>
        <r>
          <rPr>
            <sz val="11"/>
            <rFont val="Calibri"/>
          </rPr>
          <t xml:space="preserve">Ubuntu 22.04 LTS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K34" authorId="0" shapeId="0" xr:uid="{00000000-0006-0000-0500-000067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L34" authorId="0" shapeId="0" xr:uid="{00000000-0006-0000-0500-000068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text>
    </comment>
    <comment ref="M34" authorId="0" shapeId="0" xr:uid="{00000000-0006-0000-0500-000069000000}">
      <text>
        <r>
          <rPr>
            <sz val="11"/>
            <rFont val="Calibri"/>
          </rPr>
          <t xml:space="preserve">Ubuntu 22.04 LTS must configure audit tools with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N34" authorId="0" shapeId="0" xr:uid="{00000000-0006-0000-0500-00006A000000}">
      <text>
        <r>
          <rPr>
            <sz val="11"/>
            <rFont val="Calibri"/>
          </rPr>
          <t xml:space="preserve">Ubuntu 22.04 LTS must have directories that contain system commands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34" authorId="0" shapeId="0" xr:uid="{00000000-0006-0000-0500-00006B000000}">
      <text>
        <r>
          <rPr>
            <sz val="11"/>
            <rFont val="Calibri"/>
          </rPr>
          <t xml:space="preserve">Ubuntu 22.04 LTS must have directories that contain system commands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4" authorId="0" shapeId="0" xr:uid="{00000000-0006-0000-0500-00006C000000}">
      <text>
        <r>
          <rPr>
            <sz val="11"/>
            <rFont val="Calibri"/>
          </rPr>
          <t xml:space="preserve">Ubuntu 22.04 LTS must have system commands 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Q34" authorId="0" shapeId="0" xr:uid="{00000000-0006-0000-0500-00006D000000}">
      <text>
        <r>
          <rPr>
            <sz val="11"/>
            <rFont val="Calibri"/>
          </rPr>
          <t xml:space="preserve">Ubuntu 22.04 LTS must have system commands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R34" authorId="0" shapeId="0" xr:uid="{00000000-0006-0000-0500-00006E000000}">
      <text>
        <r>
          <rPr>
            <sz val="11"/>
            <rFont val="Calibri"/>
          </rPr>
          <t xml:space="preserve">Ubuntu 22.04 LTS library directories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4" authorId="0" shapeId="0" xr:uid="{00000000-0006-0000-0500-00006F000000}">
      <text>
        <r>
          <rPr>
            <sz val="11"/>
            <rFont val="Calibri"/>
          </rPr>
          <t xml:space="preserve">Ubuntu 22.04 LTS library directories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34" authorId="0" shapeId="0" xr:uid="{00000000-0006-0000-0500-000070000000}">
      <text>
        <r>
          <rPr>
            <sz val="11"/>
            <rFont val="Calibri"/>
          </rPr>
          <t xml:space="preserve">Ubuntu 22.04 LTS library files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34" authorId="0" shapeId="0" xr:uid="{00000000-0006-0000-0500-000071000000}">
      <text>
        <r>
          <rPr>
            <sz val="11"/>
            <rFont val="Calibri"/>
          </rPr>
          <t xml:space="preserve">Ubuntu 22.04 LTS library files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34" authorId="0" shapeId="0" xr:uid="{00000000-0006-0000-0500-000072000000}">
      <text>
        <r>
          <rPr>
            <sz val="11"/>
            <rFont val="Calibri"/>
          </rPr>
          <t xml:space="preserve">Ubuntu 22.04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34" authorId="0" shapeId="0" xr:uid="{00000000-0006-0000-0500-000073000000}">
      <text>
        <r>
          <rPr>
            <sz val="11"/>
            <rFont val="Calibri"/>
          </rPr>
          <t xml:space="preserve">Ubuntu 22.04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X34" authorId="0" shapeId="0" xr:uid="{00000000-0006-0000-0500-000074000000}">
      <text>
        <r>
          <rPr>
            <sz val="11"/>
            <rFont val="Calibri"/>
          </rPr>
          <t xml:space="preserve">Ubuntu 22.04 LTS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Y34" authorId="0" shapeId="0" xr:uid="{00000000-0006-0000-0500-000075000000}">
      <text>
        <r>
          <rPr>
            <sz val="11"/>
            <rFont val="Calibri"/>
          </rPr>
          <t xml:space="preserve">Ubuntu 22.04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Z34" authorId="0" shapeId="0" xr:uid="{00000000-0006-0000-0500-000076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A34" authorId="0" shapeId="0" xr:uid="{00000000-0006-0000-0500-000077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B34" authorId="0" shapeId="0" xr:uid="{00000000-0006-0000-0500-000078000000}">
      <text>
        <r>
          <rPr>
            <sz val="11"/>
            <rFont val="Calibri"/>
          </rPr>
          <t xml:space="preserve">Ubuntu 22.04 LTS must configure audit tools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C34" authorId="0" shapeId="0" xr:uid="{00000000-0006-0000-0500-000079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D34" authorId="0" shapeId="0" xr:uid="{00000000-0006-0000-0500-00007A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AE34" authorId="0" shapeId="0" xr:uid="{00000000-0006-0000-0500-00007B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AF34" authorId="0" shapeId="0" xr:uid="{00000000-0006-0000-0500-00007C000000}">
      <text>
        <r>
          <rPr>
            <sz val="11"/>
            <rFont val="Calibri"/>
          </rPr>
          <t xml:space="preserve">Ubuntu 22.04 LTS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text>
    </comment>
    <comment ref="AG34" authorId="0" shapeId="0" xr:uid="{00000000-0006-0000-0500-00007D000000}">
      <text>
        <r>
          <rPr>
            <sz val="11"/>
            <rFont val="Calibri"/>
          </rPr>
          <t>Ubuntu 22.04 LTS must set a sticky bit on all public directories to prevent unauthorized and unintended information transferred via shared system resources.</t>
        </r>
      </text>
    </comment>
    <comment ref="AH34" authorId="0" shapeId="0" xr:uid="{00000000-0006-0000-0500-00007E000000}">
      <text>
        <r>
          <rPr>
            <sz val="11"/>
            <rFont val="Calibri"/>
          </rPr>
          <t>Ubuntu 22.04 LTS default filesystem permissions must be defined in such a way that all authenticated users can read and modify only their own files.</t>
        </r>
      </text>
    </comment>
    <comment ref="H41" authorId="0" shapeId="0" xr:uid="{00000000-0006-0000-0500-00007F000000}">
      <text>
        <r>
          <rPr>
            <sz val="11"/>
            <rFont val="Calibri"/>
          </rPr>
          <t>Ubuntu 22.04 LTS must be configured so that the Advance Package Tool (APT) removes all software components after updated versions have been installed.</t>
        </r>
      </text>
    </comment>
    <comment ref="I41" authorId="0" shapeId="0" xr:uid="{00000000-0006-0000-0500-000080000000}">
      <text>
        <r>
          <rPr>
            <sz val="11"/>
            <rFont val="Calibri"/>
          </rPr>
          <t xml:space="preserve">Ubuntu 22.04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J41" authorId="0" shapeId="0" xr:uid="{00000000-0006-0000-0500-000081000000}">
      <text>
        <r>
          <rPr>
            <sz val="11"/>
            <rFont val="Calibri"/>
          </rPr>
          <t xml:space="preserve">Ubuntu 22.04 LTS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text>
    </comment>
    <comment ref="K41" authorId="0" shapeId="0" xr:uid="{00000000-0006-0000-0500-000082000000}">
      <text>
        <r>
          <rPr>
            <sz val="11"/>
            <rFont val="Calibri"/>
          </rPr>
          <t xml:space="preserve">Ubuntu 22.04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L41" authorId="0" shapeId="0" xr:uid="{00000000-0006-0000-0500-000083000000}">
      <text>
        <r>
          <rPr>
            <sz val="11"/>
            <rFont val="Calibri"/>
          </rPr>
          <t>Ubuntu 22.04 LTS must be a vendor-supported release.</t>
        </r>
      </text>
    </comment>
    <comment ref="H43" authorId="0" shapeId="0" xr:uid="{00000000-0006-0000-0500-000084000000}">
      <text>
        <r>
          <rPr>
            <sz val="11"/>
            <rFont val="Calibri"/>
          </rPr>
          <t>Ubuntu 22.04 LTS must uniquely identify interactive users.</t>
        </r>
      </text>
    </comment>
    <comment ref="I43" authorId="0" shapeId="0" xr:uid="{00000000-0006-0000-0500-000085000000}">
      <text>
        <r>
          <rPr>
            <sz val="11"/>
            <rFont val="Calibri"/>
          </rPr>
          <t>Ubuntu 22.04 LTS must disable account identifiers (individuals, groups, roles, and devices) after 35 days of inactivity.</t>
        </r>
      </text>
    </comment>
    <comment ref="J43" authorId="0" shapeId="0" xr:uid="{00000000-0006-0000-0500-000086000000}">
      <text>
        <r>
          <rPr>
            <sz val="11"/>
            <rFont val="Calibri"/>
          </rPr>
          <t>Ubuntu 22.04 LTS must automatically expire temporary accounts within 72 hours.</t>
        </r>
      </text>
    </comment>
    <comment ref="K43" authorId="0" shapeId="0" xr:uid="{00000000-0006-0000-0500-000087000000}">
      <text>
        <r>
          <rPr>
            <sz val="11"/>
            <rFont val="Calibri"/>
          </rPr>
          <t>Ubuntu 22.04 LTS must map the authenticated identity to the user or group account for PKI-based authentication.</t>
        </r>
      </text>
    </comment>
    <comment ref="L43" authorId="0" shapeId="0" xr:uid="{00000000-0006-0000-0500-000088000000}">
      <text>
        <r>
          <rPr>
            <sz val="11"/>
            <rFont val="Calibri"/>
          </rPr>
          <t>Ubuntu 22.04 LTS must map the authenticated identity to the user or group account for PKI-based authentication.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Ubuntu 22.04 LTS must disable account identifiers (individuals, groups, roles, and devices) after 35 days of inactivity.</t>
        </r>
      </text>
    </comment>
    <comment ref="K3" authorId="0" shapeId="0" xr:uid="{00000000-0006-0000-0600-000002000000}">
      <text>
        <r>
          <rPr>
            <sz val="11"/>
            <rFont val="Calibri"/>
          </rPr>
          <t>Ubuntu 22.04 LTS must automatically expire temporary accounts within 72 hours.</t>
        </r>
      </text>
    </comment>
    <comment ref="J4" authorId="0" shapeId="0" xr:uid="{00000000-0006-0000-0600-000003000000}">
      <text>
        <r>
          <rPr>
            <sz val="11"/>
            <rFont val="Calibri"/>
          </rPr>
          <t>Ubuntu 22.04 LTS must be configured to use AppArmor.</t>
        </r>
      </text>
    </comment>
    <comment ref="K4" authorId="0" shapeId="0" xr:uid="{00000000-0006-0000-0600-000004000000}">
      <text>
        <r>
          <rPr>
            <sz val="11"/>
            <rFont val="Calibri"/>
          </rPr>
          <t>Ubuntu 22.04 LTS must generate audit records for successful/unsuccessful uses of the apparmor_parser command.</t>
        </r>
      </text>
    </comment>
    <comment ref="J8" authorId="0" shapeId="0" xr:uid="{00000000-0006-0000-0600-000005000000}">
      <text>
        <r>
          <rPr>
            <sz val="11"/>
            <rFont val="Calibri"/>
          </rPr>
          <t>Ubuntu 22.04 LTS must prevent direct login into the root account.</t>
        </r>
      </text>
    </comment>
    <comment ref="K8" authorId="0" shapeId="0" xr:uid="{00000000-0006-0000-0600-000009000000}">
      <text>
        <r>
          <rPr>
            <sz val="11"/>
            <rFont val="Calibri"/>
          </rPr>
          <t>Ubuntu 22.04 LTS must require users to reauthenticate for privilege escalation or when changing roles.</t>
        </r>
      </text>
    </comment>
    <comment ref="L8" authorId="0" shapeId="0" xr:uid="{00000000-0006-0000-0600-000006000000}">
      <text>
        <r>
          <rPr>
            <sz val="11"/>
            <rFont val="Calibri"/>
          </rPr>
          <t>Ubuntu 22.04 LTS must ensure only users who need access to security functions are part of sudo group.</t>
        </r>
      </text>
    </comment>
    <comment ref="M8" authorId="0" shapeId="0" xr:uid="{00000000-0006-0000-0600-000007000000}">
      <text>
        <r>
          <rPr>
            <sz val="11"/>
            <rFont val="Calibri"/>
          </rPr>
          <t>Ubuntu 22.04 LTS must require users to provide a password for privilege escalation.</t>
        </r>
      </text>
    </comment>
    <comment ref="N8" authorId="0" shapeId="0" xr:uid="{00000000-0006-0000-0600-000008000000}">
      <text>
        <r>
          <rPr>
            <sz val="11"/>
            <rFont val="Calibri"/>
          </rPr>
          <t>The operating system must restrict privilege elevation to authorized personnel.</t>
        </r>
      </text>
    </comment>
    <comment ref="J9" authorId="0" shapeId="0" xr:uid="{00000000-0006-0000-0600-00000A000000}">
      <text>
        <r>
          <rPr>
            <sz val="11"/>
            <rFont val="Calibri"/>
          </rPr>
          <t>Ubuntu 22.04 LTS must require users to reauthenticate for privilege escalation or when changing roles.</t>
        </r>
      </text>
    </comment>
    <comment ref="K9" authorId="0" shapeId="0" xr:uid="{00000000-0006-0000-0600-00000C000000}">
      <text>
        <r>
          <rPr>
            <sz val="11"/>
            <rFont val="Calibri"/>
          </rPr>
          <t>Ubuntu 22.04 LTS must ensure only users who need access to security functions are part of sudo group.</t>
        </r>
      </text>
    </comment>
    <comment ref="L9" authorId="0" shapeId="0" xr:uid="{00000000-0006-0000-0600-00000D000000}">
      <text>
        <r>
          <rPr>
            <sz val="11"/>
            <rFont val="Calibri"/>
          </rPr>
          <t>Ubuntu 22.04 LTS must prevent all software from executing at higher privilege levels than users executing the software and the audit system must be configured to audit the execution of privileged functions.</t>
        </r>
      </text>
    </comment>
    <comment ref="M9" authorId="0" shapeId="0" xr:uid="{00000000-0006-0000-0600-00000E000000}">
      <text>
        <r>
          <rPr>
            <sz val="11"/>
            <rFont val="Calibri"/>
          </rPr>
          <t>Ubuntu 22.04 LTS must generate audit records for privileged activities, nonlocal maintenance, diagnostic sessions and other system-level access.</t>
        </r>
      </text>
    </comment>
    <comment ref="N9" authorId="0" shapeId="0" xr:uid="{00000000-0006-0000-0600-00000F000000}">
      <text>
        <r>
          <rPr>
            <sz val="11"/>
            <rFont val="Calibri"/>
          </rPr>
          <t>Ubuntu 22.04 LTS must require users to provide a password for privilege escalation.</t>
        </r>
      </text>
    </comment>
    <comment ref="O9" authorId="0" shapeId="0" xr:uid="{00000000-0006-0000-0600-00000B000000}">
      <text>
        <r>
          <rPr>
            <sz val="11"/>
            <rFont val="Calibri"/>
          </rPr>
          <t>The operating system must restrict privilege elevation to authorized personnel.</t>
        </r>
      </text>
    </comment>
    <comment ref="J10" authorId="0" shapeId="0" xr:uid="{00000000-0006-0000-0600-000010000000}">
      <text>
        <r>
          <rPr>
            <sz val="11"/>
            <rFont val="Calibri"/>
          </rPr>
          <t>Ubuntu 22.04 LTS must automatically lock an account until the locked account is released by an administrator when three unsuccessful logon attempts have been made.</t>
        </r>
      </text>
    </comment>
    <comment ref="K10" authorId="0" shapeId="0" xr:uid="{00000000-0006-0000-0600-000011000000}">
      <text>
        <r>
          <rPr>
            <sz val="11"/>
            <rFont val="Calibri"/>
          </rPr>
          <t>Ubuntu 22.04 LTS must enforce a delay of at least four seconds between logon prompts following a failed logon attempt.</t>
        </r>
      </text>
    </comment>
    <comment ref="J11" authorId="0" shapeId="0" xr:uid="{00000000-0006-0000-0600-000012000000}">
      <text>
        <r>
          <rPr>
            <sz val="11"/>
            <rFont val="Calibri"/>
          </rPr>
          <t>Ubuntu 22.04 LTS must display the Standard Mandatory DOD Notice and Consent Banner before granting any local or remote connection to the system.</t>
        </r>
      </text>
    </comment>
    <comment ref="K11" authorId="0" shapeId="0" xr:uid="{00000000-0006-0000-0600-000013000000}">
      <text>
        <r>
          <rPr>
            <sz val="11"/>
            <rFont val="Calibri"/>
          </rPr>
          <t>Ubuntu 22.04 LTS must enable the graphical user logon banner to display the Standard Mandatory DOD Notice and Consent Banner before granting local access to the system via a graphical user logon.</t>
        </r>
      </text>
    </comment>
    <comment ref="L11" authorId="0" shapeId="0" xr:uid="{00000000-0006-0000-0600-000014000000}">
      <text>
        <r>
          <rPr>
            <sz val="11"/>
            <rFont val="Calibri"/>
          </rPr>
          <t>Ubuntu 22.04 LTS must display the Standard Mandatory DOD Notice and Consent Banner before granting local access to the system via a graphical user logon.</t>
        </r>
      </text>
    </comment>
    <comment ref="J12" authorId="0" shapeId="0" xr:uid="{00000000-0006-0000-0600-000015000000}">
      <text>
        <r>
          <rPr>
            <sz val="11"/>
            <rFont val="Calibri"/>
          </rPr>
          <t>Ubuntu 22.04 LTS must retain a user</t>
        </r>
        <r>
          <rPr>
            <sz val="11"/>
            <color rgb="FF000000"/>
            <rFont val="Calibri"/>
          </rPr>
          <t>'</t>
        </r>
        <r>
          <rPr>
            <sz val="11"/>
            <color rgb="FF000000"/>
            <rFont val="Calibri"/>
          </rPr>
          <t>s session lock until that user reestablishes access using established identification and authentication procedures.</t>
        </r>
      </text>
    </comment>
    <comment ref="K12" authorId="0" shapeId="0" xr:uid="{00000000-0006-0000-0600-000016000000}">
      <text>
        <r>
          <rPr>
            <sz val="11"/>
            <rFont val="Calibri"/>
          </rPr>
          <t>Ubuntu 22.04 LTS must initiate a graphical session lock after 15 minutes of inactivity.</t>
        </r>
      </text>
    </comment>
    <comment ref="L12" authorId="0" shapeId="0" xr:uid="{00000000-0006-0000-0600-000017000000}">
      <text>
        <r>
          <rPr>
            <sz val="11"/>
            <rFont val="Calibri"/>
          </rPr>
          <t>Ubuntu 22.04 LTS must limit the number of concurrent sessions to ten for all accounts and/or account types.</t>
        </r>
      </text>
    </comment>
    <comment ref="M12" authorId="0" shapeId="0" xr:uid="{00000000-0006-0000-0600-000018000000}">
      <text>
        <r>
          <rPr>
            <sz val="11"/>
            <rFont val="Calibri"/>
          </rPr>
          <t>Ubuntu 22.04 LTS must allow users to directly initiate a session lock for all connection types.</t>
        </r>
      </text>
    </comment>
    <comment ref="N12" authorId="0" shapeId="0" xr:uid="{00000000-0006-0000-0600-000019000000}">
      <text>
        <r>
          <rPr>
            <sz val="11"/>
            <rFont val="Calibri"/>
          </rPr>
          <t>Ubuntu 22.04 LTS must automatically exit interactive command shell user sessions after 15 minutes of inactivity.</t>
        </r>
      </text>
    </comment>
    <comment ref="J13" authorId="0" shapeId="0" xr:uid="{00000000-0006-0000-0600-00001A000000}">
      <text>
        <r>
          <rPr>
            <sz val="11"/>
            <rFont val="Calibri"/>
          </rPr>
          <t>Ubuntu 22.04 LTS must automatically exit interactive command shell user sessions after 15 minutes of inactivity.</t>
        </r>
      </text>
    </comment>
    <comment ref="J14" authorId="0" shapeId="0" xr:uid="{00000000-0006-0000-0600-00001B000000}">
      <text>
        <r>
          <rPr>
            <sz val="11"/>
            <rFont val="Calibri"/>
          </rPr>
          <t>Ubuntu 22.04 LTS must disable all wireless network adapters.</t>
        </r>
      </text>
    </comment>
    <comment ref="J23" authorId="0" shapeId="0" xr:uid="{00000000-0006-0000-0600-00001C000000}">
      <text>
        <r>
          <rPr>
            <sz val="11"/>
            <rFont val="Calibri"/>
          </rPr>
          <t>Ubuntu 22.04 LTS, when booted, must require authentication upon booting into single-user and maintenance modes.</t>
        </r>
      </text>
    </comment>
    <comment ref="K23" authorId="0" shapeId="0" xr:uid="{00000000-0006-0000-0600-00003F000000}">
      <text>
        <r>
          <rPr>
            <sz val="11"/>
            <rFont val="Calibri"/>
          </rPr>
          <t>Ubuntu 22.04 LTS must initiate session audits at system startup.</t>
        </r>
      </text>
    </comment>
    <comment ref="L23" authorId="0" shapeId="0" xr:uid="{00000000-0006-0000-0600-000040000000}">
      <text>
        <r>
          <rPr>
            <sz val="11"/>
            <rFont val="Calibri"/>
          </rPr>
          <t xml:space="preserve">Ubuntu 22.04 LTS must not have the </t>
        </r>
        <r>
          <rPr>
            <sz val="11"/>
            <color rgb="FF000000"/>
            <rFont val="Calibri"/>
          </rPr>
          <t>"</t>
        </r>
        <r>
          <rPr>
            <b/>
            <sz val="11"/>
            <color rgb="FF000000"/>
            <rFont val="Calibri"/>
          </rPr>
          <t>telnet</t>
        </r>
        <r>
          <rPr>
            <sz val="11"/>
            <color rgb="FF000000"/>
            <rFont val="Calibri"/>
          </rPr>
          <t>"</t>
        </r>
        <r>
          <rPr>
            <sz val="11"/>
            <color rgb="FF000000"/>
            <rFont val="Calibri"/>
          </rPr>
          <t xml:space="preserve"> package installed.</t>
        </r>
      </text>
    </comment>
    <comment ref="M23" authorId="0" shapeId="0" xr:uid="{00000000-0006-0000-0600-000041000000}">
      <text>
        <r>
          <rPr>
            <sz val="11"/>
            <rFont val="Calibri"/>
          </rPr>
          <t>Ubuntu 22.04 LTS must implement cryptographic mechanisms to prevent unauthorized disclosure and modification of all information that requires protection at rest.</t>
        </r>
      </text>
    </comment>
    <comment ref="N23" authorId="0" shapeId="0" xr:uid="{00000000-0006-0000-0600-000042000000}">
      <text>
        <r>
          <rPr>
            <sz val="11"/>
            <rFont val="Calibri"/>
          </rPr>
          <t>Ubuntu 22.04 LTS must generate system journal entries without revealing information that could be exploited by adversaries.</t>
        </r>
      </text>
    </comment>
    <comment ref="O23" authorId="0" shapeId="0" xr:uid="{00000000-0006-0000-0600-000043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P23" authorId="0" shapeId="0" xr:uid="{00000000-0006-0000-0600-00001D000000}">
      <text>
        <r>
          <rPr>
            <sz val="11"/>
            <rFont val="Calibri"/>
          </rPr>
          <t>Ubuntu 22.04 LTS must be configured to prohibit or restrict the use of functions, ports, protocols, and/or services, as defined in the PPSM CAL and vulnerability assessments.</t>
        </r>
      </text>
    </comment>
    <comment ref="Q23" authorId="0" shapeId="0" xr:uid="{00000000-0006-0000-0600-00001E000000}">
      <text>
        <r>
          <rPr>
            <sz val="11"/>
            <rFont val="Calibri"/>
          </rPr>
          <t>Ubuntu 22.04 LTS must, for networked systems, compare internal information system clocks at least every 24 hours with a server synchronized to one of the redundant United States Naval Observatory (USNO) time servers, or a time server designated for the appropriate DOD network (NIPRNet/SIPRNet), and/or the Global Positioning System (GPS).</t>
        </r>
      </text>
    </comment>
    <comment ref="R23" authorId="0" shapeId="0" xr:uid="{00000000-0006-0000-0600-00001F000000}">
      <text>
        <r>
          <rPr>
            <sz val="11"/>
            <rFont val="Calibri"/>
          </rPr>
          <t>Ubuntu 22.04 LTS must synchronize internal information system clocks to the authoritative time source when the time difference is greater than one second.</t>
        </r>
      </text>
    </comment>
    <comment ref="S23" authorId="0" shapeId="0" xr:uid="{00000000-0006-0000-0600-000020000000}">
      <text>
        <r>
          <rPr>
            <sz val="11"/>
            <rFont val="Calibri"/>
          </rPr>
          <t>Ubuntu 22.04 LTS must be configured so that all network connections associated with SSH traffic terminate after becoming unresponsive.</t>
        </r>
      </text>
    </comment>
    <comment ref="T23" authorId="0" shapeId="0" xr:uid="{00000000-0006-0000-0600-000021000000}">
      <text>
        <r>
          <rPr>
            <sz val="11"/>
            <rFont val="Calibri"/>
          </rPr>
          <t>Ubuntu 22.04 LTS must be configured so that all network connections associated with SSH traffic are terminated after 10 minutes of becoming unresponsive.</t>
        </r>
      </text>
    </comment>
    <comment ref="U23" authorId="0" shapeId="0" xr:uid="{00000000-0006-0000-0600-000022000000}">
      <text>
        <r>
          <rPr>
            <sz val="11"/>
            <rFont val="Calibri"/>
          </rPr>
          <t>Ubuntu 22.04 LTS SSH server must be configured to use only FIPS-validated key exchange algorithms.</t>
        </r>
      </text>
    </comment>
    <comment ref="V23" authorId="0" shapeId="0" xr:uid="{00000000-0006-0000-0600-000023000000}">
      <text>
        <r>
          <rPr>
            <sz val="11"/>
            <rFont val="Calibri"/>
          </rPr>
          <t>Ubuntu 22.04 LTS must use strong authenticators in establishing nonlocal maintenance and diagnostic sessions.</t>
        </r>
      </text>
    </comment>
    <comment ref="W23" authorId="0" shapeId="0" xr:uid="{00000000-0006-0000-0600-000024000000}">
      <text>
        <r>
          <rPr>
            <sz val="11"/>
            <rFont val="Calibri"/>
          </rPr>
          <t>Ubuntu 22.04 LTS must be configured so that when passwords are changed or new passwords are established, pwquality must be used.</t>
        </r>
      </text>
    </comment>
    <comment ref="X23" authorId="0" shapeId="0" xr:uid="{00000000-0006-0000-0600-000025000000}">
      <text>
        <r>
          <rPr>
            <sz val="11"/>
            <rFont val="Calibri"/>
          </rPr>
          <t>Ubuntu 22.04 LTS, for PKI-based authentication, must validate certificates by constructing a certification path (which includes status information) to an accepted trust anchor.</t>
        </r>
      </text>
    </comment>
    <comment ref="Y23" authorId="0" shapeId="0" xr:uid="{00000000-0006-0000-0600-000026000000}">
      <text>
        <r>
          <rPr>
            <sz val="11"/>
            <rFont val="Calibri"/>
          </rPr>
          <t>Ubuntu 22.04 LTS for PKI-based authentication, must implement a local cache of revocation data in case of the inability to access revocation information via the network.</t>
        </r>
      </text>
    </comment>
    <comment ref="Z23" authorId="0" shapeId="0" xr:uid="{00000000-0006-0000-0600-000027000000}">
      <text>
        <r>
          <rPr>
            <sz val="11"/>
            <rFont val="Calibri"/>
          </rPr>
          <t>Ubuntu 22.04 LTS must be configured to preserve log records from failure events.</t>
        </r>
      </text>
    </comment>
    <comment ref="AA23" authorId="0" shapeId="0" xr:uid="{00000000-0006-0000-0600-000028000000}">
      <text>
        <r>
          <rPr>
            <sz val="11"/>
            <rFont val="Calibri"/>
          </rPr>
          <t>Ubuntu 22.04 LTS must monitor remote access methods.</t>
        </r>
      </text>
    </comment>
    <comment ref="AB23" authorId="0" shapeId="0" xr:uid="{00000000-0006-0000-0600-000029000000}">
      <text>
        <r>
          <rPr>
            <sz val="11"/>
            <rFont val="Calibri"/>
          </rPr>
          <t>Ubuntu 22.04 LTS must alert the information system security officer (ISSO) and system administrator (SA) in the event of an audit processing failure.</t>
        </r>
      </text>
    </comment>
    <comment ref="AC23" authorId="0" shapeId="0" xr:uid="{00000000-0006-0000-0600-00002A000000}">
      <text>
        <r>
          <rPr>
            <sz val="11"/>
            <rFont val="Calibri"/>
          </rPr>
          <t>Ubuntu 22.04 LTS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AD23" authorId="0" shapeId="0" xr:uid="{00000000-0006-0000-0600-00002B000000}">
      <text>
        <r>
          <rPr>
            <sz val="11"/>
            <rFont val="Calibri"/>
          </rPr>
          <t>Ubuntu 22.04 LTS must immediately notify the system administrator (SA) and information system security officer (ISSO) when the audit record storage volume reaches 25 percent remaining of the allocated capacity.</t>
        </r>
      </text>
    </comment>
    <comment ref="AE23" authorId="0" shapeId="0" xr:uid="{00000000-0006-0000-0600-00002C000000}">
      <text>
        <r>
          <rPr>
            <sz val="11"/>
            <rFont val="Calibri"/>
          </rPr>
          <t>Ubuntu 22.04 LTS must be configured so that audit log files are not read- or write-accessible by unauthorized users.</t>
        </r>
      </text>
    </comment>
    <comment ref="AF23" authorId="0" shapeId="0" xr:uid="{00000000-0006-0000-0600-00002D000000}">
      <text>
        <r>
          <rPr>
            <sz val="11"/>
            <rFont val="Calibri"/>
          </rPr>
          <t>Ubuntu 22.04 LTS must be configured to permit only authorized users ownership of the audit log files.</t>
        </r>
      </text>
    </comment>
    <comment ref="AG23" authorId="0" shapeId="0" xr:uid="{00000000-0006-0000-0600-00002E000000}">
      <text>
        <r>
          <rPr>
            <sz val="11"/>
            <rFont val="Calibri"/>
          </rPr>
          <t>Ubuntu 22.04 LTS must permit only authorized groups ownership of the audit log files.</t>
        </r>
      </text>
    </comment>
    <comment ref="AH23" authorId="0" shapeId="0" xr:uid="{00000000-0006-0000-0600-00002F000000}">
      <text>
        <r>
          <rPr>
            <sz val="11"/>
            <rFont val="Calibri"/>
          </rPr>
          <t>Ubuntu 22.04 LTS must be configured so that the audit log directory is not write-accessible by unauthorized users.</t>
        </r>
      </text>
    </comment>
    <comment ref="AI23" authorId="0" shapeId="0" xr:uid="{00000000-0006-0000-0600-000030000000}">
      <text>
        <r>
          <rPr>
            <sz val="11"/>
            <rFont val="Calibri"/>
          </rPr>
          <t>Ubuntu 22.04 LTS must be configured so that audit configuration files are not write-accessible by unauthorized users.</t>
        </r>
      </text>
    </comment>
    <comment ref="AJ23" authorId="0" shapeId="0" xr:uid="{00000000-0006-0000-0600-000031000000}">
      <text>
        <r>
          <rPr>
            <sz val="11"/>
            <rFont val="Calibri"/>
          </rPr>
          <t>Ubuntu 22.04 LTS must permit only authorized accounts to own the audit configuration files.</t>
        </r>
      </text>
    </comment>
    <comment ref="AK23" authorId="0" shapeId="0" xr:uid="{00000000-0006-0000-0600-000032000000}">
      <text>
        <r>
          <rPr>
            <sz val="11"/>
            <rFont val="Calibri"/>
          </rPr>
          <t>Ubuntu 22.04 LTS must permit only authorized groups to own the audit configuration files.</t>
        </r>
      </text>
    </comment>
    <comment ref="AL23" authorId="0" shapeId="0" xr:uid="{00000000-0006-0000-0600-000033000000}">
      <text>
        <r>
          <rPr>
            <sz val="11"/>
            <rFont val="Calibri"/>
          </rPr>
          <t>Ubuntu 22.04 LTS must generate audit records for successful/unsuccessful uses of the chacl command.</t>
        </r>
      </text>
    </comment>
    <comment ref="AM23" authorId="0" shapeId="0" xr:uid="{00000000-0006-0000-0600-000034000000}">
      <text>
        <r>
          <rPr>
            <sz val="11"/>
            <rFont val="Calibri"/>
          </rPr>
          <t>Ubuntu 22.04 LTS must generate audit records for successful/unsuccessful uses of the chage command.</t>
        </r>
      </text>
    </comment>
    <comment ref="AN23" authorId="0" shapeId="0" xr:uid="{00000000-0006-0000-0600-000035000000}">
      <text>
        <r>
          <rPr>
            <sz val="11"/>
            <rFont val="Calibri"/>
          </rPr>
          <t>Ubuntu 22.04 LTS must generate audit records for successful/unsuccessful uses of the chcon command.</t>
        </r>
      </text>
    </comment>
    <comment ref="AO23" authorId="0" shapeId="0" xr:uid="{00000000-0006-0000-0600-000036000000}">
      <text>
        <r>
          <rPr>
            <sz val="11"/>
            <rFont val="Calibri"/>
          </rPr>
          <t>Ubuntu 22.04 LTS must generate audit records for successful/unsuccessful uses of the chfn command.</t>
        </r>
      </text>
    </comment>
    <comment ref="AP23" authorId="0" shapeId="0" xr:uid="{00000000-0006-0000-0600-000037000000}">
      <text>
        <r>
          <rPr>
            <sz val="11"/>
            <rFont val="Calibri"/>
          </rPr>
          <t>Ubuntu 22.04 LTS must generate audit records for successful/unsuccessful uses of the chsh command.</t>
        </r>
      </text>
    </comment>
    <comment ref="AQ23" authorId="0" shapeId="0" xr:uid="{00000000-0006-0000-0600-000038000000}">
      <text>
        <r>
          <rPr>
            <sz val="11"/>
            <rFont val="Calibri"/>
          </rPr>
          <t>Ubuntu 22.04 LTS must generate audit records for successful/unsuccessful uses of the crontab command.</t>
        </r>
      </text>
    </comment>
    <comment ref="AR23" authorId="0" shapeId="0" xr:uid="{00000000-0006-0000-0600-000039000000}">
      <text>
        <r>
          <rPr>
            <sz val="11"/>
            <rFont val="Calibri"/>
          </rPr>
          <t>Ubuntu 22.04 LTS must generate audit records for successful/unsuccessful attempts to use the fdisk command.</t>
        </r>
      </text>
    </comment>
    <comment ref="AS23" authorId="0" shapeId="0" xr:uid="{00000000-0006-0000-0600-00003A000000}">
      <text>
        <r>
          <rPr>
            <sz val="11"/>
            <rFont val="Calibri"/>
          </rPr>
          <t>Ubuntu 22.04 LTS must generate audit records for successful/unsuccessful uses of the gpasswd command.</t>
        </r>
      </text>
    </comment>
    <comment ref="AT23" authorId="0" shapeId="0" xr:uid="{00000000-0006-0000-0600-00003B000000}">
      <text>
        <r>
          <rPr>
            <sz val="11"/>
            <rFont val="Calibri"/>
          </rPr>
          <t>Ubuntu 22.04 LTS must generate audit records for successful/unsuccessful attempts to use the kmod command.</t>
        </r>
      </text>
    </comment>
    <comment ref="AU23" authorId="0" shapeId="0" xr:uid="{00000000-0006-0000-0600-00003C000000}">
      <text>
        <r>
          <rPr>
            <sz val="11"/>
            <rFont val="Calibri"/>
          </rPr>
          <t>Ubuntu 22.04 LTS must generate audit records for successful/unsuccessful attempts to use modprobe command.</t>
        </r>
      </text>
    </comment>
    <comment ref="AV23" authorId="0" shapeId="0" xr:uid="{00000000-0006-0000-0600-00003D000000}">
      <text>
        <r>
          <rPr>
            <sz val="11"/>
            <rFont val="Calibri"/>
          </rPr>
          <t>Ubuntu 22.04 LTS must generate audit records for successful/unsuccessful uses of the mount command.</t>
        </r>
      </text>
    </comment>
    <comment ref="AW23" authorId="0" shapeId="0" xr:uid="{00000000-0006-0000-0600-00003E000000}">
      <text>
        <r>
          <rPr>
            <sz val="11"/>
            <rFont val="Calibri"/>
          </rPr>
          <t>Ubuntu 22.04 LTS must generate audit records for successful/unsuccessful uses of the newgrp command.</t>
        </r>
      </text>
    </comment>
    <comment ref="J24" authorId="0" shapeId="0" xr:uid="{00000000-0006-0000-0600-000044000000}">
      <text>
        <r>
          <rPr>
            <sz val="11"/>
            <rFont val="Calibri"/>
          </rPr>
          <t>Ubuntu 22.04 LTS must monitor remote access methods.</t>
        </r>
      </text>
    </comment>
    <comment ref="K24" authorId="0" shapeId="0" xr:uid="{00000000-0006-0000-0600-000045000000}">
      <text>
        <r>
          <rPr>
            <sz val="11"/>
            <rFont val="Calibri"/>
          </rPr>
          <t>Ubuntu 22.04 LTS must permit only authorized accounts to own the audit configuration files.</t>
        </r>
      </text>
    </comment>
    <comment ref="L24" authorId="0" shapeId="0" xr:uid="{00000000-0006-0000-0600-000046000000}">
      <text>
        <r>
          <rPr>
            <sz val="11"/>
            <rFont val="Calibri"/>
          </rPr>
          <t>Ubuntu 22.04 LTS must generate audit records for successful/unsuccessful uses of the chacl command.</t>
        </r>
      </text>
    </comment>
    <comment ref="M24" authorId="0" shapeId="0" xr:uid="{00000000-0006-0000-0600-000047000000}">
      <text>
        <r>
          <rPr>
            <sz val="11"/>
            <rFont val="Calibri"/>
          </rPr>
          <t>Ubuntu 22.04 LTS must generate audit records for successful/unsuccessful uses of the chage command.</t>
        </r>
      </text>
    </comment>
    <comment ref="N24" authorId="0" shapeId="0" xr:uid="{00000000-0006-0000-0600-000048000000}">
      <text>
        <r>
          <rPr>
            <sz val="11"/>
            <rFont val="Calibri"/>
          </rPr>
          <t>Ubuntu 22.04 LTS must generate audit records for successful/unsuccessful uses of the chfn command.</t>
        </r>
      </text>
    </comment>
    <comment ref="O24" authorId="0" shapeId="0" xr:uid="{00000000-0006-0000-0600-000049000000}">
      <text>
        <r>
          <rPr>
            <sz val="11"/>
            <rFont val="Calibri"/>
          </rPr>
          <t>Ubuntu 22.04 LTS must generate audit records for successful/unsuccessful uses of the chsh command.</t>
        </r>
      </text>
    </comment>
    <comment ref="P24" authorId="0" shapeId="0" xr:uid="{00000000-0006-0000-0600-00004A000000}">
      <text>
        <r>
          <rPr>
            <sz val="11"/>
            <rFont val="Calibri"/>
          </rPr>
          <t>Ubuntu 22.04 LTS must generate audit records for successful/unsuccessful uses of the crontab command.</t>
        </r>
      </text>
    </comment>
    <comment ref="Q24" authorId="0" shapeId="0" xr:uid="{00000000-0006-0000-0600-00004B000000}">
      <text>
        <r>
          <rPr>
            <sz val="11"/>
            <rFont val="Calibri"/>
          </rPr>
          <t>Ubuntu 22.04 LTS must generate audit records for successful/unsuccessful uses of the gpasswd command.</t>
        </r>
      </text>
    </comment>
    <comment ref="R24" authorId="0" shapeId="0" xr:uid="{00000000-0006-0000-0600-00004C000000}">
      <text>
        <r>
          <rPr>
            <sz val="11"/>
            <rFont val="Calibri"/>
          </rPr>
          <t>Ubuntu 22.04 LTS must generate audit records for successful/unsuccessful attempts to use the kmod command.</t>
        </r>
      </text>
    </comment>
    <comment ref="S24" authorId="0" shapeId="0" xr:uid="{00000000-0006-0000-0600-00004D000000}">
      <text>
        <r>
          <rPr>
            <sz val="11"/>
            <rFont val="Calibri"/>
          </rPr>
          <t>Ubuntu 22.04 LTS must generate audit records for successful/unsuccessful uses of the mount command.</t>
        </r>
      </text>
    </comment>
    <comment ref="T24" authorId="0" shapeId="0" xr:uid="{00000000-0006-0000-0600-00004E000000}">
      <text>
        <r>
          <rPr>
            <sz val="11"/>
            <rFont val="Calibri"/>
          </rPr>
          <t>Ubuntu 22.04 LTS must generate audit records for successful/unsuccessful uses of the newgrp command.</t>
        </r>
      </text>
    </comment>
    <comment ref="U24" authorId="0" shapeId="0" xr:uid="{00000000-0006-0000-0600-00004F000000}">
      <text>
        <r>
          <rPr>
            <sz val="11"/>
            <rFont val="Calibri"/>
          </rPr>
          <t>Ubuntu 22.04 LTS must generate audit records for successful/unsuccessful uses of the passwd command.</t>
        </r>
      </text>
    </comment>
    <comment ref="V24" authorId="0" shapeId="0" xr:uid="{00000000-0006-0000-0600-000050000000}">
      <text>
        <r>
          <rPr>
            <sz val="11"/>
            <rFont val="Calibri"/>
          </rPr>
          <t>Ubuntu 22.04 LTS must generate audit records for successful/unsuccessful uses of the setfacl command.</t>
        </r>
      </text>
    </comment>
    <comment ref="W24" authorId="0" shapeId="0" xr:uid="{00000000-0006-0000-0600-000051000000}">
      <text>
        <r>
          <rPr>
            <sz val="11"/>
            <rFont val="Calibri"/>
          </rPr>
          <t>Ubuntu 22.04 LTS must generate audit records for successful/unsuccessful uses of the ssh-agent command.</t>
        </r>
      </text>
    </comment>
    <comment ref="X24" authorId="0" shapeId="0" xr:uid="{00000000-0006-0000-0600-000052000000}">
      <text>
        <r>
          <rPr>
            <sz val="11"/>
            <rFont val="Calibri"/>
          </rPr>
          <t>Ubuntu 22.04 LTS must generate audit records for successful/unsuccessful uses of the ssh-keysign command.</t>
        </r>
      </text>
    </comment>
    <comment ref="Y24" authorId="0" shapeId="0" xr:uid="{00000000-0006-0000-0600-000053000000}">
      <text>
        <r>
          <rPr>
            <sz val="11"/>
            <rFont val="Calibri"/>
          </rPr>
          <t>Ubuntu 22.04 LTS must generate audit records for successful/unsuccessful uses of the su command.</t>
        </r>
      </text>
    </comment>
    <comment ref="Z24" authorId="0" shapeId="0" xr:uid="{00000000-0006-0000-0600-000054000000}">
      <text>
        <r>
          <rPr>
            <sz val="11"/>
            <rFont val="Calibri"/>
          </rPr>
          <t>Ubuntu 22.04 LTS must generate audit records for successful/unsuccessful uses of the sudo command.</t>
        </r>
      </text>
    </comment>
    <comment ref="AA24" authorId="0" shapeId="0" xr:uid="{00000000-0006-0000-0600-000055000000}">
      <text>
        <r>
          <rPr>
            <sz val="11"/>
            <rFont val="Calibri"/>
          </rPr>
          <t>Ubuntu 22.04 LTS must generate audit records for successful/unsuccessful uses of the sudoedit command.</t>
        </r>
      </text>
    </comment>
    <comment ref="AB24" authorId="0" shapeId="0" xr:uid="{00000000-0006-0000-0600-000056000000}">
      <text>
        <r>
          <rPr>
            <sz val="11"/>
            <rFont val="Calibri"/>
          </rPr>
          <t>Ubuntu 22.04 LTS must generate audit records for successful/unsuccessful uses of the umount command.</t>
        </r>
      </text>
    </comment>
    <comment ref="AC24" authorId="0" shapeId="0" xr:uid="{00000000-0006-0000-0600-000057000000}">
      <text>
        <r>
          <rPr>
            <sz val="11"/>
            <rFont val="Calibri"/>
          </rPr>
          <t>Ubuntu 22.04 LTS must generate audit records for successful/unsuccessful uses of the unix_update command.</t>
        </r>
      </text>
    </comment>
    <comment ref="AD24" authorId="0" shapeId="0" xr:uid="{00000000-0006-0000-0600-000058000000}">
      <text>
        <r>
          <rPr>
            <sz val="11"/>
            <rFont val="Calibri"/>
          </rPr>
          <t>Ubuntu 22.04 LTS must generate audit records for successful/unsuccessful uses of the usermod command.</t>
        </r>
      </text>
    </comment>
    <comment ref="AE24" authorId="0" shapeId="0" xr:uid="{00000000-0006-0000-0600-000059000000}">
      <text>
        <r>
          <rPr>
            <sz val="11"/>
            <rFont val="Calibri"/>
          </rPr>
          <t>Ubuntu 22.04 LTS must generate audit records for all account creations, modifications, disabling, and termination events that affect /etc/group.</t>
        </r>
      </text>
    </comment>
    <comment ref="AF24" authorId="0" shapeId="0" xr:uid="{00000000-0006-0000-0600-00005A000000}">
      <text>
        <r>
          <rPr>
            <sz val="11"/>
            <rFont val="Calibri"/>
          </rPr>
          <t>Ubuntu 22.04 LTS must generate audit records for all account creations, modifications, disabling, and termination events that affect /etc/gshadow.</t>
        </r>
      </text>
    </comment>
    <comment ref="AG24" authorId="0" shapeId="0" xr:uid="{00000000-0006-0000-0600-00005B000000}">
      <text>
        <r>
          <rPr>
            <sz val="11"/>
            <rFont val="Calibri"/>
          </rPr>
          <t>Ubuntu 22.04 LTS must generate audit records for all account creations, modifications, disabling, and termination events that affect /etc/opasswd.</t>
        </r>
      </text>
    </comment>
    <comment ref="AH24" authorId="0" shapeId="0" xr:uid="{00000000-0006-0000-0600-00005C000000}">
      <text>
        <r>
          <rPr>
            <sz val="11"/>
            <rFont val="Calibri"/>
          </rPr>
          <t>Ubuntu 22.04 LTS must generate audit records for all account creations, modifications, disabling, and termination events that affect /etc/passwd.</t>
        </r>
      </text>
    </comment>
    <comment ref="AI24" authorId="0" shapeId="0" xr:uid="{00000000-0006-0000-0600-00005D000000}">
      <text>
        <r>
          <rPr>
            <sz val="11"/>
            <rFont val="Calibri"/>
          </rPr>
          <t>Ubuntu 22.04 LTS must generate audit records for all account creations, modifications, disabling, and termination events that affect /etc/shadow.</t>
        </r>
      </text>
    </comment>
    <comment ref="AJ24" authorId="0" shapeId="0" xr:uid="{00000000-0006-0000-0600-00005E000000}">
      <text>
        <r>
          <rPr>
            <sz val="11"/>
            <rFont val="Calibri"/>
          </rPr>
          <t>Ubuntu 22.04 LTS must generate audit records for successful/unsuccessful uses of the chmod, fchmod, and fchmodat system calls.</t>
        </r>
      </text>
    </comment>
    <comment ref="AK24" authorId="0" shapeId="0" xr:uid="{00000000-0006-0000-0600-00005F000000}">
      <text>
        <r>
          <rPr>
            <sz val="11"/>
            <rFont val="Calibri"/>
          </rPr>
          <t>Ubuntu 22.04 LTS must generate audit records for successful/unsuccessful uses of the chown, fchown, fchownat, and lchown system calls.</t>
        </r>
      </text>
    </comment>
    <comment ref="AL24" authorId="0" shapeId="0" xr:uid="{00000000-0006-0000-0600-000060000000}">
      <text>
        <r>
          <rPr>
            <sz val="11"/>
            <rFont val="Calibri"/>
          </rPr>
          <t>Ubuntu 22.04 LTS must generate audit records for successful/unsuccessful uses of the delete_module system call.</t>
        </r>
      </text>
    </comment>
    <comment ref="AM24" authorId="0" shapeId="0" xr:uid="{00000000-0006-0000-0600-000061000000}">
      <text>
        <r>
          <rPr>
            <sz val="11"/>
            <rFont val="Calibri"/>
          </rPr>
          <t>Ubuntu 22.04 LTS must generate audit records for successful/unsuccessful uses of the init_module and finit_module system calls.</t>
        </r>
      </text>
    </comment>
    <comment ref="AN24" authorId="0" shapeId="0" xr:uid="{00000000-0006-0000-0600-000062000000}">
      <text>
        <r>
          <rPr>
            <sz val="11"/>
            <rFont val="Calibri"/>
          </rPr>
          <t>Ubuntu 22.04 LTS must generate audit records for any use of the setxattr, fsetxattr, lsetxattr, removexattr, fremovexattr, and lremovexattr system calls.</t>
        </r>
      </text>
    </comment>
    <comment ref="AO24" authorId="0" shapeId="0" xr:uid="{00000000-0006-0000-0600-000063000000}">
      <text>
        <r>
          <rPr>
            <sz val="11"/>
            <rFont val="Calibri"/>
          </rPr>
          <t>Ubuntu 22.04 LTS must generate audit records for the /var/log/btmp file.</t>
        </r>
      </text>
    </comment>
    <comment ref="AP24" authorId="0" shapeId="0" xr:uid="{00000000-0006-0000-0600-000064000000}">
      <text>
        <r>
          <rPr>
            <sz val="11"/>
            <rFont val="Calibri"/>
          </rPr>
          <t>Ubuntu 22.04 LTS must generate audit records for the /var/log/wtmp file.</t>
        </r>
      </text>
    </comment>
    <comment ref="AQ24" authorId="0" shapeId="0" xr:uid="{00000000-0006-0000-0600-000065000000}">
      <text>
        <r>
          <rPr>
            <sz val="11"/>
            <rFont val="Calibri"/>
          </rPr>
          <t>Ubuntu 22.04 LTS must generate audit records for the /var/run/utmp file.</t>
        </r>
      </text>
    </comment>
    <comment ref="AR24" authorId="0" shapeId="0" xr:uid="{00000000-0006-0000-0600-000066000000}">
      <text>
        <r>
          <rPr>
            <sz val="11"/>
            <rFont val="Calibri"/>
          </rPr>
          <t>Ubuntu 22.04 LTS must generate audit records for the use and modification of faillog file.</t>
        </r>
      </text>
    </comment>
    <comment ref="AS24" authorId="0" shapeId="0" xr:uid="{00000000-0006-0000-0600-000067000000}">
      <text>
        <r>
          <rPr>
            <sz val="11"/>
            <rFont val="Calibri"/>
          </rPr>
          <t>Ubuntu 22.04 LTS must generate audit records for the use and modification of the lastlog file.</t>
        </r>
      </text>
    </comment>
    <comment ref="AT24" authorId="0" shapeId="0" xr:uid="{00000000-0006-0000-0600-000068000000}">
      <text>
        <r>
          <rPr>
            <sz val="11"/>
            <rFont val="Calibri"/>
          </rPr>
          <t>Ubuntu 22.04 LTS must generate audit records when successful/unsuccessful attempts to modify the /etc/sudoers file occur.</t>
        </r>
      </text>
    </comment>
    <comment ref="AU24" authorId="0" shapeId="0" xr:uid="{00000000-0006-0000-0600-000069000000}">
      <text>
        <r>
          <rPr>
            <sz val="11"/>
            <rFont val="Calibri"/>
          </rPr>
          <t>Ubuntu 22.04 LTS must generate audit records when successful/unsuccessful attempts to modify the /etc/sudoers.d directory occur.</t>
        </r>
      </text>
    </comment>
    <comment ref="AV24" authorId="0" shapeId="0" xr:uid="{00000000-0006-0000-0600-00006A000000}">
      <text>
        <r>
          <rPr>
            <sz val="11"/>
            <rFont val="Calibri"/>
          </rPr>
          <t>Ubuntu 22.04 LTS must prevent all software from executing at higher privilege levels than users executing the software and the audit system must be configured to audit the execution of privileged functions.</t>
        </r>
      </text>
    </comment>
    <comment ref="AW24" authorId="0" shapeId="0" xr:uid="{00000000-0006-0000-0600-00006B000000}">
      <text>
        <r>
          <rPr>
            <sz val="11"/>
            <rFont val="Calibri"/>
          </rPr>
          <t>Ubuntu 22.04 LTS must generate audit records for privileged activities, nonlocal maintenance, diagnostic sessions and other system-level access.</t>
        </r>
      </text>
    </comment>
    <comment ref="J25" authorId="0" shapeId="0" xr:uid="{00000000-0006-0000-0600-00006C000000}">
      <text>
        <r>
          <rPr>
            <sz val="11"/>
            <rFont val="Calibri"/>
          </rPr>
          <t>Ubuntu 22.04 LTS must initiate session audits at system startup.</t>
        </r>
      </text>
    </comment>
    <comment ref="J26" authorId="0" shapeId="0" xr:uid="{00000000-0006-0000-0600-00006D000000}">
      <text>
        <r>
          <rPr>
            <sz val="11"/>
            <rFont val="Calibri"/>
          </rPr>
          <t>Ubuntu 22.04 LTS must shut down by default upon audit failure.</t>
        </r>
      </text>
    </comment>
    <comment ref="J29" authorId="0" shapeId="0" xr:uid="{00000000-0006-0000-0600-00006E000000}">
      <text>
        <r>
          <rPr>
            <sz val="11"/>
            <rFont val="Calibri"/>
          </rPr>
          <t xml:space="preserve">Ubuntu 22.04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K29" authorId="0" shapeId="0" xr:uid="{00000000-0006-0000-0600-00006F000000}">
      <text>
        <r>
          <rPr>
            <sz val="11"/>
            <rFont val="Calibri"/>
          </rPr>
          <t xml:space="preserve">Ubuntu 22.04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L29" authorId="0" shapeId="0" xr:uid="{00000000-0006-0000-0600-000070000000}">
      <text>
        <r>
          <rPr>
            <sz val="11"/>
            <rFont val="Calibri"/>
          </rPr>
          <t xml:space="preserve">Ubuntu 22.04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M29" authorId="0" shapeId="0" xr:uid="{00000000-0006-0000-0600-000071000000}">
      <text>
        <r>
          <rPr>
            <sz val="11"/>
            <rFont val="Calibri"/>
          </rPr>
          <t>Ubuntu 22.04 LTS must record time stamps for audit records that can be mapped to Coordinated Universal Time (UTC).</t>
        </r>
      </text>
    </comment>
    <comment ref="N29" authorId="0" shapeId="0" xr:uid="{00000000-0006-0000-0600-000072000000}">
      <text>
        <r>
          <rPr>
            <sz val="11"/>
            <rFont val="Calibri"/>
          </rPr>
          <t>Ubuntu 22.04 LTS must produce audit records and reports containing information to establish when, where, what type, the source, and the outcome for all DOD-defined auditable events and actions in near real time.</t>
        </r>
      </text>
    </comment>
    <comment ref="O29" authorId="0" shapeId="0" xr:uid="{00000000-0006-0000-0600-000073000000}">
      <text>
        <r>
          <rPr>
            <sz val="11"/>
            <rFont val="Calibri"/>
          </rPr>
          <t>Ubuntu 22.04 LTS must generate audit records for successful/unsuccessful uses of the pam_timestamp_check command.</t>
        </r>
      </text>
    </comment>
    <comment ref="J30" authorId="0" shapeId="0" xr:uid="{00000000-0006-0000-0600-000074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K30" authorId="0" shapeId="0" xr:uid="{00000000-0006-0000-0600-000075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text>
    </comment>
    <comment ref="L30" authorId="0" shapeId="0" xr:uid="{00000000-0006-0000-0600-000076000000}">
      <text>
        <r>
          <rPr>
            <sz val="11"/>
            <rFont val="Calibri"/>
          </rPr>
          <t xml:space="preserve">Ubuntu 22.04 LTS must configure audit tools with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M30" authorId="0" shapeId="0" xr:uid="{00000000-0006-0000-0600-000077000000}">
      <text>
        <r>
          <rPr>
            <sz val="11"/>
            <rFont val="Calibri"/>
          </rPr>
          <t xml:space="preserve">Ubuntu 22.04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30" authorId="0" shapeId="0" xr:uid="{00000000-0006-0000-0600-000078000000}">
      <text>
        <r>
          <rPr>
            <sz val="11"/>
            <rFont val="Calibri"/>
          </rPr>
          <t xml:space="preserve">Ubuntu 22.04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O30" authorId="0" shapeId="0" xr:uid="{00000000-0006-0000-0600-000079000000}">
      <text>
        <r>
          <rPr>
            <sz val="11"/>
            <rFont val="Calibri"/>
          </rPr>
          <t xml:space="preserve">Ubuntu 22.04 LTS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0" authorId="0" shapeId="0" xr:uid="{00000000-0006-0000-0600-00007A000000}">
      <text>
        <r>
          <rPr>
            <sz val="11"/>
            <rFont val="Calibri"/>
          </rPr>
          <t xml:space="preserve">Ubuntu 22.04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Q30" authorId="0" shapeId="0" xr:uid="{00000000-0006-0000-0600-00007B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0" authorId="0" shapeId="0" xr:uid="{00000000-0006-0000-0600-00007C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0" authorId="0" shapeId="0" xr:uid="{00000000-0006-0000-0600-00007D000000}">
      <text>
        <r>
          <rPr>
            <sz val="11"/>
            <rFont val="Calibri"/>
          </rPr>
          <t xml:space="preserve">Ubuntu 22.04 LTS must configure audit tools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30" authorId="0" shapeId="0" xr:uid="{00000000-0006-0000-0600-00007E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30" authorId="0" shapeId="0" xr:uid="{00000000-0006-0000-0600-00007F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V30" authorId="0" shapeId="0" xr:uid="{00000000-0006-0000-0600-000080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W30" authorId="0" shapeId="0" xr:uid="{00000000-0006-0000-0600-000081000000}">
      <text>
        <r>
          <rPr>
            <sz val="11"/>
            <rFont val="Calibri"/>
          </rPr>
          <t xml:space="preserve">Ubuntu 22.04 LTS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text>
    </comment>
    <comment ref="X30" authorId="0" shapeId="0" xr:uid="{00000000-0006-0000-0600-000082000000}">
      <text>
        <r>
          <rPr>
            <sz val="11"/>
            <rFont val="Calibri"/>
          </rPr>
          <t>Ubuntu 22.04 LTS must use cryptographic mechanisms to protect the integrity of audit tools.</t>
        </r>
      </text>
    </comment>
    <comment ref="Y30" authorId="0" shapeId="0" xr:uid="{00000000-0006-0000-0600-000083000000}">
      <text>
        <r>
          <rPr>
            <sz val="11"/>
            <rFont val="Calibri"/>
          </rPr>
          <t>Ubuntu 22.04 LTS must have a crontab script running weekly to offload audit events of standalone systems.</t>
        </r>
      </text>
    </comment>
    <comment ref="Z30" authorId="0" shapeId="0" xr:uid="{00000000-0006-0000-0600-000084000000}">
      <text>
        <r>
          <rPr>
            <sz val="11"/>
            <rFont val="Calibri"/>
          </rPr>
          <t>Ubuntu 22.04 LTS audit event multiplexor must be configured to offload audit logs onto a different system from the system being audited.</t>
        </r>
      </text>
    </comment>
    <comment ref="J32" authorId="0" shapeId="0" xr:uid="{00000000-0006-0000-0600-000085000000}">
      <text>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text>
    </comment>
    <comment ref="J33" authorId="0" shapeId="0" xr:uid="{00000000-0006-0000-0600-000086000000}">
      <text>
        <r>
          <rPr>
            <sz val="11"/>
            <rFont val="Calibri"/>
          </rPr>
          <t xml:space="preserve">Ubuntu 22.04 LTS must have directories that contain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K33" authorId="0" shapeId="0" xr:uid="{00000000-0006-0000-0600-000087000000}">
      <text>
        <r>
          <rPr>
            <sz val="11"/>
            <rFont val="Calibri"/>
          </rPr>
          <t xml:space="preserve">Ubuntu 22.04 LTS must have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L33" authorId="0" shapeId="0" xr:uid="{00000000-0006-0000-0600-000088000000}">
      <text>
        <r>
          <rPr>
            <sz val="11"/>
            <rFont val="Calibri"/>
          </rPr>
          <t xml:space="preserve">Ubuntu 22.04 LTS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M33" authorId="0" shapeId="0" xr:uid="{00000000-0006-0000-0600-000089000000}">
      <text>
        <r>
          <rPr>
            <sz val="11"/>
            <rFont val="Calibri"/>
          </rPr>
          <t xml:space="preserve">Ubuntu 22.04 LTS must have directories that contain system commands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33" authorId="0" shapeId="0" xr:uid="{00000000-0006-0000-0600-00008A000000}">
      <text>
        <r>
          <rPr>
            <sz val="11"/>
            <rFont val="Calibri"/>
          </rPr>
          <t xml:space="preserve">Ubuntu 22.04 LTS must have directories that contain system commands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33" authorId="0" shapeId="0" xr:uid="{00000000-0006-0000-0600-00008B000000}">
      <text>
        <r>
          <rPr>
            <sz val="11"/>
            <rFont val="Calibri"/>
          </rPr>
          <t xml:space="preserve">Ubuntu 22.04 LTS must have system commands 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P33" authorId="0" shapeId="0" xr:uid="{00000000-0006-0000-0600-00008C000000}">
      <text>
        <r>
          <rPr>
            <sz val="11"/>
            <rFont val="Calibri"/>
          </rPr>
          <t xml:space="preserve">Ubuntu 22.04 LTS must have system commands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Q33" authorId="0" shapeId="0" xr:uid="{00000000-0006-0000-0600-00008D000000}">
      <text>
        <r>
          <rPr>
            <sz val="11"/>
            <rFont val="Calibri"/>
          </rPr>
          <t xml:space="preserve">Ubuntu 22.04 LTS library directories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3" authorId="0" shapeId="0" xr:uid="{00000000-0006-0000-0600-00008E000000}">
      <text>
        <r>
          <rPr>
            <sz val="11"/>
            <rFont val="Calibri"/>
          </rPr>
          <t xml:space="preserve">Ubuntu 22.04 LTS library directories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3" authorId="0" shapeId="0" xr:uid="{00000000-0006-0000-0600-00008F000000}">
      <text>
        <r>
          <rPr>
            <sz val="11"/>
            <rFont val="Calibri"/>
          </rPr>
          <t xml:space="preserve">Ubuntu 22.04 LTS library files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33" authorId="0" shapeId="0" xr:uid="{00000000-0006-0000-0600-000090000000}">
      <text>
        <r>
          <rPr>
            <sz val="11"/>
            <rFont val="Calibri"/>
          </rPr>
          <t xml:space="preserve">Ubuntu 22.04 LTS library files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33" authorId="0" shapeId="0" xr:uid="{00000000-0006-0000-0600-000091000000}">
      <text>
        <r>
          <rPr>
            <sz val="11"/>
            <rFont val="Calibri"/>
          </rPr>
          <t>Ubuntu 22.04 LTS must set a sticky bit on all public directories to prevent unauthorized and unintended information transferred via shared system resources.</t>
        </r>
      </text>
    </comment>
    <comment ref="V33" authorId="0" shapeId="0" xr:uid="{00000000-0006-0000-0600-000092000000}">
      <text>
        <r>
          <rPr>
            <sz val="11"/>
            <rFont val="Calibri"/>
          </rPr>
          <t>Ubuntu 22.04 LTS default filesystem permissions must be defined in such a way that all authenticated users can read and modify only their own files.</t>
        </r>
      </text>
    </comment>
    <comment ref="J34" authorId="0" shapeId="0" xr:uid="{00000000-0006-0000-0600-000093000000}">
      <text>
        <r>
          <rPr>
            <sz val="11"/>
            <rFont val="Calibri"/>
          </rPr>
          <t>Ubuntu 22.04 LTS must generate audit records for successful/unsuccessful attempts to use the kmod command.</t>
        </r>
      </text>
    </comment>
    <comment ref="K34" authorId="0" shapeId="0" xr:uid="{00000000-0006-0000-0600-000094000000}">
      <text>
        <r>
          <rPr>
            <sz val="11"/>
            <rFont val="Calibri"/>
          </rPr>
          <t>Ubuntu 22.04 LTS must generate audit records for successful/unsuccessful uses of the delete_module system call.</t>
        </r>
      </text>
    </comment>
    <comment ref="L34" authorId="0" shapeId="0" xr:uid="{00000000-0006-0000-0600-000095000000}">
      <text>
        <r>
          <rPr>
            <sz val="11"/>
            <rFont val="Calibri"/>
          </rPr>
          <t>Ubuntu 22.04 LTS must generate audit records for successful/unsuccessful uses of the init_module and finit_module system calls.</t>
        </r>
      </text>
    </comment>
    <comment ref="J37" authorId="0" shapeId="0" xr:uid="{00000000-0006-0000-0600-000096000000}">
      <text>
        <r>
          <rPr>
            <sz val="11"/>
            <rFont val="Calibri"/>
          </rPr>
          <t>Ubuntu 22.04 LTS must disable the x86 Ctrl-Alt-Delete key sequence.</t>
        </r>
      </text>
    </comment>
    <comment ref="K37" authorId="0" shapeId="0" xr:uid="{00000000-0006-0000-0600-000097000000}">
      <text>
        <r>
          <rPr>
            <sz val="11"/>
            <rFont val="Calibri"/>
          </rPr>
          <t>Ubuntu 22.04 LTS must restrict access to the kernel message buffer.</t>
        </r>
      </text>
    </comment>
    <comment ref="L37" authorId="0" shapeId="0" xr:uid="{00000000-0006-0000-0600-000098000000}">
      <text>
        <r>
          <rPr>
            <sz val="11"/>
            <rFont val="Calibri"/>
          </rPr>
          <t>Ubuntu 22.04 LTS must disable kernel core dumps so that it can fail to a secure state if system initialization fails, shutdown fails or aborts fail.</t>
        </r>
      </text>
    </comment>
    <comment ref="M37" authorId="0" shapeId="0" xr:uid="{00000000-0006-0000-0600-000099000000}">
      <text>
        <r>
          <rPr>
            <sz val="11"/>
            <rFont val="Calibri"/>
          </rPr>
          <t>Ubuntu 22.04 LTS must implement address space layout randomization to protect its memory from unauthorized code execution.</t>
        </r>
      </text>
    </comment>
    <comment ref="N37" authorId="0" shapeId="0" xr:uid="{00000000-0006-0000-0600-00009A000000}">
      <text>
        <r>
          <rPr>
            <sz val="11"/>
            <rFont val="Calibri"/>
          </rPr>
          <t>Ubuntu 22.04 LTS must implement nonexecutable data to protect its memory from unauthorized code execution.</t>
        </r>
      </text>
    </comment>
    <comment ref="O37" authorId="0" shapeId="0" xr:uid="{00000000-0006-0000-0600-00009B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P37" authorId="0" shapeId="0" xr:uid="{00000000-0006-0000-0600-00009C000000}">
      <text>
        <r>
          <rPr>
            <sz val="11"/>
            <rFont val="Calibri"/>
          </rPr>
          <t>Ubuntu 22.04 LTS must generate error messages that provide information necessary for corrective actions without revealing information that could be exploited by adversaries.</t>
        </r>
      </text>
    </comment>
    <comment ref="Q37" authorId="0" shapeId="0" xr:uid="{00000000-0006-0000-0600-00009D000000}">
      <text>
        <r>
          <rPr>
            <sz val="11"/>
            <rFont val="Calibri"/>
          </rPr>
          <t>Ubuntu 22.04 LTS must be configured to use TCP syncookies.</t>
        </r>
      </text>
    </comment>
    <comment ref="R37" authorId="0" shapeId="0" xr:uid="{00000000-0006-0000-0600-00009E000000}">
      <text>
        <r>
          <rPr>
            <sz val="11"/>
            <rFont val="Calibri"/>
          </rPr>
          <t>Ubuntu 22.04 LTS must not allow unattended or automatic login via SSH.</t>
        </r>
      </text>
    </comment>
    <comment ref="S37" authorId="0" shapeId="0" xr:uid="{00000000-0006-0000-0600-00009F000000}">
      <text>
        <r>
          <rPr>
            <sz val="11"/>
            <rFont val="Calibri"/>
          </rPr>
          <t>Ubuntu 22.04 LTS must be configured so that remote X connections are disabled, unless to fulfill documented and validated mission requirements.</t>
        </r>
      </text>
    </comment>
    <comment ref="T37" authorId="0" shapeId="0" xr:uid="{00000000-0006-0000-0600-0000A0000000}">
      <text>
        <r>
          <rPr>
            <sz val="11"/>
            <rFont val="Calibri"/>
          </rPr>
          <t>Ubuntu 22.04 LTS SSH daemon must prevent remote hosts from connecting to the proxy display.</t>
        </r>
      </text>
    </comment>
    <comment ref="U37" authorId="0" shapeId="0" xr:uid="{00000000-0006-0000-0600-0000A1000000}">
      <text>
        <r>
          <rPr>
            <sz val="11"/>
            <rFont val="Calibri"/>
          </rPr>
          <t>Ubuntu 22.04 LTS must disable the x86 Ctrl-Alt-Delete key sequence if a graphical user interface is installed.</t>
        </r>
      </text>
    </comment>
    <comment ref="V37" authorId="0" shapeId="0" xr:uid="{00000000-0006-0000-0600-0000A2000000}">
      <text>
        <r>
          <rPr>
            <sz val="11"/>
            <rFont val="Calibri"/>
          </rPr>
          <t>Ubuntu 22.04 LTS must disable automatic mounting of Universal Serial Bus (USB) mass storage driver.</t>
        </r>
      </text>
    </comment>
    <comment ref="W37" authorId="0" shapeId="0" xr:uid="{00000000-0006-0000-0600-0000A3000000}">
      <text>
        <r>
          <rPr>
            <sz val="11"/>
            <rFont val="Calibri"/>
          </rPr>
          <t>Ubuntu 22.04 LTS must disable all wireless network adapters.</t>
        </r>
      </text>
    </comment>
    <comment ref="X37" authorId="0" shapeId="0" xr:uid="{00000000-0006-0000-0600-0000A4000000}">
      <text>
        <r>
          <rPr>
            <sz val="11"/>
            <rFont val="Calibri"/>
          </rPr>
          <t>Ubuntu 22.04 LTS must be configured to use AppArmor.</t>
        </r>
      </text>
    </comment>
    <comment ref="Y37" authorId="0" shapeId="0" xr:uid="{00000000-0006-0000-0600-0000A5000000}">
      <text>
        <r>
          <rPr>
            <sz val="11"/>
            <rFont val="Calibri"/>
          </rPr>
          <t>Ubuntu 22.04 LTS must generate audit records for successful/unsuccessful uses of the apparmor_parser command.</t>
        </r>
      </text>
    </comment>
    <comment ref="Z37" authorId="0" shapeId="0" xr:uid="{00000000-0006-0000-0600-0000A6000000}">
      <text>
        <r>
          <rPr>
            <sz val="11"/>
            <rFont val="Calibri"/>
          </rPr>
          <t>Ubuntu 22.04 LTS must not have the nfs-kernel-server package installed.</t>
        </r>
      </text>
    </comment>
    <comment ref="J43" authorId="0" shapeId="0" xr:uid="{00000000-0006-0000-0600-0000A7000000}">
      <text>
        <r>
          <rPr>
            <sz val="11"/>
            <rFont val="Calibri"/>
          </rPr>
          <t>Ubuntu 22.04 LTS must uniquely identify interactive users.</t>
        </r>
      </text>
    </comment>
    <comment ref="K43" authorId="0" shapeId="0" xr:uid="{00000000-0006-0000-0600-0000A8000000}">
      <text>
        <r>
          <rPr>
            <sz val="11"/>
            <rFont val="Calibri"/>
          </rPr>
          <t>Ubuntu 22.04 LTS must map the authenticated identity to the user or group account for PKI-based authentication.</t>
        </r>
      </text>
    </comment>
    <comment ref="L43" authorId="0" shapeId="0" xr:uid="{00000000-0006-0000-0600-0000A9000000}">
      <text>
        <r>
          <rPr>
            <sz val="11"/>
            <rFont val="Calibri"/>
          </rPr>
          <t>Ubuntu 22.04 LTS must map the authenticated identity to the user or group account for PKI-based authentication.</t>
        </r>
      </text>
    </comment>
    <comment ref="J45" authorId="0" shapeId="0" xr:uid="{00000000-0006-0000-0600-0000AA000000}">
      <text>
        <r>
          <rPr>
            <sz val="11"/>
            <rFont val="Calibri"/>
          </rPr>
          <t>Ubuntu 22.04 LTS must implement multifactor authentication for remote access to privileged accounts in such a way that one of the factors is provided by a device separate from the system gaining access.</t>
        </r>
      </text>
    </comment>
    <comment ref="K45" authorId="0" shapeId="0" xr:uid="{00000000-0006-0000-0600-0000AB000000}">
      <text>
        <r>
          <rPr>
            <sz val="11"/>
            <rFont val="Calibri"/>
          </rPr>
          <t>Ubuntu 22.04 LTS must accept personal identity verification (PIV) credentials.</t>
        </r>
      </text>
    </comment>
    <comment ref="L45" authorId="0" shapeId="0" xr:uid="{00000000-0006-0000-0600-0000AC000000}">
      <text>
        <r>
          <rPr>
            <sz val="11"/>
            <rFont val="Calibri"/>
          </rPr>
          <t>Ubuntu 22.04 LTS must implement smart card logins for multifactor authentication for local and network access to privileged and nonprivileged accounts.</t>
        </r>
      </text>
    </comment>
    <comment ref="M45" authorId="0" shapeId="0" xr:uid="{00000000-0006-0000-0600-0000AD000000}">
      <text>
        <r>
          <rPr>
            <sz val="11"/>
            <rFont val="Calibri"/>
          </rPr>
          <t>Ubuntu 22.04 LTS must electronically verify personal identity verification (PIV) credentials.</t>
        </r>
      </text>
    </comment>
    <comment ref="N45" authorId="0" shapeId="0" xr:uid="{00000000-0006-0000-0600-0000AE000000}">
      <text>
        <r>
          <rPr>
            <sz val="11"/>
            <rFont val="Calibri"/>
          </rPr>
          <t>Ubuntu 22.04 LTS must map the authenticated identity to the user or group account for PKI-based authentication.</t>
        </r>
      </text>
    </comment>
    <comment ref="O45" authorId="0" shapeId="0" xr:uid="{00000000-0006-0000-0600-0000AF000000}">
      <text>
        <r>
          <rPr>
            <sz val="11"/>
            <rFont val="Calibri"/>
          </rPr>
          <t>Ubuntu 22.04 LTS must use DOD PKI-established certificate authorities for verification of the establishment of protected sessions.</t>
        </r>
      </text>
    </comment>
    <comment ref="P45" authorId="0" shapeId="0" xr:uid="{00000000-0006-0000-0600-0000B0000000}">
      <text>
        <r>
          <rPr>
            <sz val="11"/>
            <rFont val="Calibri"/>
          </rPr>
          <t>Ubuntu 22.04 LTS must be configured such that Pluggable Authentication Module (PAM) prohibits the use of cached authentications after one day.</t>
        </r>
      </text>
    </comment>
    <comment ref="Q45" authorId="0" shapeId="0" xr:uid="{00000000-0006-0000-0600-0000B1000000}">
      <text>
        <r>
          <rPr>
            <sz val="11"/>
            <rFont val="Calibri"/>
          </rPr>
          <t xml:space="preserve">Ubuntu 22.04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R45" authorId="0" shapeId="0" xr:uid="{00000000-0006-0000-0600-0000B2000000}">
      <text>
        <r>
          <rPr>
            <sz val="11"/>
            <rFont val="Calibri"/>
          </rPr>
          <t>Ubuntu 22.04 LTS must map the authenticated identity to the user or group account for PKI-based authentication.</t>
        </r>
      </text>
    </comment>
    <comment ref="S45" authorId="0" shapeId="0" xr:uid="{00000000-0006-0000-0600-0000B3000000}">
      <text>
        <r>
          <rPr>
            <sz val="11"/>
            <rFont val="Calibri"/>
          </rPr>
          <t xml:space="preserve">Ubuntu 22.04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T45" authorId="0" shapeId="0" xr:uid="{00000000-0006-0000-0600-0000B4000000}">
      <text>
        <r>
          <rPr>
            <sz val="11"/>
            <rFont val="Calibri"/>
          </rPr>
          <t>Ubuntu 22.04 LTS must ensure SSSD performs certificate path validation, including revocation checking, against a trusted anchor for PKI-based authentication.</t>
        </r>
      </text>
    </comment>
    <comment ref="J48" authorId="0" shapeId="0" xr:uid="{00000000-0006-0000-0600-0000B5000000}">
      <text>
        <r>
          <rPr>
            <sz val="11"/>
            <rFont val="Calibri"/>
          </rPr>
          <t>Ubuntu 22.04 LTS must enforce 24 hours/one day as the minimum password lifetime. Passwords for new users must have a 24 hours/one day minimum password lifetime restriction.</t>
        </r>
      </text>
    </comment>
    <comment ref="K48" authorId="0" shapeId="0" xr:uid="{00000000-0006-0000-0600-0000B6000000}">
      <text>
        <r>
          <rPr>
            <sz val="11"/>
            <rFont val="Calibri"/>
          </rPr>
          <t>Ubuntu 22.04 LTS must enforce a 60-day maximum password lifetime restriction. Passwords for new users must have a 60-day maximum password lifetime restriction.</t>
        </r>
      </text>
    </comment>
    <comment ref="L48" authorId="0" shapeId="0" xr:uid="{00000000-0006-0000-0600-0000B7000000}">
      <text>
        <r>
          <rPr>
            <sz val="11"/>
            <rFont val="Calibri"/>
          </rPr>
          <t>Ubuntu 22.04 LTS must enforce password complexity by requiring at least one uppercase character be used.</t>
        </r>
      </text>
    </comment>
    <comment ref="M48" authorId="0" shapeId="0" xr:uid="{00000000-0006-0000-0600-0000B8000000}">
      <text>
        <r>
          <rPr>
            <sz val="11"/>
            <rFont val="Calibri"/>
          </rPr>
          <t>Ubuntu 22.04 LTS must enforce password complexity by requiring at least one lowercase character be used.</t>
        </r>
      </text>
    </comment>
    <comment ref="N48" authorId="0" shapeId="0" xr:uid="{00000000-0006-0000-0600-0000B9000000}">
      <text>
        <r>
          <rPr>
            <sz val="11"/>
            <rFont val="Calibri"/>
          </rPr>
          <t>Ubuntu 22.04 LTS must enforce password complexity by requiring that at least one numeric character be used.</t>
        </r>
      </text>
    </comment>
    <comment ref="O48" authorId="0" shapeId="0" xr:uid="{00000000-0006-0000-0600-0000BA000000}">
      <text>
        <r>
          <rPr>
            <sz val="11"/>
            <rFont val="Calibri"/>
          </rPr>
          <t>Ubuntu 22.04 LTS must enforce password complexity by requiring that at least one special character be used.</t>
        </r>
      </text>
    </comment>
    <comment ref="P48" authorId="0" shapeId="0" xr:uid="{00000000-0006-0000-0600-0000BB000000}">
      <text>
        <r>
          <rPr>
            <sz val="11"/>
            <rFont val="Calibri"/>
          </rPr>
          <t>Ubuntu 22.04 LTS must prevent the use of dictionary words for passwords.</t>
        </r>
      </text>
    </comment>
    <comment ref="Q48" authorId="0" shapeId="0" xr:uid="{00000000-0006-0000-0600-0000BC000000}">
      <text>
        <r>
          <rPr>
            <sz val="11"/>
            <rFont val="Calibri"/>
          </rPr>
          <t>Ubuntu 22.04 LTS must enforce a minimum 15-character password length.</t>
        </r>
      </text>
    </comment>
    <comment ref="R48" authorId="0" shapeId="0" xr:uid="{00000000-0006-0000-0600-0000BD000000}">
      <text>
        <r>
          <rPr>
            <sz val="11"/>
            <rFont val="Calibri"/>
          </rPr>
          <t>Ubuntu 22.04 LTS must require the change of at least eight characters when passwords are changed.</t>
        </r>
      </text>
    </comment>
    <comment ref="S48" authorId="0" shapeId="0" xr:uid="{00000000-0006-0000-0600-0000BE000000}">
      <text>
        <r>
          <rPr>
            <sz val="11"/>
            <rFont val="Calibri"/>
          </rPr>
          <t>Ubuntu 22.04 LTS must not allow accounts configured with blank or null passwords.</t>
        </r>
      </text>
    </comment>
    <comment ref="T48" authorId="0" shapeId="0" xr:uid="{00000000-0006-0000-0600-0000BF000000}">
      <text>
        <r>
          <rPr>
            <sz val="11"/>
            <rFont val="Calibri"/>
          </rPr>
          <t>Ubuntu 22.04 LTS must not have accounts configured with blank or null passwords.</t>
        </r>
      </text>
    </comment>
    <comment ref="J67" authorId="0" shapeId="0" xr:uid="{00000000-0006-0000-0600-0000C0000000}">
      <text>
        <r>
          <rPr>
            <sz val="11"/>
            <rFont val="Calibri"/>
          </rPr>
          <t>Ubuntu 22.04 LTS must disable automatic mounting of Universal Serial Bus (USB) mass storage driver.</t>
        </r>
      </text>
    </comment>
    <comment ref="J88" authorId="0" shapeId="0" xr:uid="{00000000-0006-0000-0600-0000C1000000}">
      <text>
        <r>
          <rPr>
            <sz val="11"/>
            <rFont val="Calibri"/>
          </rPr>
          <t>Ubuntu 22.04 LTS must be configured to use TCP syncookies.</t>
        </r>
      </text>
    </comment>
    <comment ref="K88" authorId="0" shapeId="0" xr:uid="{00000000-0006-0000-0600-0000C2000000}">
      <text>
        <r>
          <rPr>
            <sz val="11"/>
            <rFont val="Calibri"/>
          </rPr>
          <t>Ubuntu 22.04 LTS SSH daemon must prevent remote hosts from connecting to the proxy display.</t>
        </r>
      </text>
    </comment>
    <comment ref="J90" authorId="0" shapeId="0" xr:uid="{00000000-0006-0000-0600-0000C3000000}">
      <text>
        <r>
          <rPr>
            <sz val="11"/>
            <rFont val="Calibri"/>
          </rPr>
          <t>Ubuntu 22.04 LTS must have an application firewall installed in order to control remote access methods.</t>
        </r>
      </text>
    </comment>
    <comment ref="K90" authorId="0" shapeId="0" xr:uid="{00000000-0006-0000-0600-0000C4000000}">
      <text>
        <r>
          <rPr>
            <sz val="11"/>
            <rFont val="Calibri"/>
          </rPr>
          <t>Ubuntu 22.04 LTS must enable and run the Uncomplicated Firewall (ufw).</t>
        </r>
      </text>
    </comment>
    <comment ref="L90" authorId="0" shapeId="0" xr:uid="{00000000-0006-0000-0600-0000C5000000}">
      <text>
        <r>
          <rPr>
            <sz val="11"/>
            <rFont val="Calibri"/>
          </rPr>
          <t>Ubuntu 22.04 LTS must have an application firewall enabled.</t>
        </r>
      </text>
    </comment>
    <comment ref="M90" authorId="0" shapeId="0" xr:uid="{00000000-0006-0000-0600-0000C6000000}">
      <text>
        <r>
          <rPr>
            <sz val="11"/>
            <rFont val="Calibri"/>
          </rPr>
          <t>Ubuntu 22.04 LTS must configure the Uncomplicated Firewall (ufw) to rate-limit impacted network interfaces.</t>
        </r>
      </text>
    </comment>
    <comment ref="J91" authorId="0" shapeId="0" xr:uid="{00000000-0006-0000-0600-0000C7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K91" authorId="0" shapeId="0" xr:uid="{00000000-0006-0000-0600-0000C8000000}">
      <text>
        <r>
          <rPr>
            <sz val="11"/>
            <rFont val="Calibri"/>
          </rPr>
          <t>Ubuntu 22.04 LTS must have SSH installed.</t>
        </r>
      </text>
    </comment>
    <comment ref="L91" authorId="0" shapeId="0" xr:uid="{00000000-0006-0000-0600-0000C9000000}">
      <text>
        <r>
          <rPr>
            <sz val="11"/>
            <rFont val="Calibri"/>
          </rPr>
          <t>Ubuntu 22.04 LTS must use SSH to protect the confidentiality and integrity of transmitted information.</t>
        </r>
      </text>
    </comment>
    <comment ref="M91" authorId="0" shapeId="0" xr:uid="{00000000-0006-0000-0600-0000CA000000}">
      <text>
        <r>
          <rPr>
            <sz val="11"/>
            <rFont val="Calibri"/>
          </rPr>
          <t>Ubuntu 22.04 LTS must configure the SSH daemon to use FIPS 140-3-approved ciphers to prevent the unauthorized disclosure of information and/or detect changes to information during transmission.</t>
        </r>
      </text>
    </comment>
    <comment ref="N91" authorId="0" shapeId="0" xr:uid="{00000000-0006-0000-0600-0000CB000000}">
      <text>
        <r>
          <rPr>
            <sz val="11"/>
            <rFont val="Calibri"/>
          </rPr>
          <t>Ubuntu 22.04 LTS must configure the SSH daemon to use Message Authentication Codes (MACs) employing FIPS 140-3-approved cryptographic hashes to prevent the unauthorized disclosure of information and/or detect changes to information during transmission.</t>
        </r>
      </text>
    </comment>
    <comment ref="O91" authorId="0" shapeId="0" xr:uid="{00000000-0006-0000-0600-0000CC000000}">
      <text>
        <r>
          <rPr>
            <sz val="11"/>
            <rFont val="Calibri"/>
          </rPr>
          <t>Ubuntu 22.04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J93" authorId="0" shapeId="0" xr:uid="{00000000-0006-0000-0600-0000CD000000}">
      <text>
        <r>
          <rPr>
            <sz val="11"/>
            <rFont val="Calibri"/>
          </rPr>
          <t>Ubuntu 22.04 LTS must use DOD PKI-established certificate authorities for verification of the establishment of protected sessions.</t>
        </r>
      </text>
    </comment>
    <comment ref="J94" authorId="0" shapeId="0" xr:uid="{00000000-0006-0000-0600-0000CE000000}">
      <text>
        <r>
          <rPr>
            <sz val="11"/>
            <rFont val="Calibri"/>
          </rPr>
          <t>Ubuntu 22.04 LTS must have SSH installed.</t>
        </r>
      </text>
    </comment>
    <comment ref="K94" authorId="0" shapeId="0" xr:uid="{00000000-0006-0000-0600-0000CF000000}">
      <text>
        <r>
          <rPr>
            <sz val="11"/>
            <rFont val="Calibri"/>
          </rPr>
          <t>Ubuntu 22.04 LTS must use SSH to protect the confidentiality and integrity of transmitted information.</t>
        </r>
      </text>
    </comment>
    <comment ref="L94" authorId="0" shapeId="0" xr:uid="{00000000-0006-0000-0600-0000D0000000}">
      <text>
        <r>
          <rPr>
            <sz val="11"/>
            <rFont val="Calibri"/>
          </rPr>
          <t>Ubuntu 22.04 LTS must configure the SSH daemon to use FIPS 140-3-approved ciphers to prevent the unauthorized disclosure of information and/or detect changes to information during transmission.</t>
        </r>
      </text>
    </comment>
    <comment ref="M94" authorId="0" shapeId="0" xr:uid="{00000000-0006-0000-0600-0000D1000000}">
      <text>
        <r>
          <rPr>
            <sz val="11"/>
            <rFont val="Calibri"/>
          </rPr>
          <t>Ubuntu 22.04 LTS must configure the SSH daemon to use Message Authentication Codes (MACs) employing FIPS 140-3-approved cryptographic hashes to prevent the unauthorized disclosure of information and/or detect changes to information during transmission.</t>
        </r>
      </text>
    </comment>
    <comment ref="N94" authorId="0" shapeId="0" xr:uid="{00000000-0006-0000-0600-0000D2000000}">
      <text>
        <r>
          <rPr>
            <sz val="11"/>
            <rFont val="Calibri"/>
          </rPr>
          <t>Ubuntu 22.04 LTS must store only encrypted representations of passwords.</t>
        </r>
      </text>
    </comment>
    <comment ref="O94" authorId="0" shapeId="0" xr:uid="{00000000-0006-0000-0600-0000D3000000}">
      <text>
        <r>
          <rPr>
            <sz val="11"/>
            <rFont val="Calibri"/>
          </rPr>
          <t>Ubuntu 22.04 LTS must encrypt all stored passwords with a FIPS 140-3-approved cryptographic hashing algorithm.</t>
        </r>
      </text>
    </comment>
    <comment ref="P94" authorId="0" shapeId="0" xr:uid="{00000000-0006-0000-0600-0000D4000000}">
      <text>
        <r>
          <rPr>
            <sz val="11"/>
            <rFont val="Calibri"/>
          </rPr>
          <t>Ubuntu 22.04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J99" authorId="0" shapeId="0" xr:uid="{00000000-0006-0000-0600-0000D5000000}">
      <text>
        <r>
          <rPr>
            <sz val="11"/>
            <rFont val="Calibri"/>
          </rPr>
          <t>Ubuntu 22.04 LTS must be configured so that the Advance Package Tool (APT) removes all software components after updated versions have been installed.</t>
        </r>
      </text>
    </comment>
    <comment ref="K99" authorId="0" shapeId="0" xr:uid="{00000000-0006-0000-0600-0000D6000000}">
      <text>
        <r>
          <rPr>
            <sz val="11"/>
            <rFont val="Calibri"/>
          </rPr>
          <t xml:space="preserve">Ubuntu 22.04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L99" authorId="0" shapeId="0" xr:uid="{00000000-0006-0000-0600-0000D7000000}">
      <text>
        <r>
          <rPr>
            <sz val="11"/>
            <rFont val="Calibri"/>
          </rPr>
          <t xml:space="preserve">Ubuntu 22.04 LTS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text>
    </comment>
    <comment ref="M99" authorId="0" shapeId="0" xr:uid="{00000000-0006-0000-0600-0000D8000000}">
      <text>
        <r>
          <rPr>
            <sz val="11"/>
            <rFont val="Calibri"/>
          </rPr>
          <t xml:space="preserve">Ubuntu 22.04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N99" authorId="0" shapeId="0" xr:uid="{00000000-0006-0000-0600-0000D9000000}">
      <text>
        <r>
          <rPr>
            <sz val="11"/>
            <rFont val="Calibri"/>
          </rPr>
          <t>Ubuntu 22.04 LTS must be a vendor-supported release.</t>
        </r>
      </text>
    </comment>
    <comment ref="J102" authorId="0" shapeId="0" xr:uid="{00000000-0006-0000-0600-0000DA000000}">
      <text>
        <r>
          <rPr>
            <sz val="11"/>
            <rFont val="Calibri"/>
          </rPr>
          <t>Ubuntu 22.04 LTS must use a file integrity tool to verify correct operation of all security functions.</t>
        </r>
      </text>
    </comment>
    <comment ref="K102" authorId="0" shapeId="0" xr:uid="{00000000-0006-0000-0600-0000DB000000}">
      <text>
        <r>
          <rPr>
            <sz val="11"/>
            <rFont val="Calibri"/>
          </rPr>
          <t>Ubuntu 22.04 LTS must configure Advanced Intrusion Detection Environment (AIDE) to perform file integrity checking on the file system.</t>
        </r>
      </text>
    </comment>
    <comment ref="L102" authorId="0" shapeId="0" xr:uid="{00000000-0006-0000-0600-0000DC000000}">
      <text>
        <r>
          <rPr>
            <sz val="11"/>
            <rFont val="Calibri"/>
          </rPr>
          <t>Ubuntu 22.04 LTS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M102" authorId="0" shapeId="0" xr:uid="{00000000-0006-0000-0600-0000DD000000}">
      <text>
        <r>
          <rPr>
            <sz val="11"/>
            <rFont val="Calibri"/>
          </rPr>
          <t>Ubuntu 22.04 LTS must be configured so that the script that runs each 30 days or less to check file integrity is the default.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Ubuntu 22.04 LTS must uniquely identify interactive users.</t>
        </r>
      </text>
    </comment>
    <comment ref="I89" authorId="0" shapeId="0" xr:uid="{00000000-0006-0000-0700-000005000000}">
      <text>
        <r>
          <rPr>
            <sz val="11"/>
            <rFont val="Calibri"/>
          </rPr>
          <t>Ubuntu 22.04 LTS must disable account identifiers (individuals, groups, roles, and devices) after 35 days of inactivity.</t>
        </r>
      </text>
    </comment>
    <comment ref="J89" authorId="0" shapeId="0" xr:uid="{00000000-0006-0000-0700-000002000000}">
      <text>
        <r>
          <rPr>
            <sz val="11"/>
            <rFont val="Calibri"/>
          </rPr>
          <t>Ubuntu 22.04 LTS must automatically expire temporary accounts within 72 hours.</t>
        </r>
      </text>
    </comment>
    <comment ref="K89" authorId="0" shapeId="0" xr:uid="{00000000-0006-0000-0700-000003000000}">
      <text>
        <r>
          <rPr>
            <sz val="11"/>
            <rFont val="Calibri"/>
          </rPr>
          <t>Ubuntu 22.04 LTS must map the authenticated identity to the user or group account for PKI-based authentication.</t>
        </r>
      </text>
    </comment>
    <comment ref="L89" authorId="0" shapeId="0" xr:uid="{00000000-0006-0000-0700-000004000000}">
      <text>
        <r>
          <rPr>
            <sz val="11"/>
            <rFont val="Calibri"/>
          </rPr>
          <t>Ubuntu 22.04 LTS must map the authenticated identity to the user or group account for PKI-based authentication.</t>
        </r>
      </text>
    </comment>
    <comment ref="H91" authorId="0" shapeId="0" xr:uid="{00000000-0006-0000-0700-000006000000}">
      <text>
        <r>
          <rPr>
            <sz val="11"/>
            <rFont val="Calibri"/>
          </rPr>
          <t>Ubuntu 22.04 LTS must implement multifactor authentication for remote access to privileged accounts in such a way that one of the factors is provided by a device separate from the system gaining access.</t>
        </r>
      </text>
    </comment>
    <comment ref="I91" authorId="0" shapeId="0" xr:uid="{00000000-0006-0000-0700-00000D000000}">
      <text>
        <r>
          <rPr>
            <sz val="11"/>
            <rFont val="Calibri"/>
          </rPr>
          <t>Ubuntu 22.04 LTS must accept personal identity verification (PIV) credentials.</t>
        </r>
      </text>
    </comment>
    <comment ref="J91" authorId="0" shapeId="0" xr:uid="{00000000-0006-0000-0700-00000E000000}">
      <text>
        <r>
          <rPr>
            <sz val="11"/>
            <rFont val="Calibri"/>
          </rPr>
          <t>Ubuntu 22.04 LTS must implement smart card logins for multifactor authentication for local and network access to privileged and nonprivileged accounts.</t>
        </r>
      </text>
    </comment>
    <comment ref="K91" authorId="0" shapeId="0" xr:uid="{00000000-0006-0000-0700-00000F000000}">
      <text>
        <r>
          <rPr>
            <sz val="11"/>
            <rFont val="Calibri"/>
          </rPr>
          <t>Ubuntu 22.04 LTS must electronically verify personal identity verification (PIV) credentials.</t>
        </r>
      </text>
    </comment>
    <comment ref="L91" authorId="0" shapeId="0" xr:uid="{00000000-0006-0000-0700-000010000000}">
      <text>
        <r>
          <rPr>
            <sz val="11"/>
            <rFont val="Calibri"/>
          </rPr>
          <t>Ubuntu 22.04 LTS must map the authenticated identity to the user or group account for PKI-based authentication.</t>
        </r>
      </text>
    </comment>
    <comment ref="M91" authorId="0" shapeId="0" xr:uid="{00000000-0006-0000-0700-000007000000}">
      <text>
        <r>
          <rPr>
            <sz val="11"/>
            <rFont val="Calibri"/>
          </rPr>
          <t>Ubuntu 22.04 LTS must use DOD PKI-established certificate authorities for verification of the establishment of protected sessions.</t>
        </r>
      </text>
    </comment>
    <comment ref="N91" authorId="0" shapeId="0" xr:uid="{00000000-0006-0000-0700-000008000000}">
      <text>
        <r>
          <rPr>
            <sz val="11"/>
            <rFont val="Calibri"/>
          </rPr>
          <t>Ubuntu 22.04 LTS must be configured such that Pluggable Authentication Module (PAM) prohibits the use of cached authentications after one day.</t>
        </r>
      </text>
    </comment>
    <comment ref="O91" authorId="0" shapeId="0" xr:uid="{00000000-0006-0000-0700-000009000000}">
      <text>
        <r>
          <rPr>
            <sz val="11"/>
            <rFont val="Calibri"/>
          </rPr>
          <t xml:space="preserve">Ubuntu 22.04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P91" authorId="0" shapeId="0" xr:uid="{00000000-0006-0000-0700-00000A000000}">
      <text>
        <r>
          <rPr>
            <sz val="11"/>
            <rFont val="Calibri"/>
          </rPr>
          <t>Ubuntu 22.04 LTS must map the authenticated identity to the user or group account for PKI-based authentication.</t>
        </r>
      </text>
    </comment>
    <comment ref="Q91" authorId="0" shapeId="0" xr:uid="{00000000-0006-0000-0700-00000B000000}">
      <text>
        <r>
          <rPr>
            <sz val="11"/>
            <rFont val="Calibri"/>
          </rPr>
          <t xml:space="preserve">Ubuntu 22.04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R91" authorId="0" shapeId="0" xr:uid="{00000000-0006-0000-0700-00000C000000}">
      <text>
        <r>
          <rPr>
            <sz val="11"/>
            <rFont val="Calibri"/>
          </rPr>
          <t>Ubuntu 22.04 LTS must ensure SSSD performs certificate path validation, including revocation checking, against a trusted anchor for PKI-based authentication.</t>
        </r>
      </text>
    </comment>
    <comment ref="H93" authorId="0" shapeId="0" xr:uid="{00000000-0006-0000-0700-000011000000}">
      <text>
        <r>
          <rPr>
            <sz val="11"/>
            <rFont val="Calibri"/>
          </rPr>
          <t>Ubuntu 22.04 LTS must retain a user</t>
        </r>
        <r>
          <rPr>
            <sz val="11"/>
            <color rgb="FF000000"/>
            <rFont val="Calibri"/>
          </rPr>
          <t>'</t>
        </r>
        <r>
          <rPr>
            <sz val="11"/>
            <color rgb="FF000000"/>
            <rFont val="Calibri"/>
          </rPr>
          <t>s session lock until that user reestablishes access using established identification and authentication procedures.</t>
        </r>
      </text>
    </comment>
    <comment ref="I93" authorId="0" shapeId="0" xr:uid="{00000000-0006-0000-0700-00001E000000}">
      <text>
        <r>
          <rPr>
            <sz val="11"/>
            <rFont val="Calibri"/>
          </rPr>
          <t>Ubuntu 22.04 LTS must initiate a graphical session lock after 15 minutes of inactivity.</t>
        </r>
      </text>
    </comment>
    <comment ref="J93" authorId="0" shapeId="0" xr:uid="{00000000-0006-0000-0700-00001F000000}">
      <text>
        <r>
          <rPr>
            <sz val="11"/>
            <rFont val="Calibri"/>
          </rPr>
          <t>Ubuntu 22.04 LTS must prevent direct login into the root account.</t>
        </r>
      </text>
    </comment>
    <comment ref="K93" authorId="0" shapeId="0" xr:uid="{00000000-0006-0000-0700-000020000000}">
      <text>
        <r>
          <rPr>
            <sz val="11"/>
            <rFont val="Calibri"/>
          </rPr>
          <t>Ubuntu 22.04 LTS must enforce 24 hours/one day as the minimum password lifetime. Passwords for new users must have a 24 hours/one day minimum password lifetime restriction.</t>
        </r>
      </text>
    </comment>
    <comment ref="L93" authorId="0" shapeId="0" xr:uid="{00000000-0006-0000-0700-000021000000}">
      <text>
        <r>
          <rPr>
            <sz val="11"/>
            <rFont val="Calibri"/>
          </rPr>
          <t>Ubuntu 22.04 LTS must enforce a 60-day maximum password lifetime restriction. Passwords for new users must have a 60-day maximum password lifetime restriction.</t>
        </r>
      </text>
    </comment>
    <comment ref="M93" authorId="0" shapeId="0" xr:uid="{00000000-0006-0000-0700-000022000000}">
      <text>
        <r>
          <rPr>
            <sz val="11"/>
            <rFont val="Calibri"/>
          </rPr>
          <t>Ubuntu 22.04 LTS must automatically lock an account until the locked account is released by an administrator when three unsuccessful logon attempts have been made.</t>
        </r>
      </text>
    </comment>
    <comment ref="N93" authorId="0" shapeId="0" xr:uid="{00000000-0006-0000-0700-000023000000}">
      <text>
        <r>
          <rPr>
            <sz val="11"/>
            <rFont val="Calibri"/>
          </rPr>
          <t>Ubuntu 22.04 LTS must enforce a delay of at least four seconds between logon prompts following a failed logon attempt.</t>
        </r>
      </text>
    </comment>
    <comment ref="O93" authorId="0" shapeId="0" xr:uid="{00000000-0006-0000-0700-000024000000}">
      <text>
        <r>
          <rPr>
            <sz val="11"/>
            <rFont val="Calibri"/>
          </rPr>
          <t>Ubuntu 22.04 LTS must limit the number of concurrent sessions to ten for all accounts and/or account types.</t>
        </r>
      </text>
    </comment>
    <comment ref="P93" authorId="0" shapeId="0" xr:uid="{00000000-0006-0000-0700-000025000000}">
      <text>
        <r>
          <rPr>
            <sz val="11"/>
            <rFont val="Calibri"/>
          </rPr>
          <t>Ubuntu 22.04 LTS must allow users to directly initiate a session lock for all connection types.</t>
        </r>
      </text>
    </comment>
    <comment ref="Q93" authorId="0" shapeId="0" xr:uid="{00000000-0006-0000-0700-000026000000}">
      <text>
        <r>
          <rPr>
            <sz val="11"/>
            <rFont val="Calibri"/>
          </rPr>
          <t>Ubuntu 22.04 LTS must automatically exit interactive command shell user sessions after 15 minutes of inactivity.</t>
        </r>
      </text>
    </comment>
    <comment ref="R93" authorId="0" shapeId="0" xr:uid="{00000000-0006-0000-0700-000027000000}">
      <text>
        <r>
          <rPr>
            <sz val="11"/>
            <rFont val="Calibri"/>
          </rPr>
          <t>Ubuntu 22.04 LTS must require users to reauthenticate for privilege escalation or when changing roles.</t>
        </r>
      </text>
    </comment>
    <comment ref="S93" authorId="0" shapeId="0" xr:uid="{00000000-0006-0000-0700-000012000000}">
      <text>
        <r>
          <rPr>
            <sz val="11"/>
            <rFont val="Calibri"/>
          </rPr>
          <t>Ubuntu 22.04 LTS must ensure only users who need access to security functions are part of sudo group.</t>
        </r>
      </text>
    </comment>
    <comment ref="T93" authorId="0" shapeId="0" xr:uid="{00000000-0006-0000-0700-000013000000}">
      <text>
        <r>
          <rPr>
            <sz val="11"/>
            <rFont val="Calibri"/>
          </rPr>
          <t>Ubuntu 22.04 LTS must enforce password complexity by requiring at least one uppercase character be used.</t>
        </r>
      </text>
    </comment>
    <comment ref="U93" authorId="0" shapeId="0" xr:uid="{00000000-0006-0000-0700-000014000000}">
      <text>
        <r>
          <rPr>
            <sz val="11"/>
            <rFont val="Calibri"/>
          </rPr>
          <t>Ubuntu 22.04 LTS must enforce password complexity by requiring at least one lowercase character be used.</t>
        </r>
      </text>
    </comment>
    <comment ref="V93" authorId="0" shapeId="0" xr:uid="{00000000-0006-0000-0700-000015000000}">
      <text>
        <r>
          <rPr>
            <sz val="11"/>
            <rFont val="Calibri"/>
          </rPr>
          <t>Ubuntu 22.04 LTS must enforce password complexity by requiring that at least one numeric character be used.</t>
        </r>
      </text>
    </comment>
    <comment ref="W93" authorId="0" shapeId="0" xr:uid="{00000000-0006-0000-0700-000016000000}">
      <text>
        <r>
          <rPr>
            <sz val="11"/>
            <rFont val="Calibri"/>
          </rPr>
          <t>Ubuntu 22.04 LTS must enforce password complexity by requiring that at least one special character be used.</t>
        </r>
      </text>
    </comment>
    <comment ref="X93" authorId="0" shapeId="0" xr:uid="{00000000-0006-0000-0700-000017000000}">
      <text>
        <r>
          <rPr>
            <sz val="11"/>
            <rFont val="Calibri"/>
          </rPr>
          <t>Ubuntu 22.04 LTS must prevent the use of dictionary words for passwords.</t>
        </r>
      </text>
    </comment>
    <comment ref="Y93" authorId="0" shapeId="0" xr:uid="{00000000-0006-0000-0700-000018000000}">
      <text>
        <r>
          <rPr>
            <sz val="11"/>
            <rFont val="Calibri"/>
          </rPr>
          <t>Ubuntu 22.04 LTS must enforce a minimum 15-character password length.</t>
        </r>
      </text>
    </comment>
    <comment ref="Z93" authorId="0" shapeId="0" xr:uid="{00000000-0006-0000-0700-000019000000}">
      <text>
        <r>
          <rPr>
            <sz val="11"/>
            <rFont val="Calibri"/>
          </rPr>
          <t>Ubuntu 22.04 LTS must require the change of at least eight characters when passwords are changed.</t>
        </r>
      </text>
    </comment>
    <comment ref="AA93" authorId="0" shapeId="0" xr:uid="{00000000-0006-0000-0700-00001A000000}">
      <text>
        <r>
          <rPr>
            <sz val="11"/>
            <rFont val="Calibri"/>
          </rPr>
          <t>Ubuntu 22.04 LTS must not allow accounts configured with blank or null passwords.</t>
        </r>
      </text>
    </comment>
    <comment ref="AB93" authorId="0" shapeId="0" xr:uid="{00000000-0006-0000-0700-00001B000000}">
      <text>
        <r>
          <rPr>
            <sz val="11"/>
            <rFont val="Calibri"/>
          </rPr>
          <t>Ubuntu 22.04 LTS must not have accounts configured with blank or null passwords.</t>
        </r>
      </text>
    </comment>
    <comment ref="AC93" authorId="0" shapeId="0" xr:uid="{00000000-0006-0000-0700-00001C000000}">
      <text>
        <r>
          <rPr>
            <sz val="11"/>
            <rFont val="Calibri"/>
          </rPr>
          <t>Ubuntu 22.04 LTS must require users to provide a password for privilege escalation.</t>
        </r>
      </text>
    </comment>
    <comment ref="AD93" authorId="0" shapeId="0" xr:uid="{00000000-0006-0000-0700-00001D000000}">
      <text>
        <r>
          <rPr>
            <sz val="11"/>
            <rFont val="Calibri"/>
          </rPr>
          <t>The operating system must restrict privilege elevation to authorized personnel.</t>
        </r>
      </text>
    </comment>
    <comment ref="H110" authorId="0" shapeId="0" xr:uid="{00000000-0006-0000-0700-000028000000}">
      <text>
        <r>
          <rPr>
            <sz val="11"/>
            <rFont val="Calibri"/>
          </rPr>
          <t>Ubuntu 22.04 LTS must store only encrypted representations of passwords.</t>
        </r>
      </text>
    </comment>
    <comment ref="I110" authorId="0" shapeId="0" xr:uid="{00000000-0006-0000-0700-000029000000}">
      <text>
        <r>
          <rPr>
            <sz val="11"/>
            <rFont val="Calibri"/>
          </rPr>
          <t>Ubuntu 22.04 LTS must encrypt all stored passwords with a FIPS 140-3-approved cryptographic hashing algorithm.</t>
        </r>
      </text>
    </comment>
    <comment ref="H111" authorId="0" shapeId="0" xr:uid="{00000000-0006-0000-0700-00002A000000}">
      <text>
        <r>
          <rPr>
            <sz val="11"/>
            <rFont val="Calibri"/>
          </rPr>
          <t>Ubuntu 22.04 LTS must have SSH installed.</t>
        </r>
      </text>
    </comment>
    <comment ref="I111" authorId="0" shapeId="0" xr:uid="{00000000-0006-0000-0700-00002B000000}">
      <text>
        <r>
          <rPr>
            <sz val="11"/>
            <rFont val="Calibri"/>
          </rPr>
          <t>Ubuntu 22.04 LTS must use SSH to protect the confidentiality and integrity of transmitted information.</t>
        </r>
      </text>
    </comment>
    <comment ref="J111" authorId="0" shapeId="0" xr:uid="{00000000-0006-0000-0700-00002C000000}">
      <text>
        <r>
          <rPr>
            <sz val="11"/>
            <rFont val="Calibri"/>
          </rPr>
          <t>Ubuntu 22.04 LTS must configure the SSH daemon to use FIPS 140-3-approved ciphers to prevent the unauthorized disclosure of information and/or detect changes to information during transmission.</t>
        </r>
      </text>
    </comment>
    <comment ref="K111" authorId="0" shapeId="0" xr:uid="{00000000-0006-0000-0700-00002D000000}">
      <text>
        <r>
          <rPr>
            <sz val="11"/>
            <rFont val="Calibri"/>
          </rPr>
          <t>Ubuntu 22.04 LTS must configure the SSH daemon to use Message Authentication Codes (MACs) employing FIPS 140-3-approved cryptographic hashes to prevent the unauthorized disclosure of information and/or detect changes to information during transmission.</t>
        </r>
      </text>
    </comment>
    <comment ref="L111" authorId="0" shapeId="0" xr:uid="{00000000-0006-0000-0700-00002E000000}">
      <text>
        <r>
          <rPr>
            <sz val="11"/>
            <rFont val="Calibri"/>
          </rPr>
          <t>Ubuntu 22.04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H115" authorId="0" shapeId="0" xr:uid="{00000000-0006-0000-0700-00002F000000}">
      <text>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text>
    </comment>
    <comment ref="I115" authorId="0" shapeId="0" xr:uid="{00000000-0006-0000-0700-000030000000}">
      <text>
        <r>
          <rPr>
            <sz val="11"/>
            <rFont val="Calibri"/>
          </rPr>
          <t>Ubuntu 22.04 LTS must use a file integrity tool to verify correct operation of all security functions.</t>
        </r>
      </text>
    </comment>
    <comment ref="J115" authorId="0" shapeId="0" xr:uid="{00000000-0006-0000-0700-000031000000}">
      <text>
        <r>
          <rPr>
            <sz val="11"/>
            <rFont val="Calibri"/>
          </rPr>
          <t>Ubuntu 22.04 LTS must configure Advanced Intrusion Detection Environment (AIDE) to perform file integrity checking on the file system.</t>
        </r>
      </text>
    </comment>
    <comment ref="K115" authorId="0" shapeId="0" xr:uid="{00000000-0006-0000-0700-000032000000}">
      <text>
        <r>
          <rPr>
            <sz val="11"/>
            <rFont val="Calibri"/>
          </rPr>
          <t>Ubuntu 22.04 LTS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L115" authorId="0" shapeId="0" xr:uid="{00000000-0006-0000-0700-000033000000}">
      <text>
        <r>
          <rPr>
            <sz val="11"/>
            <rFont val="Calibri"/>
          </rPr>
          <t>Ubuntu 22.04 LTS must be configured so that the script that runs each 30 days or less to check file integrity is the default.</t>
        </r>
      </text>
    </comment>
    <comment ref="H142" authorId="0" shapeId="0" xr:uid="{00000000-0006-0000-0700-000034000000}">
      <text>
        <r>
          <rPr>
            <sz val="11"/>
            <rFont val="Calibri"/>
          </rPr>
          <t>Ubuntu 22.04 LTS must disable the x86 Ctrl-Alt-Delete key sequence.</t>
        </r>
      </text>
    </comment>
    <comment ref="I142" authorId="0" shapeId="0" xr:uid="{00000000-0006-0000-0700-000046000000}">
      <text>
        <r>
          <rPr>
            <sz val="11"/>
            <rFont val="Calibri"/>
          </rPr>
          <t>Ubuntu 22.04 LTS must restrict access to the kernel message buffer.</t>
        </r>
      </text>
    </comment>
    <comment ref="J142" authorId="0" shapeId="0" xr:uid="{00000000-0006-0000-0700-000047000000}">
      <text>
        <r>
          <rPr>
            <sz val="11"/>
            <rFont val="Calibri"/>
          </rPr>
          <t>Ubuntu 22.04 LTS must disable kernel core dumps so that it can fail to a secure state if system initialization fails, shutdown fails or aborts fail.</t>
        </r>
      </text>
    </comment>
    <comment ref="K142" authorId="0" shapeId="0" xr:uid="{00000000-0006-0000-0700-000048000000}">
      <text>
        <r>
          <rPr>
            <sz val="11"/>
            <rFont val="Calibri"/>
          </rPr>
          <t>Ubuntu 22.04 LTS must implement address space layout randomization to protect its memory from unauthorized code execution.</t>
        </r>
      </text>
    </comment>
    <comment ref="L142" authorId="0" shapeId="0" xr:uid="{00000000-0006-0000-0700-000049000000}">
      <text>
        <r>
          <rPr>
            <sz val="11"/>
            <rFont val="Calibri"/>
          </rPr>
          <t>Ubuntu 22.04 LTS must implement nonexecutable data to protect its memory from unauthorized code execution.</t>
        </r>
      </text>
    </comment>
    <comment ref="M142" authorId="0" shapeId="0" xr:uid="{00000000-0006-0000-0700-00004A000000}">
      <text>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text>
    </comment>
    <comment ref="N142" authorId="0" shapeId="0" xr:uid="{00000000-0006-0000-0700-00004B000000}">
      <text>
        <r>
          <rPr>
            <sz val="11"/>
            <rFont val="Calibri"/>
          </rPr>
          <t xml:space="preserve">Ubuntu 22.04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O142" authorId="0" shapeId="0" xr:uid="{00000000-0006-0000-0700-00004C000000}">
      <text>
        <r>
          <rPr>
            <sz val="11"/>
            <rFont val="Calibri"/>
          </rPr>
          <t xml:space="preserve">Ubuntu 22.04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P142" authorId="0" shapeId="0" xr:uid="{00000000-0006-0000-0700-00004D000000}">
      <text>
        <r>
          <rPr>
            <sz val="11"/>
            <rFont val="Calibri"/>
          </rPr>
          <t xml:space="preserve">Ubuntu 22.04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Q142" authorId="0" shapeId="0" xr:uid="{00000000-0006-0000-0700-00004E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R142" authorId="0" shapeId="0" xr:uid="{00000000-0006-0000-0700-00004F000000}">
      <text>
        <r>
          <rPr>
            <sz val="11"/>
            <rFont val="Calibri"/>
          </rPr>
          <t xml:space="preserve">Ubuntu 22.04 LTS must have directories that contain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S142" authorId="0" shapeId="0" xr:uid="{00000000-0006-0000-0700-000050000000}">
      <text>
        <r>
          <rPr>
            <sz val="11"/>
            <rFont val="Calibri"/>
          </rPr>
          <t xml:space="preserve">Ubuntu 22.04 LTS must have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T142" authorId="0" shapeId="0" xr:uid="{00000000-0006-0000-0700-000051000000}">
      <text>
        <r>
          <rPr>
            <sz val="11"/>
            <rFont val="Calibri"/>
          </rPr>
          <t xml:space="preserve">Ubuntu 22.04 LTS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U142" authorId="0" shapeId="0" xr:uid="{00000000-0006-0000-0700-000052000000}">
      <text>
        <r>
          <rPr>
            <sz val="11"/>
            <rFont val="Calibri"/>
          </rPr>
          <t>Ubuntu 22.04 LTS must generate error messages that provide information necessary for corrective actions without revealing information that could be exploited by adversaries.</t>
        </r>
      </text>
    </comment>
    <comment ref="V142" authorId="0" shapeId="0" xr:uid="{00000000-0006-0000-0700-000053000000}">
      <text>
        <r>
          <rPr>
            <sz val="11"/>
            <rFont val="Calibri"/>
          </rPr>
          <t xml:space="preserve">Ubuntu 22.04 LTS must have directories that contain system commands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142" authorId="0" shapeId="0" xr:uid="{00000000-0006-0000-0700-000054000000}">
      <text>
        <r>
          <rPr>
            <sz val="11"/>
            <rFont val="Calibri"/>
          </rPr>
          <t xml:space="preserve">Ubuntu 22.04 LTS must have directories that contain system commands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142" authorId="0" shapeId="0" xr:uid="{00000000-0006-0000-0700-000055000000}">
      <text>
        <r>
          <rPr>
            <sz val="11"/>
            <rFont val="Calibri"/>
          </rPr>
          <t xml:space="preserve">Ubuntu 22.04 LTS must have system commands 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Y142" authorId="0" shapeId="0" xr:uid="{00000000-0006-0000-0700-000056000000}">
      <text>
        <r>
          <rPr>
            <sz val="11"/>
            <rFont val="Calibri"/>
          </rPr>
          <t xml:space="preserve">Ubuntu 22.04 LTS must have system commands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Z142" authorId="0" shapeId="0" xr:uid="{00000000-0006-0000-0700-000057000000}">
      <text>
        <r>
          <rPr>
            <sz val="11"/>
            <rFont val="Calibri"/>
          </rPr>
          <t xml:space="preserve">Ubuntu 22.04 LTS library directories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A142" authorId="0" shapeId="0" xr:uid="{00000000-0006-0000-0700-000058000000}">
      <text>
        <r>
          <rPr>
            <sz val="11"/>
            <rFont val="Calibri"/>
          </rPr>
          <t xml:space="preserve">Ubuntu 22.04 LTS library directories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B142" authorId="0" shapeId="0" xr:uid="{00000000-0006-0000-0700-000059000000}">
      <text>
        <r>
          <rPr>
            <sz val="11"/>
            <rFont val="Calibri"/>
          </rPr>
          <t xml:space="preserve">Ubuntu 22.04 LTS library files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C142" authorId="0" shapeId="0" xr:uid="{00000000-0006-0000-0700-00005A000000}">
      <text>
        <r>
          <rPr>
            <sz val="11"/>
            <rFont val="Calibri"/>
          </rPr>
          <t xml:space="preserve">Ubuntu 22.04 LTS library files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D142" authorId="0" shapeId="0" xr:uid="{00000000-0006-0000-0700-00005B000000}">
      <text>
        <r>
          <rPr>
            <sz val="11"/>
            <rFont val="Calibri"/>
          </rPr>
          <t>Ubuntu 22.04 LTS must set a sticky bit on all public directories to prevent unauthorized and unintended information transferred via shared system resources.</t>
        </r>
      </text>
    </comment>
    <comment ref="AE142" authorId="0" shapeId="0" xr:uid="{00000000-0006-0000-0700-000035000000}">
      <text>
        <r>
          <rPr>
            <sz val="11"/>
            <rFont val="Calibri"/>
          </rPr>
          <t>Ubuntu 22.04 LTS must have an application firewall installed in order to control remote access methods.</t>
        </r>
      </text>
    </comment>
    <comment ref="AF142" authorId="0" shapeId="0" xr:uid="{00000000-0006-0000-0700-000036000000}">
      <text>
        <r>
          <rPr>
            <sz val="11"/>
            <rFont val="Calibri"/>
          </rPr>
          <t>Ubuntu 22.04 LTS must enable and run the Uncomplicated Firewall (ufw).</t>
        </r>
      </text>
    </comment>
    <comment ref="AG142" authorId="0" shapeId="0" xr:uid="{00000000-0006-0000-0700-000037000000}">
      <text>
        <r>
          <rPr>
            <sz val="11"/>
            <rFont val="Calibri"/>
          </rPr>
          <t>Ubuntu 22.04 LTS must have an application firewall enabled.</t>
        </r>
      </text>
    </comment>
    <comment ref="AH142" authorId="0" shapeId="0" xr:uid="{00000000-0006-0000-0700-000038000000}">
      <text>
        <r>
          <rPr>
            <sz val="11"/>
            <rFont val="Calibri"/>
          </rPr>
          <t>Ubuntu 22.04 LTS must configure the Uncomplicated Firewall (ufw) to rate-limit impacted network interfaces.</t>
        </r>
      </text>
    </comment>
    <comment ref="AI142" authorId="0" shapeId="0" xr:uid="{00000000-0006-0000-0700-000039000000}">
      <text>
        <r>
          <rPr>
            <sz val="11"/>
            <rFont val="Calibri"/>
          </rPr>
          <t>Ubuntu 22.04 LTS must be configured to use TCP syncookies.</t>
        </r>
      </text>
    </comment>
    <comment ref="AJ142" authorId="0" shapeId="0" xr:uid="{00000000-0006-0000-0700-00003A000000}">
      <text>
        <r>
          <rPr>
            <sz val="11"/>
            <rFont val="Calibri"/>
          </rPr>
          <t>Ubuntu 22.04 LTS must display the Standard Mandatory DOD Notice and Consent Banner before granting any local or remote connection to the system.</t>
        </r>
      </text>
    </comment>
    <comment ref="AK142" authorId="0" shapeId="0" xr:uid="{00000000-0006-0000-0700-00003B000000}">
      <text>
        <r>
          <rPr>
            <sz val="11"/>
            <rFont val="Calibri"/>
          </rPr>
          <t>Ubuntu 22.04 LTS must not allow unattended or automatic login via SSH.</t>
        </r>
      </text>
    </comment>
    <comment ref="AL142" authorId="0" shapeId="0" xr:uid="{00000000-0006-0000-0700-00003C000000}">
      <text>
        <r>
          <rPr>
            <sz val="11"/>
            <rFont val="Calibri"/>
          </rPr>
          <t>Ubuntu 22.04 LTS must be configured so that remote X connections are disabled, unless to fulfill documented and validated mission requirements.</t>
        </r>
      </text>
    </comment>
    <comment ref="AM142" authorId="0" shapeId="0" xr:uid="{00000000-0006-0000-0700-00003D000000}">
      <text>
        <r>
          <rPr>
            <sz val="11"/>
            <rFont val="Calibri"/>
          </rPr>
          <t>Ubuntu 22.04 LTS SSH daemon must prevent remote hosts from connecting to the proxy display.</t>
        </r>
      </text>
    </comment>
    <comment ref="AN142" authorId="0" shapeId="0" xr:uid="{00000000-0006-0000-0700-00003E000000}">
      <text>
        <r>
          <rPr>
            <sz val="11"/>
            <rFont val="Calibri"/>
          </rPr>
          <t>Ubuntu 22.04 LTS must enable the graphical user logon banner to display the Standard Mandatory DOD Notice and Consent Banner before granting local access to the system via a graphical user logon.</t>
        </r>
      </text>
    </comment>
    <comment ref="AO142" authorId="0" shapeId="0" xr:uid="{00000000-0006-0000-0700-00003F000000}">
      <text>
        <r>
          <rPr>
            <sz val="11"/>
            <rFont val="Calibri"/>
          </rPr>
          <t>Ubuntu 22.04 LTS must display the Standard Mandatory DOD Notice and Consent Banner before granting local access to the system via a graphical user logon.</t>
        </r>
      </text>
    </comment>
    <comment ref="AP142" authorId="0" shapeId="0" xr:uid="{00000000-0006-0000-0700-000040000000}">
      <text>
        <r>
          <rPr>
            <sz val="11"/>
            <rFont val="Calibri"/>
          </rPr>
          <t>Ubuntu 22.04 LTS must disable the x86 Ctrl-Alt-Delete key sequence if a graphical user interface is installed.</t>
        </r>
      </text>
    </comment>
    <comment ref="AQ142" authorId="0" shapeId="0" xr:uid="{00000000-0006-0000-0700-000041000000}">
      <text>
        <r>
          <rPr>
            <sz val="11"/>
            <rFont val="Calibri"/>
          </rPr>
          <t>Ubuntu 22.04 LTS must disable automatic mounting of Universal Serial Bus (USB) mass storage driver.</t>
        </r>
      </text>
    </comment>
    <comment ref="AR142" authorId="0" shapeId="0" xr:uid="{00000000-0006-0000-0700-000042000000}">
      <text>
        <r>
          <rPr>
            <sz val="11"/>
            <rFont val="Calibri"/>
          </rPr>
          <t>Ubuntu 22.04 LTS must disable all wireless network adapters.</t>
        </r>
      </text>
    </comment>
    <comment ref="AS142" authorId="0" shapeId="0" xr:uid="{00000000-0006-0000-0700-000043000000}">
      <text>
        <r>
          <rPr>
            <sz val="11"/>
            <rFont val="Calibri"/>
          </rPr>
          <t>Ubuntu 22.04 LTS default filesystem permissions must be defined in such a way that all authenticated users can read and modify only their own files.</t>
        </r>
      </text>
    </comment>
    <comment ref="AT142" authorId="0" shapeId="0" xr:uid="{00000000-0006-0000-0700-000044000000}">
      <text>
        <r>
          <rPr>
            <sz val="11"/>
            <rFont val="Calibri"/>
          </rPr>
          <t>Ubuntu 22.04 LTS must be configured to use AppArmor.</t>
        </r>
      </text>
    </comment>
    <comment ref="AU142" authorId="0" shapeId="0" xr:uid="{00000000-0006-0000-0700-000045000000}">
      <text>
        <r>
          <rPr>
            <sz val="11"/>
            <rFont val="Calibri"/>
          </rPr>
          <t>Ubuntu 22.04 LTS must generate audit records for successful/unsuccessful uses of the apparmor_parser command.</t>
        </r>
      </text>
    </comment>
    <comment ref="H143" authorId="0" shapeId="0" xr:uid="{00000000-0006-0000-0700-00005C000000}">
      <text>
        <r>
          <rPr>
            <sz val="11"/>
            <rFont val="Calibri"/>
          </rPr>
          <t>Ubuntu 22.04 LTS must be configured so that the Advance Package Tool (APT) removes all software components after updated versions have been installed.</t>
        </r>
      </text>
    </comment>
    <comment ref="I143" authorId="0" shapeId="0" xr:uid="{00000000-0006-0000-0700-00005D000000}">
      <text>
        <r>
          <rPr>
            <sz val="11"/>
            <rFont val="Calibri"/>
          </rPr>
          <t xml:space="preserve">Ubuntu 22.04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J143" authorId="0" shapeId="0" xr:uid="{00000000-0006-0000-0700-00005E000000}">
      <text>
        <r>
          <rPr>
            <sz val="11"/>
            <rFont val="Calibri"/>
          </rPr>
          <t xml:space="preserve">Ubuntu 22.04 LTS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text>
    </comment>
    <comment ref="K143" authorId="0" shapeId="0" xr:uid="{00000000-0006-0000-0700-00005F000000}">
      <text>
        <r>
          <rPr>
            <sz val="11"/>
            <rFont val="Calibri"/>
          </rPr>
          <t xml:space="preserve">Ubuntu 22.04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L143" authorId="0" shapeId="0" xr:uid="{00000000-0006-0000-0700-000060000000}">
      <text>
        <r>
          <rPr>
            <sz val="11"/>
            <rFont val="Calibri"/>
          </rPr>
          <t>Ubuntu 22.04 LTS must be a vendor-supported release.</t>
        </r>
      </text>
    </comment>
    <comment ref="H145" authorId="0" shapeId="0" xr:uid="{00000000-0006-0000-0700-000061000000}">
      <text>
        <r>
          <rPr>
            <sz val="11"/>
            <rFont val="Calibri"/>
          </rPr>
          <t>Ubuntu 22.04 LTS, when booted, must require authentication upon booting into single-user and maintenance modes.</t>
        </r>
      </text>
    </comment>
    <comment ref="I145" authorId="0" shapeId="0" xr:uid="{00000000-0006-0000-0700-000062000000}">
      <text>
        <r>
          <rPr>
            <sz val="11"/>
            <rFont val="Calibri"/>
          </rPr>
          <t>Ubuntu 22.04 LTS must initiate session audits at system startup.</t>
        </r>
      </text>
    </comment>
    <comment ref="J145" authorId="0" shapeId="0" xr:uid="{00000000-0006-0000-0700-000063000000}">
      <text>
        <r>
          <rPr>
            <sz val="11"/>
            <rFont val="Calibri"/>
          </rPr>
          <t xml:space="preserve">Ubuntu 22.04 LTS must not have the </t>
        </r>
        <r>
          <rPr>
            <sz val="11"/>
            <color rgb="FF000000"/>
            <rFont val="Calibri"/>
          </rPr>
          <t>"</t>
        </r>
        <r>
          <rPr>
            <b/>
            <sz val="11"/>
            <color rgb="FF000000"/>
            <rFont val="Calibri"/>
          </rPr>
          <t>telnet</t>
        </r>
        <r>
          <rPr>
            <sz val="11"/>
            <color rgb="FF000000"/>
            <rFont val="Calibri"/>
          </rPr>
          <t>"</t>
        </r>
        <r>
          <rPr>
            <sz val="11"/>
            <color rgb="FF000000"/>
            <rFont val="Calibri"/>
          </rPr>
          <t xml:space="preserve"> package installed.</t>
        </r>
      </text>
    </comment>
    <comment ref="K145" authorId="0" shapeId="0" xr:uid="{00000000-0006-0000-0700-000064000000}">
      <text>
        <r>
          <rPr>
            <sz val="11"/>
            <rFont val="Calibri"/>
          </rPr>
          <t>Ubuntu 22.04 LTS must implement cryptographic mechanisms to prevent unauthorized disclosure and modification of all information that requires protection at rest.</t>
        </r>
      </text>
    </comment>
    <comment ref="L145" authorId="0" shapeId="0" xr:uid="{00000000-0006-0000-0700-000065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M145" authorId="0" shapeId="0" xr:uid="{00000000-0006-0000-0700-000066000000}">
      <text>
        <r>
          <rPr>
            <sz val="11"/>
            <rFont val="Calibri"/>
          </rPr>
          <t>Ubuntu 22.04 LTS must generate system journal entries without revealing information that could be exploited by adversaries.</t>
        </r>
      </text>
    </comment>
    <comment ref="N145" authorId="0" shapeId="0" xr:uid="{00000000-0006-0000-0700-000067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text>
    </comment>
    <comment ref="O145" authorId="0" shapeId="0" xr:uid="{00000000-0006-0000-0700-000068000000}">
      <text>
        <r>
          <rPr>
            <sz val="11"/>
            <rFont val="Calibri"/>
          </rPr>
          <t xml:space="preserve">Ubuntu 22.04 LTS must configure audit tools with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P145" authorId="0" shapeId="0" xr:uid="{00000000-0006-0000-0700-000069000000}">
      <text>
        <r>
          <rPr>
            <sz val="11"/>
            <rFont val="Calibri"/>
          </rPr>
          <t xml:space="preserve">Ubuntu 22.04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145" authorId="0" shapeId="0" xr:uid="{00000000-0006-0000-0700-00006A000000}">
      <text>
        <r>
          <rPr>
            <sz val="11"/>
            <rFont val="Calibri"/>
          </rPr>
          <t xml:space="preserve">Ubuntu 22.04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R145" authorId="0" shapeId="0" xr:uid="{00000000-0006-0000-0700-00006B000000}">
      <text>
        <r>
          <rPr>
            <sz val="11"/>
            <rFont val="Calibri"/>
          </rPr>
          <t xml:space="preserve">Ubuntu 22.04 LTS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145" authorId="0" shapeId="0" xr:uid="{00000000-0006-0000-0700-00006C000000}">
      <text>
        <r>
          <rPr>
            <sz val="11"/>
            <rFont val="Calibri"/>
          </rPr>
          <t xml:space="preserve">Ubuntu 22.04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T145" authorId="0" shapeId="0" xr:uid="{00000000-0006-0000-0700-00006D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145" authorId="0" shapeId="0" xr:uid="{00000000-0006-0000-0700-00006E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145" authorId="0" shapeId="0" xr:uid="{00000000-0006-0000-0700-00006F000000}">
      <text>
        <r>
          <rPr>
            <sz val="11"/>
            <rFont val="Calibri"/>
          </rPr>
          <t xml:space="preserve">Ubuntu 22.04 LTS must configure audit tools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145" authorId="0" shapeId="0" xr:uid="{00000000-0006-0000-0700-000070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145" authorId="0" shapeId="0" xr:uid="{00000000-0006-0000-0700-000071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Y145" authorId="0" shapeId="0" xr:uid="{00000000-0006-0000-0700-000072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Z145" authorId="0" shapeId="0" xr:uid="{00000000-0006-0000-0700-000073000000}">
      <text>
        <r>
          <rPr>
            <sz val="11"/>
            <rFont val="Calibri"/>
          </rPr>
          <t xml:space="preserve">Ubuntu 22.04 LTS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text>
    </comment>
    <comment ref="AA145" authorId="0" shapeId="0" xr:uid="{00000000-0006-0000-0700-000074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AB145" authorId="0" shapeId="0" xr:uid="{00000000-0006-0000-0700-000075000000}">
      <text>
        <r>
          <rPr>
            <sz val="11"/>
            <rFont val="Calibri"/>
          </rPr>
          <t>Ubuntu 22.04 LTS must be configured to prohibit or restrict the use of functions, ports, protocols, and/or services, as defined in the PPSM CAL and vulnerability assessments.</t>
        </r>
      </text>
    </comment>
    <comment ref="AC145" authorId="0" shapeId="0" xr:uid="{00000000-0006-0000-0700-000076000000}">
      <text>
        <r>
          <rPr>
            <sz val="11"/>
            <rFont val="Calibri"/>
          </rPr>
          <t>Ubuntu 22.04 LTS must, for networked systems, compare internal information system clocks at least every 24 hours with a server synchronized to one of the redundant United States Naval Observatory (USNO) time servers, or a time server designated for the appropriate DOD network (NIPRNet/SIPRNet), and/or the Global Positioning System (GPS).</t>
        </r>
      </text>
    </comment>
    <comment ref="AD145" authorId="0" shapeId="0" xr:uid="{00000000-0006-0000-0700-000077000000}">
      <text>
        <r>
          <rPr>
            <sz val="11"/>
            <rFont val="Calibri"/>
          </rPr>
          <t>Ubuntu 22.04 LTS must synchronize internal information system clocks to the authoritative time source when the time difference is greater than one second.</t>
        </r>
      </text>
    </comment>
    <comment ref="AE145" authorId="0" shapeId="0" xr:uid="{00000000-0006-0000-0700-000078000000}">
      <text>
        <r>
          <rPr>
            <sz val="11"/>
            <rFont val="Calibri"/>
          </rPr>
          <t>Ubuntu 22.04 LTS must record time stamps for audit records that can be mapped to Coordinated Universal Time (UTC).</t>
        </r>
      </text>
    </comment>
    <comment ref="AF145" authorId="0" shapeId="0" xr:uid="{00000000-0006-0000-0700-000079000000}">
      <text>
        <r>
          <rPr>
            <sz val="11"/>
            <rFont val="Calibri"/>
          </rPr>
          <t>Ubuntu 22.04 LTS must be configured so that all network connections associated with SSH traffic terminate after becoming unresponsive.</t>
        </r>
      </text>
    </comment>
    <comment ref="AG145" authorId="0" shapeId="0" xr:uid="{00000000-0006-0000-0700-00007A000000}">
      <text>
        <r>
          <rPr>
            <sz val="11"/>
            <rFont val="Calibri"/>
          </rPr>
          <t>Ubuntu 22.04 LTS must be configured so that all network connections associated with SSH traffic are terminated after 10 minutes of becoming unresponsive.</t>
        </r>
      </text>
    </comment>
    <comment ref="AH145" authorId="0" shapeId="0" xr:uid="{00000000-0006-0000-0700-00007B000000}">
      <text>
        <r>
          <rPr>
            <sz val="11"/>
            <rFont val="Calibri"/>
          </rPr>
          <t>Ubuntu 22.04 LTS SSH server must be configured to use only FIPS-validated key exchange algorithms.</t>
        </r>
      </text>
    </comment>
    <comment ref="AI145" authorId="0" shapeId="0" xr:uid="{00000000-0006-0000-0700-00007C000000}">
      <text>
        <r>
          <rPr>
            <sz val="11"/>
            <rFont val="Calibri"/>
          </rPr>
          <t>Ubuntu 22.04 LTS must use strong authenticators in establishing nonlocal maintenance and diagnostic sessions.</t>
        </r>
      </text>
    </comment>
    <comment ref="AJ145" authorId="0" shapeId="0" xr:uid="{00000000-0006-0000-0700-00007D000000}">
      <text>
        <r>
          <rPr>
            <sz val="11"/>
            <rFont val="Calibri"/>
          </rPr>
          <t>Ubuntu 22.04 LTS must be configured so that when passwords are changed or new passwords are established, pwquality must be used.</t>
        </r>
      </text>
    </comment>
    <comment ref="AK145" authorId="0" shapeId="0" xr:uid="{00000000-0006-0000-0700-00007E000000}">
      <text>
        <r>
          <rPr>
            <sz val="11"/>
            <rFont val="Calibri"/>
          </rPr>
          <t>Ubuntu 22.04 LTS, for PKI-based authentication, must validate certificates by constructing a certification path (which includes status information) to an accepted trust anchor.</t>
        </r>
      </text>
    </comment>
    <comment ref="AL145" authorId="0" shapeId="0" xr:uid="{00000000-0006-0000-0700-00007F000000}">
      <text>
        <r>
          <rPr>
            <sz val="11"/>
            <rFont val="Calibri"/>
          </rPr>
          <t>Ubuntu 22.04 LTS for PKI-based authentication, must implement a local cache of revocation data in case of the inability to access revocation information via the network.</t>
        </r>
      </text>
    </comment>
    <comment ref="AM145" authorId="0" shapeId="0" xr:uid="{00000000-0006-0000-0700-000080000000}">
      <text>
        <r>
          <rPr>
            <sz val="11"/>
            <rFont val="Calibri"/>
          </rPr>
          <t>Ubuntu 22.04 LTS must use cryptographic mechanisms to protect the integrity of audit tools.</t>
        </r>
      </text>
    </comment>
    <comment ref="AN145" authorId="0" shapeId="0" xr:uid="{00000000-0006-0000-0700-000081000000}">
      <text>
        <r>
          <rPr>
            <sz val="11"/>
            <rFont val="Calibri"/>
          </rPr>
          <t>Ubuntu 22.04 LTS must have a crontab script running weekly to offload audit events of standalone systems.</t>
        </r>
      </text>
    </comment>
    <comment ref="AO145" authorId="0" shapeId="0" xr:uid="{00000000-0006-0000-0700-000082000000}">
      <text>
        <r>
          <rPr>
            <sz val="11"/>
            <rFont val="Calibri"/>
          </rPr>
          <t>Ubuntu 22.04 LTS must be configured to preserve log records from failure events.</t>
        </r>
      </text>
    </comment>
    <comment ref="AP145" authorId="0" shapeId="0" xr:uid="{00000000-0006-0000-0700-000083000000}">
      <text>
        <r>
          <rPr>
            <sz val="11"/>
            <rFont val="Calibri"/>
          </rPr>
          <t>Ubuntu 22.04 LTS must monitor remote access methods.</t>
        </r>
      </text>
    </comment>
    <comment ref="AQ145" authorId="0" shapeId="0" xr:uid="{00000000-0006-0000-0700-000084000000}">
      <text>
        <r>
          <rPr>
            <sz val="11"/>
            <rFont val="Calibri"/>
          </rPr>
          <t>Ubuntu 22.04 LTS must produce audit records and reports containing information to establish when, where, what type, the source, and the outcome for all DOD-defined auditable events and actions in near real time.</t>
        </r>
      </text>
    </comment>
    <comment ref="AR145" authorId="0" shapeId="0" xr:uid="{00000000-0006-0000-0700-000085000000}">
      <text>
        <r>
          <rPr>
            <sz val="11"/>
            <rFont val="Calibri"/>
          </rPr>
          <t>Ubuntu 22.04 LTS audit event multiplexor must be configured to offload audit logs onto a different system from the system being audited.</t>
        </r>
      </text>
    </comment>
    <comment ref="AS145" authorId="0" shapeId="0" xr:uid="{00000000-0006-0000-0700-000086000000}">
      <text>
        <r>
          <rPr>
            <sz val="11"/>
            <rFont val="Calibri"/>
          </rPr>
          <t>Ubuntu 22.04 LTS must alert the information system security officer (ISSO) and system administrator (SA) in the event of an audit processing failure.</t>
        </r>
      </text>
    </comment>
    <comment ref="AT145" authorId="0" shapeId="0" xr:uid="{00000000-0006-0000-0700-000087000000}">
      <text>
        <r>
          <rPr>
            <sz val="11"/>
            <rFont val="Calibri"/>
          </rPr>
          <t>Ubuntu 22.04 LTS must shut down by default upon audit failure.</t>
        </r>
      </text>
    </comment>
    <comment ref="AU145" authorId="0" shapeId="0" xr:uid="{00000000-0006-0000-0700-000088000000}">
      <text>
        <r>
          <rPr>
            <sz val="11"/>
            <rFont val="Calibri"/>
          </rPr>
          <t>Ubuntu 22.04 LTS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Ubuntu 22.04 LTS must have an application firewall installed in order to control remote access methods.</t>
        </r>
      </text>
    </comment>
    <comment ref="H37" authorId="0" shapeId="0" xr:uid="{00000000-0006-0000-0800-000004000000}">
      <text>
        <r>
          <rPr>
            <sz val="11"/>
            <rFont val="Calibri"/>
          </rPr>
          <t>Ubuntu 22.04 LTS must enable and run the Uncomplicated Firewall (ufw).</t>
        </r>
      </text>
    </comment>
    <comment ref="I37" authorId="0" shapeId="0" xr:uid="{00000000-0006-0000-0800-000002000000}">
      <text>
        <r>
          <rPr>
            <sz val="11"/>
            <rFont val="Calibri"/>
          </rPr>
          <t>Ubuntu 22.04 LTS must have an application firewall enabled.</t>
        </r>
      </text>
    </comment>
    <comment ref="J37" authorId="0" shapeId="0" xr:uid="{00000000-0006-0000-0800-000003000000}">
      <text>
        <r>
          <rPr>
            <sz val="11"/>
            <rFont val="Calibri"/>
          </rPr>
          <t>Ubuntu 22.04 LTS must configure the Uncomplicated Firewall (ufw) to rate-limit impacted network interfaces.</t>
        </r>
      </text>
    </comment>
    <comment ref="G46" authorId="0" shapeId="0" xr:uid="{00000000-0006-0000-0800-000005000000}">
      <text>
        <r>
          <rPr>
            <sz val="11"/>
            <rFont val="Calibri"/>
          </rPr>
          <t>Ubuntu 22.04 LTS must configure the Uncomplicated Firewall (ufw) to rate-limit impacted network interfaces.</t>
        </r>
      </text>
    </comment>
    <comment ref="G52" authorId="0" shapeId="0" xr:uid="{00000000-0006-0000-0800-000006000000}">
      <text>
        <r>
          <rPr>
            <sz val="11"/>
            <rFont val="Calibri"/>
          </rPr>
          <t>Ubuntu 22.04 LTS must disable the x86 Ctrl-Alt-Delete key sequence.</t>
        </r>
      </text>
    </comment>
    <comment ref="H52" authorId="0" shapeId="0" xr:uid="{00000000-0006-0000-0800-00000E000000}">
      <text>
        <r>
          <rPr>
            <sz val="11"/>
            <rFont val="Calibri"/>
          </rPr>
          <t>Ubuntu 22.04 LTS must implement address space layout randomization to protect its memory from unauthorized code execution.</t>
        </r>
      </text>
    </comment>
    <comment ref="I52" authorId="0" shapeId="0" xr:uid="{00000000-0006-0000-0800-00000F000000}">
      <text>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text>
    </comment>
    <comment ref="J52" authorId="0" shapeId="0" xr:uid="{00000000-0006-0000-0800-000010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K52" authorId="0" shapeId="0" xr:uid="{00000000-0006-0000-0800-000007000000}">
      <text>
        <r>
          <rPr>
            <sz val="11"/>
            <rFont val="Calibri"/>
          </rPr>
          <t>Ubuntu 22.04 LTS must not allow unattended or automatic login via SSH.</t>
        </r>
      </text>
    </comment>
    <comment ref="L52" authorId="0" shapeId="0" xr:uid="{00000000-0006-0000-0800-000008000000}">
      <text>
        <r>
          <rPr>
            <sz val="11"/>
            <rFont val="Calibri"/>
          </rPr>
          <t>Ubuntu 22.04 LTS must disable the x86 Ctrl-Alt-Delete key sequence if a graphical user interface is installed.</t>
        </r>
      </text>
    </comment>
    <comment ref="M52" authorId="0" shapeId="0" xr:uid="{00000000-0006-0000-0800-000009000000}">
      <text>
        <r>
          <rPr>
            <sz val="11"/>
            <rFont val="Calibri"/>
          </rPr>
          <t>Ubuntu 22.04 LTS must disable automatic mounting of Universal Serial Bus (USB) mass storage driver.</t>
        </r>
      </text>
    </comment>
    <comment ref="N52" authorId="0" shapeId="0" xr:uid="{00000000-0006-0000-0800-00000A000000}">
      <text>
        <r>
          <rPr>
            <sz val="11"/>
            <rFont val="Calibri"/>
          </rPr>
          <t>Ubuntu 22.04 LTS must disable all wireless network adapters.</t>
        </r>
      </text>
    </comment>
    <comment ref="O52" authorId="0" shapeId="0" xr:uid="{00000000-0006-0000-0800-00000B000000}">
      <text>
        <r>
          <rPr>
            <sz val="11"/>
            <rFont val="Calibri"/>
          </rPr>
          <t>Ubuntu 22.04 LTS must be configured to use AppArmor.</t>
        </r>
      </text>
    </comment>
    <comment ref="P52" authorId="0" shapeId="0" xr:uid="{00000000-0006-0000-0800-00000C000000}">
      <text>
        <r>
          <rPr>
            <sz val="11"/>
            <rFont val="Calibri"/>
          </rPr>
          <t>Ubuntu 22.04 LTS must generate audit records for successful/unsuccessful uses of the apparmor_parser command.</t>
        </r>
      </text>
    </comment>
    <comment ref="Q52" authorId="0" shapeId="0" xr:uid="{00000000-0006-0000-0800-00000D000000}">
      <text>
        <r>
          <rPr>
            <sz val="11"/>
            <rFont val="Calibri"/>
          </rPr>
          <t>Ubuntu 22.04 LTS must not have the nfs-kernel-server package installed.</t>
        </r>
      </text>
    </comment>
    <comment ref="G60" authorId="0" shapeId="0" xr:uid="{00000000-0006-0000-0800-000011000000}">
      <text>
        <r>
          <rPr>
            <sz val="11"/>
            <rFont val="Calibri"/>
          </rPr>
          <t>Ubuntu 22.04 LTS must retain a user</t>
        </r>
        <r>
          <rPr>
            <sz val="11"/>
            <color rgb="FF000000"/>
            <rFont val="Calibri"/>
          </rPr>
          <t>'</t>
        </r>
        <r>
          <rPr>
            <sz val="11"/>
            <color rgb="FF000000"/>
            <rFont val="Calibri"/>
          </rPr>
          <t>s session lock until that user reestablishes access using established identification and authentication procedures.</t>
        </r>
      </text>
    </comment>
    <comment ref="H60" authorId="0" shapeId="0" xr:uid="{00000000-0006-0000-0800-000012000000}">
      <text>
        <r>
          <rPr>
            <sz val="11"/>
            <rFont val="Calibri"/>
          </rPr>
          <t>Ubuntu 22.04 LTS must initiate a graphical session lock after 15 minutes of inactivity.</t>
        </r>
      </text>
    </comment>
    <comment ref="I60" authorId="0" shapeId="0" xr:uid="{00000000-0006-0000-0800-000013000000}">
      <text>
        <r>
          <rPr>
            <sz val="11"/>
            <rFont val="Calibri"/>
          </rPr>
          <t>Ubuntu 22.04 LTS must allow users to directly initiate a session lock for all connection types.</t>
        </r>
      </text>
    </comment>
    <comment ref="J60" authorId="0" shapeId="0" xr:uid="{00000000-0006-0000-0800-000014000000}">
      <text>
        <r>
          <rPr>
            <sz val="11"/>
            <rFont val="Calibri"/>
          </rPr>
          <t>Ubuntu 22.04 LTS must automatically exit interactive command shell user sessions after 15 minutes of inactivity.</t>
        </r>
      </text>
    </comment>
    <comment ref="G71" authorId="0" shapeId="0" xr:uid="{00000000-0006-0000-0800-000015000000}">
      <text>
        <r>
          <rPr>
            <sz val="11"/>
            <rFont val="Calibri"/>
          </rPr>
          <t>Ubuntu 22.04 LTS must be configured so that the Advance Package Tool (APT) removes all software components after updated versions have been installed.</t>
        </r>
      </text>
    </comment>
    <comment ref="H71" authorId="0" shapeId="0" xr:uid="{00000000-0006-0000-0800-000016000000}">
      <text>
        <r>
          <rPr>
            <sz val="11"/>
            <rFont val="Calibri"/>
          </rPr>
          <t xml:space="preserve">Ubuntu 22.04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I71" authorId="0" shapeId="0" xr:uid="{00000000-0006-0000-0800-000017000000}">
      <text>
        <r>
          <rPr>
            <sz val="11"/>
            <rFont val="Calibri"/>
          </rPr>
          <t xml:space="preserve">Ubuntu 22.04 LTS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text>
    </comment>
    <comment ref="J71" authorId="0" shapeId="0" xr:uid="{00000000-0006-0000-0800-000018000000}">
      <text>
        <r>
          <rPr>
            <sz val="11"/>
            <rFont val="Calibri"/>
          </rPr>
          <t xml:space="preserve">Ubuntu 22.04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K71" authorId="0" shapeId="0" xr:uid="{00000000-0006-0000-0800-000019000000}">
      <text>
        <r>
          <rPr>
            <sz val="11"/>
            <rFont val="Calibri"/>
          </rPr>
          <t>Ubuntu 22.04 LTS must be a vendor-supported release.</t>
        </r>
      </text>
    </comment>
    <comment ref="G80" authorId="0" shapeId="0" xr:uid="{00000000-0006-0000-0800-00001A000000}">
      <text>
        <r>
          <rPr>
            <sz val="11"/>
            <rFont val="Calibri"/>
          </rPr>
          <t>Ubuntu 22.04 LTS must prevent direct login into the root account.</t>
        </r>
      </text>
    </comment>
    <comment ref="G81" authorId="0" shapeId="0" xr:uid="{00000000-0006-0000-0800-00001B000000}">
      <text>
        <r>
          <rPr>
            <sz val="11"/>
            <rFont val="Calibri"/>
          </rPr>
          <t>Ubuntu 22.04 LTS must uniquely identify interactive users.</t>
        </r>
      </text>
    </comment>
    <comment ref="H81" authorId="0" shapeId="0" xr:uid="{00000000-0006-0000-0800-00001C000000}">
      <text>
        <r>
          <rPr>
            <sz val="11"/>
            <rFont val="Calibri"/>
          </rPr>
          <t>Ubuntu 22.04 LTS must not allow accounts configured with blank or null passwords.</t>
        </r>
      </text>
    </comment>
    <comment ref="I81" authorId="0" shapeId="0" xr:uid="{00000000-0006-0000-0800-00001D000000}">
      <text>
        <r>
          <rPr>
            <sz val="11"/>
            <rFont val="Calibri"/>
          </rPr>
          <t>Ubuntu 22.04 LTS must not have accounts configured with blank or null passwords.</t>
        </r>
      </text>
    </comment>
    <comment ref="J81" authorId="0" shapeId="0" xr:uid="{00000000-0006-0000-0800-00001E000000}">
      <text>
        <r>
          <rPr>
            <sz val="11"/>
            <rFont val="Calibri"/>
          </rPr>
          <t>Ubuntu 22.04 LTS must implement multifactor authentication for remote access to privileged accounts in such a way that one of the factors is provided by a device separate from the system gaining access.</t>
        </r>
      </text>
    </comment>
    <comment ref="K81" authorId="0" shapeId="0" xr:uid="{00000000-0006-0000-0800-00001F000000}">
      <text>
        <r>
          <rPr>
            <sz val="11"/>
            <rFont val="Calibri"/>
          </rPr>
          <t>Ubuntu 22.04 LTS must accept personal identity verification (PIV) credentials.</t>
        </r>
      </text>
    </comment>
    <comment ref="L81" authorId="0" shapeId="0" xr:uid="{00000000-0006-0000-0800-000020000000}">
      <text>
        <r>
          <rPr>
            <sz val="11"/>
            <rFont val="Calibri"/>
          </rPr>
          <t>Ubuntu 22.04 LTS must implement smart card logins for multifactor authentication for local and network access to privileged and nonprivileged accounts.</t>
        </r>
      </text>
    </comment>
    <comment ref="M81" authorId="0" shapeId="0" xr:uid="{00000000-0006-0000-0800-000021000000}">
      <text>
        <r>
          <rPr>
            <sz val="11"/>
            <rFont val="Calibri"/>
          </rPr>
          <t>Ubuntu 22.04 LTS must electronically verify personal identity verification (PIV) credentials.</t>
        </r>
      </text>
    </comment>
    <comment ref="N81" authorId="0" shapeId="0" xr:uid="{00000000-0006-0000-0800-000022000000}">
      <text>
        <r>
          <rPr>
            <sz val="11"/>
            <rFont val="Calibri"/>
          </rPr>
          <t>Ubuntu 22.04 LTS must map the authenticated identity to the user or group account for PKI-based authentication.</t>
        </r>
      </text>
    </comment>
    <comment ref="O81" authorId="0" shapeId="0" xr:uid="{00000000-0006-0000-0800-000023000000}">
      <text>
        <r>
          <rPr>
            <sz val="11"/>
            <rFont val="Calibri"/>
          </rPr>
          <t>Ubuntu 22.04 LTS must map the authenticated identity to the user or group account for PKI-based authentication.</t>
        </r>
      </text>
    </comment>
    <comment ref="P81" authorId="0" shapeId="0" xr:uid="{00000000-0006-0000-0800-000024000000}">
      <text>
        <r>
          <rPr>
            <sz val="11"/>
            <rFont val="Calibri"/>
          </rPr>
          <t xml:space="preserve">Ubuntu 22.04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G82" authorId="0" shapeId="0" xr:uid="{00000000-0006-0000-0800-000025000000}">
      <text>
        <r>
          <rPr>
            <sz val="11"/>
            <rFont val="Calibri"/>
          </rPr>
          <t>Ubuntu 22.04 LTS must disable account identifiers (individuals, groups, roles, and devices) after 35 days of inactivity.</t>
        </r>
      </text>
    </comment>
    <comment ref="H82" authorId="0" shapeId="0" xr:uid="{00000000-0006-0000-0800-000026000000}">
      <text>
        <r>
          <rPr>
            <sz val="11"/>
            <rFont val="Calibri"/>
          </rPr>
          <t>Ubuntu 22.04 LTS must automatically expire temporary accounts within 72 hours.</t>
        </r>
      </text>
    </comment>
    <comment ref="G85" authorId="0" shapeId="0" xr:uid="{00000000-0006-0000-0800-000027000000}">
      <text>
        <r>
          <rPr>
            <sz val="11"/>
            <rFont val="Calibri"/>
          </rPr>
          <t>Ubuntu 22.04 LTS must require users to reauthenticate for privilege escalation or when changing roles.</t>
        </r>
      </text>
    </comment>
    <comment ref="H85" authorId="0" shapeId="0" xr:uid="{00000000-0006-0000-0800-000028000000}">
      <text>
        <r>
          <rPr>
            <sz val="11"/>
            <rFont val="Calibri"/>
          </rPr>
          <t>Ubuntu 22.04 LTS must ensure only users who need access to security functions are part of sudo group.</t>
        </r>
      </text>
    </comment>
    <comment ref="I85" authorId="0" shapeId="0" xr:uid="{00000000-0006-0000-0800-000029000000}">
      <text>
        <r>
          <rPr>
            <sz val="11"/>
            <rFont val="Calibri"/>
          </rPr>
          <t>Ubuntu 22.04 LTS must require users to provide a password for privilege escalation.</t>
        </r>
      </text>
    </comment>
    <comment ref="J85" authorId="0" shapeId="0" xr:uid="{00000000-0006-0000-0800-00002A000000}">
      <text>
        <r>
          <rPr>
            <sz val="11"/>
            <rFont val="Calibri"/>
          </rPr>
          <t>The operating system must restrict privilege elevation to authorized personnel.</t>
        </r>
      </text>
    </comment>
    <comment ref="G86" authorId="0" shapeId="0" xr:uid="{00000000-0006-0000-0800-00002B000000}">
      <text>
        <r>
          <rPr>
            <sz val="11"/>
            <rFont val="Calibri"/>
          </rPr>
          <t>Ubuntu 22.04 LTS must require users to reauthenticate for privilege escalation or when changing roles.</t>
        </r>
      </text>
    </comment>
    <comment ref="H86" authorId="0" shapeId="0" xr:uid="{00000000-0006-0000-0800-00002C000000}">
      <text>
        <r>
          <rPr>
            <sz val="11"/>
            <rFont val="Calibri"/>
          </rPr>
          <t>Ubuntu 22.04 LTS must require users to provide a password for privilege escalation.</t>
        </r>
      </text>
    </comment>
    <comment ref="G91" authorId="0" shapeId="0" xr:uid="{00000000-0006-0000-0800-00002D000000}">
      <text>
        <r>
          <rPr>
            <sz val="11"/>
            <rFont val="Calibri"/>
          </rPr>
          <t>Ubuntu 22.04 LTS must enforce password complexity by requiring at least one uppercase character be used.</t>
        </r>
      </text>
    </comment>
    <comment ref="H91" authorId="0" shapeId="0" xr:uid="{00000000-0006-0000-0800-00002E000000}">
      <text>
        <r>
          <rPr>
            <sz val="11"/>
            <rFont val="Calibri"/>
          </rPr>
          <t>Ubuntu 22.04 LTS must enforce password complexity by requiring at least one lowercase character be used.</t>
        </r>
      </text>
    </comment>
    <comment ref="I91" authorId="0" shapeId="0" xr:uid="{00000000-0006-0000-0800-00002F000000}">
      <text>
        <r>
          <rPr>
            <sz val="11"/>
            <rFont val="Calibri"/>
          </rPr>
          <t>Ubuntu 22.04 LTS must enforce password complexity by requiring that at least one numeric character be used.</t>
        </r>
      </text>
    </comment>
    <comment ref="J91" authorId="0" shapeId="0" xr:uid="{00000000-0006-0000-0800-000030000000}">
      <text>
        <r>
          <rPr>
            <sz val="11"/>
            <rFont val="Calibri"/>
          </rPr>
          <t>Ubuntu 22.04 LTS must enforce password complexity by requiring that at least one special character be used.</t>
        </r>
      </text>
    </comment>
    <comment ref="K91" authorId="0" shapeId="0" xr:uid="{00000000-0006-0000-0800-000031000000}">
      <text>
        <r>
          <rPr>
            <sz val="11"/>
            <rFont val="Calibri"/>
          </rPr>
          <t>Ubuntu 22.04 LTS must store only encrypted representations of passwords.</t>
        </r>
      </text>
    </comment>
    <comment ref="L91" authorId="0" shapeId="0" xr:uid="{00000000-0006-0000-0800-000032000000}">
      <text>
        <r>
          <rPr>
            <sz val="11"/>
            <rFont val="Calibri"/>
          </rPr>
          <t>Ubuntu 22.04 LTS must encrypt all stored passwords with a FIPS 140-3-approved cryptographic hashing algorithm.</t>
        </r>
      </text>
    </comment>
    <comment ref="G92" authorId="0" shapeId="0" xr:uid="{00000000-0006-0000-0800-000033000000}">
      <text>
        <r>
          <rPr>
            <sz val="11"/>
            <rFont val="Calibri"/>
          </rPr>
          <t>Ubuntu 22.04 LTS must enforce a 60-day maximum password lifetime restriction. Passwords for new users must have a 60-day maximum password lifetime restriction.</t>
        </r>
      </text>
    </comment>
    <comment ref="H92" authorId="0" shapeId="0" xr:uid="{00000000-0006-0000-0800-000034000000}">
      <text>
        <r>
          <rPr>
            <sz val="11"/>
            <rFont val="Calibri"/>
          </rPr>
          <t>Ubuntu 22.04 LTS must automatically lock an account until the locked account is released by an administrator when three unsuccessful logon attempts have been made.</t>
        </r>
      </text>
    </comment>
    <comment ref="I92" authorId="0" shapeId="0" xr:uid="{00000000-0006-0000-0800-000035000000}">
      <text>
        <r>
          <rPr>
            <sz val="11"/>
            <rFont val="Calibri"/>
          </rPr>
          <t>Ubuntu 22.04 LTS must enforce password complexity by requiring at least one uppercase character be used.</t>
        </r>
      </text>
    </comment>
    <comment ref="J92" authorId="0" shapeId="0" xr:uid="{00000000-0006-0000-0800-000036000000}">
      <text>
        <r>
          <rPr>
            <sz val="11"/>
            <rFont val="Calibri"/>
          </rPr>
          <t>Ubuntu 22.04 LTS must enforce password complexity by requiring at least one lowercase character be used.</t>
        </r>
      </text>
    </comment>
    <comment ref="K92" authorId="0" shapeId="0" xr:uid="{00000000-0006-0000-0800-000037000000}">
      <text>
        <r>
          <rPr>
            <sz val="11"/>
            <rFont val="Calibri"/>
          </rPr>
          <t>Ubuntu 22.04 LTS must enforce password complexity by requiring that at least one numeric character be used.</t>
        </r>
      </text>
    </comment>
    <comment ref="L92" authorId="0" shapeId="0" xr:uid="{00000000-0006-0000-0800-000038000000}">
      <text>
        <r>
          <rPr>
            <sz val="11"/>
            <rFont val="Calibri"/>
          </rPr>
          <t>Ubuntu 22.04 LTS must enforce password complexity by requiring that at least one special character be used.</t>
        </r>
      </text>
    </comment>
    <comment ref="M92" authorId="0" shapeId="0" xr:uid="{00000000-0006-0000-0800-000039000000}">
      <text>
        <r>
          <rPr>
            <sz val="11"/>
            <rFont val="Calibri"/>
          </rPr>
          <t>Ubuntu 22.04 LTS must prevent the use of dictionary words for passwords.</t>
        </r>
      </text>
    </comment>
    <comment ref="N92" authorId="0" shapeId="0" xr:uid="{00000000-0006-0000-0800-00003A000000}">
      <text>
        <r>
          <rPr>
            <sz val="11"/>
            <rFont val="Calibri"/>
          </rPr>
          <t>Ubuntu 22.04 LTS must enforce a minimum 15-character password length.</t>
        </r>
      </text>
    </comment>
    <comment ref="O92" authorId="0" shapeId="0" xr:uid="{00000000-0006-0000-0800-00003B000000}">
      <text>
        <r>
          <rPr>
            <sz val="11"/>
            <rFont val="Calibri"/>
          </rPr>
          <t>Ubuntu 22.04 LTS must require the change of at least eight characters when passwords are changed.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Ubuntu 22.04 LTS must configure the Uncomplicated Firewall (ufw) to rate-limit impacted network interfaces.</t>
        </r>
      </text>
    </comment>
    <comment ref="L20" authorId="0" shapeId="0" xr:uid="{00000000-0006-0000-0A00-000002000000}">
      <text>
        <r>
          <rPr>
            <sz val="11"/>
            <rFont val="Calibri"/>
          </rPr>
          <t>Ubuntu 22.04 LTS must have an application firewall installed in order to control remote access methods.</t>
        </r>
      </text>
    </comment>
    <comment ref="M20" authorId="0" shapeId="0" xr:uid="{00000000-0006-0000-0A00-000004000000}">
      <text>
        <r>
          <rPr>
            <sz val="11"/>
            <rFont val="Calibri"/>
          </rPr>
          <t>Ubuntu 22.04 LTS must enable and run the Uncomplicated Firewall (ufw).</t>
        </r>
      </text>
    </comment>
    <comment ref="N20" authorId="0" shapeId="0" xr:uid="{00000000-0006-0000-0A00-000003000000}">
      <text>
        <r>
          <rPr>
            <sz val="11"/>
            <rFont val="Calibri"/>
          </rPr>
          <t>Ubuntu 22.04 LTS must have an application firewall enabled.</t>
        </r>
      </text>
    </comment>
    <comment ref="L35" authorId="0" shapeId="0" xr:uid="{00000000-0006-0000-0A00-000005000000}">
      <text>
        <r>
          <rPr>
            <sz val="11"/>
            <rFont val="Calibri"/>
          </rPr>
          <t>Ubuntu 22.04 LTS must disable the x86 Ctrl-Alt-Delete key sequence.</t>
        </r>
      </text>
    </comment>
    <comment ref="M35" authorId="0" shapeId="0" xr:uid="{00000000-0006-0000-0A00-000010000000}">
      <text>
        <r>
          <rPr>
            <sz val="11"/>
            <rFont val="Calibri"/>
          </rPr>
          <t>Ubuntu 22.04 LTS must restrict access to the kernel message buffer.</t>
        </r>
      </text>
    </comment>
    <comment ref="N35" authorId="0" shapeId="0" xr:uid="{00000000-0006-0000-0A00-000011000000}">
      <text>
        <r>
          <rPr>
            <sz val="11"/>
            <rFont val="Calibri"/>
          </rPr>
          <t>Ubuntu 22.04 LTS must disable kernel core dumps so that it can fail to a secure state if system initialization fails, shutdown fails or aborts fail.</t>
        </r>
      </text>
    </comment>
    <comment ref="O35" authorId="0" shapeId="0" xr:uid="{00000000-0006-0000-0A00-000006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P35" authorId="0" shapeId="0" xr:uid="{00000000-0006-0000-0A00-000007000000}">
      <text>
        <r>
          <rPr>
            <sz val="11"/>
            <rFont val="Calibri"/>
          </rPr>
          <t>Ubuntu 22.04 LTS must generate error messages that provide information necessary for corrective actions without revealing information that could be exploited by adversaries.</t>
        </r>
      </text>
    </comment>
    <comment ref="Q35" authorId="0" shapeId="0" xr:uid="{00000000-0006-0000-0A00-000008000000}">
      <text>
        <r>
          <rPr>
            <sz val="11"/>
            <rFont val="Calibri"/>
          </rPr>
          <t>Ubuntu 22.04 LTS must be configured to use TCP syncookies.</t>
        </r>
      </text>
    </comment>
    <comment ref="R35" authorId="0" shapeId="0" xr:uid="{00000000-0006-0000-0A00-000009000000}">
      <text>
        <r>
          <rPr>
            <sz val="11"/>
            <rFont val="Calibri"/>
          </rPr>
          <t>Ubuntu 22.04 LTS must not allow unattended or automatic login via SSH.</t>
        </r>
      </text>
    </comment>
    <comment ref="S35" authorId="0" shapeId="0" xr:uid="{00000000-0006-0000-0A00-00000A000000}">
      <text>
        <r>
          <rPr>
            <sz val="11"/>
            <rFont val="Calibri"/>
          </rPr>
          <t>Ubuntu 22.04 LTS must be configured so that remote X connections are disabled, unless to fulfill documented and validated mission requirements.</t>
        </r>
      </text>
    </comment>
    <comment ref="T35" authorId="0" shapeId="0" xr:uid="{00000000-0006-0000-0A00-00000B000000}">
      <text>
        <r>
          <rPr>
            <sz val="11"/>
            <rFont val="Calibri"/>
          </rPr>
          <t>Ubuntu 22.04 LTS SSH daemon must prevent remote hosts from connecting to the proxy display.</t>
        </r>
      </text>
    </comment>
    <comment ref="U35" authorId="0" shapeId="0" xr:uid="{00000000-0006-0000-0A00-00000C000000}">
      <text>
        <r>
          <rPr>
            <sz val="11"/>
            <rFont val="Calibri"/>
          </rPr>
          <t>Ubuntu 22.04 LTS must disable the x86 Ctrl-Alt-Delete key sequence if a graphical user interface is installed.</t>
        </r>
      </text>
    </comment>
    <comment ref="V35" authorId="0" shapeId="0" xr:uid="{00000000-0006-0000-0A00-00000D000000}">
      <text>
        <r>
          <rPr>
            <sz val="11"/>
            <rFont val="Calibri"/>
          </rPr>
          <t>Ubuntu 22.04 LTS must disable automatic mounting of Universal Serial Bus (USB) mass storage driver.</t>
        </r>
      </text>
    </comment>
    <comment ref="W35" authorId="0" shapeId="0" xr:uid="{00000000-0006-0000-0A00-00000E000000}">
      <text>
        <r>
          <rPr>
            <sz val="11"/>
            <rFont val="Calibri"/>
          </rPr>
          <t>Ubuntu 22.04 LTS must disable all wireless network adapters.</t>
        </r>
      </text>
    </comment>
    <comment ref="X35" authorId="0" shapeId="0" xr:uid="{00000000-0006-0000-0A00-00000F000000}">
      <text>
        <r>
          <rPr>
            <sz val="11"/>
            <rFont val="Calibri"/>
          </rPr>
          <t>Ubuntu 22.04 LTS must not have the nfs-kernel-server package installed.</t>
        </r>
      </text>
    </comment>
    <comment ref="L37" authorId="0" shapeId="0" xr:uid="{00000000-0006-0000-0A00-000012000000}">
      <text>
        <r>
          <rPr>
            <sz val="11"/>
            <rFont val="Calibri"/>
          </rPr>
          <t>Ubuntu 22.04 LTS must implement address space layout randomization to protect its memory from unauthorized code execution.</t>
        </r>
      </text>
    </comment>
    <comment ref="M37" authorId="0" shapeId="0" xr:uid="{00000000-0006-0000-0A00-000016000000}">
      <text>
        <r>
          <rPr>
            <sz val="11"/>
            <rFont val="Calibri"/>
          </rPr>
          <t xml:space="preserve">Ubuntu 22.04 LTS must have directories that contain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N37" authorId="0" shapeId="0" xr:uid="{00000000-0006-0000-0A00-000017000000}">
      <text>
        <r>
          <rPr>
            <sz val="11"/>
            <rFont val="Calibri"/>
          </rPr>
          <t xml:space="preserve">Ubuntu 22.04 LTS must have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O37" authorId="0" shapeId="0" xr:uid="{00000000-0006-0000-0A00-000018000000}">
      <text>
        <r>
          <rPr>
            <sz val="11"/>
            <rFont val="Calibri"/>
          </rPr>
          <t xml:space="preserve">Ubuntu 22.04 LTS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P37" authorId="0" shapeId="0" xr:uid="{00000000-0006-0000-0A00-000019000000}">
      <text>
        <r>
          <rPr>
            <sz val="11"/>
            <rFont val="Calibri"/>
          </rPr>
          <t xml:space="preserve">Ubuntu 22.04 LTS must have directories that contain system commands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37" authorId="0" shapeId="0" xr:uid="{00000000-0006-0000-0A00-00001A000000}">
      <text>
        <r>
          <rPr>
            <sz val="11"/>
            <rFont val="Calibri"/>
          </rPr>
          <t xml:space="preserve">Ubuntu 22.04 LTS must have directories that contain system commands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7" authorId="0" shapeId="0" xr:uid="{00000000-0006-0000-0A00-00001B000000}">
      <text>
        <r>
          <rPr>
            <sz val="11"/>
            <rFont val="Calibri"/>
          </rPr>
          <t xml:space="preserve">Ubuntu 22.04 LTS must have system commands 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S37" authorId="0" shapeId="0" xr:uid="{00000000-0006-0000-0A00-00001C000000}">
      <text>
        <r>
          <rPr>
            <sz val="11"/>
            <rFont val="Calibri"/>
          </rPr>
          <t xml:space="preserve">Ubuntu 22.04 LTS must have system commands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T37" authorId="0" shapeId="0" xr:uid="{00000000-0006-0000-0A00-00001D000000}">
      <text>
        <r>
          <rPr>
            <sz val="11"/>
            <rFont val="Calibri"/>
          </rPr>
          <t xml:space="preserve">Ubuntu 22.04 LTS library directories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37" authorId="0" shapeId="0" xr:uid="{00000000-0006-0000-0A00-00001E000000}">
      <text>
        <r>
          <rPr>
            <sz val="11"/>
            <rFont val="Calibri"/>
          </rPr>
          <t xml:space="preserve">Ubuntu 22.04 LTS library directories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37" authorId="0" shapeId="0" xr:uid="{00000000-0006-0000-0A00-00001F000000}">
      <text>
        <r>
          <rPr>
            <sz val="11"/>
            <rFont val="Calibri"/>
          </rPr>
          <t xml:space="preserve">Ubuntu 22.04 LTS library files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37" authorId="0" shapeId="0" xr:uid="{00000000-0006-0000-0A00-000020000000}">
      <text>
        <r>
          <rPr>
            <sz val="11"/>
            <rFont val="Calibri"/>
          </rPr>
          <t xml:space="preserve">Ubuntu 22.04 LTS library files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X37" authorId="0" shapeId="0" xr:uid="{00000000-0006-0000-0A00-000021000000}">
      <text>
        <r>
          <rPr>
            <sz val="11"/>
            <rFont val="Calibri"/>
          </rPr>
          <t>Ubuntu 22.04 LTS must set a sticky bit on all public directories to prevent unauthorized and unintended information transferred via shared system resources.</t>
        </r>
      </text>
    </comment>
    <comment ref="Y37" authorId="0" shapeId="0" xr:uid="{00000000-0006-0000-0A00-000013000000}">
      <text>
        <r>
          <rPr>
            <sz val="11"/>
            <rFont val="Calibri"/>
          </rPr>
          <t>Ubuntu 22.04 LTS default filesystem permissions must be defined in such a way that all authenticated users can read and modify only their own files.</t>
        </r>
      </text>
    </comment>
    <comment ref="Z37" authorId="0" shapeId="0" xr:uid="{00000000-0006-0000-0A00-000014000000}">
      <text>
        <r>
          <rPr>
            <sz val="11"/>
            <rFont val="Calibri"/>
          </rPr>
          <t>Ubuntu 22.04 LTS must be configured to use AppArmor.</t>
        </r>
      </text>
    </comment>
    <comment ref="AA37" authorId="0" shapeId="0" xr:uid="{00000000-0006-0000-0A00-000015000000}">
      <text>
        <r>
          <rPr>
            <sz val="11"/>
            <rFont val="Calibri"/>
          </rPr>
          <t>Ubuntu 22.04 LTS must generate audit records for successful/unsuccessful uses of the apparmor_parser command.</t>
        </r>
      </text>
    </comment>
    <comment ref="L38" authorId="0" shapeId="0" xr:uid="{00000000-0006-0000-0A00-000022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M38" authorId="0" shapeId="0" xr:uid="{00000000-0006-0000-0A00-000023000000}">
      <text>
        <r>
          <rPr>
            <sz val="11"/>
            <rFont val="Calibri"/>
          </rPr>
          <t>Ubuntu 22.04 LTS must configure the SSH daemon to use FIPS 140-3-approved ciphers to prevent the unauthorized disclosure of information and/or detect changes to information during transmission.</t>
        </r>
      </text>
    </comment>
    <comment ref="L84" authorId="0" shapeId="0" xr:uid="{00000000-0006-0000-0A00-000024000000}">
      <text>
        <r>
          <rPr>
            <sz val="11"/>
            <rFont val="Calibri"/>
          </rPr>
          <t>Ubuntu 22.04 LTS must have SSH installed.</t>
        </r>
      </text>
    </comment>
    <comment ref="M84" authorId="0" shapeId="0" xr:uid="{00000000-0006-0000-0A00-000025000000}">
      <text>
        <r>
          <rPr>
            <sz val="11"/>
            <rFont val="Calibri"/>
          </rPr>
          <t>Ubuntu 22.04 LTS must use SSH to protect the confidentiality and integrity of transmitted information.</t>
        </r>
      </text>
    </comment>
    <comment ref="N84" authorId="0" shapeId="0" xr:uid="{00000000-0006-0000-0A00-000026000000}">
      <text>
        <r>
          <rPr>
            <sz val="11"/>
            <rFont val="Calibri"/>
          </rPr>
          <t>Ubuntu 22.04 LTS must configure the SSH daemon to use FIPS 140-3-approved ciphers to prevent the unauthorized disclosure of information and/or detect changes to information during transmission.</t>
        </r>
      </text>
    </comment>
    <comment ref="O84" authorId="0" shapeId="0" xr:uid="{00000000-0006-0000-0A00-000027000000}">
      <text>
        <r>
          <rPr>
            <sz val="11"/>
            <rFont val="Calibri"/>
          </rPr>
          <t>Ubuntu 22.04 LTS must configure the SSH daemon to use Message Authentication Codes (MACs) employing FIPS 140-3-approved cryptographic hashes to prevent the unauthorized disclosure of information and/or detect changes to information during transmission.</t>
        </r>
      </text>
    </comment>
    <comment ref="P84" authorId="0" shapeId="0" xr:uid="{00000000-0006-0000-0A00-000028000000}">
      <text>
        <r>
          <rPr>
            <sz val="11"/>
            <rFont val="Calibri"/>
          </rPr>
          <t>Ubuntu 22.04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L115" authorId="0" shapeId="0" xr:uid="{00000000-0006-0000-0A00-000029000000}">
      <text>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text>
    </comment>
    <comment ref="M115" authorId="0" shapeId="0" xr:uid="{00000000-0006-0000-0A00-00002A000000}">
      <text>
        <r>
          <rPr>
            <sz val="11"/>
            <rFont val="Calibri"/>
          </rPr>
          <t>Ubuntu 22.04 LTS must be a vendor-supported release.</t>
        </r>
      </text>
    </comment>
    <comment ref="L119" authorId="0" shapeId="0" xr:uid="{00000000-0006-0000-0A00-00002B000000}">
      <text>
        <r>
          <rPr>
            <sz val="11"/>
            <rFont val="Calibri"/>
          </rPr>
          <t>Ubuntu 22.04 LTS must be configured so that the Advance Package Tool (APT) removes all software components after updated versions have been installed.</t>
        </r>
      </text>
    </comment>
    <comment ref="M119" authorId="0" shapeId="0" xr:uid="{00000000-0006-0000-0A00-00002C000000}">
      <text>
        <r>
          <rPr>
            <sz val="11"/>
            <rFont val="Calibri"/>
          </rPr>
          <t xml:space="preserve">Ubuntu 22.04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N119" authorId="0" shapeId="0" xr:uid="{00000000-0006-0000-0A00-00002D000000}">
      <text>
        <r>
          <rPr>
            <sz val="11"/>
            <rFont val="Calibri"/>
          </rPr>
          <t xml:space="preserve">Ubuntu 22.04 LTS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text>
    </comment>
    <comment ref="O119" authorId="0" shapeId="0" xr:uid="{00000000-0006-0000-0A00-00002E000000}">
      <text>
        <r>
          <rPr>
            <sz val="11"/>
            <rFont val="Calibri"/>
          </rPr>
          <t xml:space="preserve">Ubuntu 22.04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L138" authorId="0" shapeId="0" xr:uid="{00000000-0006-0000-0A00-00002F000000}">
      <text>
        <r>
          <rPr>
            <sz val="11"/>
            <rFont val="Calibri"/>
          </rPr>
          <t>Ubuntu 22.04 LTS must require users to reauthenticate for privilege escalation or when changing roles.</t>
        </r>
      </text>
    </comment>
    <comment ref="M138" authorId="0" shapeId="0" xr:uid="{00000000-0006-0000-0A00-000030000000}">
      <text>
        <r>
          <rPr>
            <sz val="11"/>
            <rFont val="Calibri"/>
          </rPr>
          <t>Ubuntu 22.04 LTS must require users to provide a password for privilege escalation.</t>
        </r>
      </text>
    </comment>
    <comment ref="L144" authorId="0" shapeId="0" xr:uid="{00000000-0006-0000-0A00-000031000000}">
      <text>
        <r>
          <rPr>
            <sz val="11"/>
            <rFont val="Calibri"/>
          </rPr>
          <t>Ubuntu 22.04 LTS must ensure only users who need access to security functions are part of sudo group.</t>
        </r>
      </text>
    </comment>
    <comment ref="M144" authorId="0" shapeId="0" xr:uid="{00000000-0006-0000-0A00-000032000000}">
      <text>
        <r>
          <rPr>
            <sz val="11"/>
            <rFont val="Calibri"/>
          </rPr>
          <t>The operating system must restrict privilege elevation to authorized personnel.</t>
        </r>
      </text>
    </comment>
    <comment ref="L152" authorId="0" shapeId="0" xr:uid="{00000000-0006-0000-0A00-000033000000}">
      <text>
        <r>
          <rPr>
            <sz val="11"/>
            <rFont val="Calibri"/>
          </rPr>
          <t>Ubuntu 22.04 LTS must prevent direct login into the root account.</t>
        </r>
      </text>
    </comment>
    <comment ref="M152" authorId="0" shapeId="0" xr:uid="{00000000-0006-0000-0A00-000034000000}">
      <text>
        <r>
          <rPr>
            <sz val="11"/>
            <rFont val="Calibri"/>
          </rPr>
          <t>Ubuntu 22.04 LTS must uniquely identify interactive users.</t>
        </r>
      </text>
    </comment>
    <comment ref="L156" authorId="0" shapeId="0" xr:uid="{00000000-0006-0000-0A00-000035000000}">
      <text>
        <r>
          <rPr>
            <sz val="11"/>
            <rFont val="Calibri"/>
          </rPr>
          <t>Ubuntu 22.04 LTS must disable account identifiers (individuals, groups, roles, and devices) after 35 days of inactivity.</t>
        </r>
      </text>
    </comment>
    <comment ref="L157" authorId="0" shapeId="0" xr:uid="{00000000-0006-0000-0A00-000036000000}">
      <text>
        <r>
          <rPr>
            <sz val="11"/>
            <rFont val="Calibri"/>
          </rPr>
          <t>Ubuntu 22.04 LTS must disable account identifiers (individuals, groups, roles, and devices) after 35 days of inactivity.</t>
        </r>
      </text>
    </comment>
    <comment ref="M157" authorId="0" shapeId="0" xr:uid="{00000000-0006-0000-0A00-000037000000}">
      <text>
        <r>
          <rPr>
            <sz val="11"/>
            <rFont val="Calibri"/>
          </rPr>
          <t>Ubuntu 22.04 LTS must automatically expire temporary accounts within 72 hours.</t>
        </r>
      </text>
    </comment>
    <comment ref="L159" authorId="0" shapeId="0" xr:uid="{00000000-0006-0000-0A00-000038000000}">
      <text>
        <r>
          <rPr>
            <sz val="11"/>
            <rFont val="Calibri"/>
          </rPr>
          <t>Ubuntu 22.04 LTS must retain a user</t>
        </r>
        <r>
          <rPr>
            <sz val="11"/>
            <color rgb="FF000000"/>
            <rFont val="Calibri"/>
          </rPr>
          <t>'</t>
        </r>
        <r>
          <rPr>
            <sz val="11"/>
            <color rgb="FF000000"/>
            <rFont val="Calibri"/>
          </rPr>
          <t>s session lock until that user reestablishes access using established identification and authentication procedures.</t>
        </r>
      </text>
    </comment>
    <comment ref="M159" authorId="0" shapeId="0" xr:uid="{00000000-0006-0000-0A00-000039000000}">
      <text>
        <r>
          <rPr>
            <sz val="11"/>
            <rFont val="Calibri"/>
          </rPr>
          <t>Ubuntu 22.04 LTS must initiate a graphical session lock after 15 minutes of inactivity.</t>
        </r>
      </text>
    </comment>
    <comment ref="N159" authorId="0" shapeId="0" xr:uid="{00000000-0006-0000-0A00-00003A000000}">
      <text>
        <r>
          <rPr>
            <sz val="11"/>
            <rFont val="Calibri"/>
          </rPr>
          <t>Ubuntu 22.04 LTS must allow users to directly initiate a session lock for all connection types.</t>
        </r>
      </text>
    </comment>
    <comment ref="O159" authorId="0" shapeId="0" xr:uid="{00000000-0006-0000-0A00-00003B000000}">
      <text>
        <r>
          <rPr>
            <sz val="11"/>
            <rFont val="Calibri"/>
          </rPr>
          <t>Ubuntu 22.04 LTS must automatically exit interactive command shell user sessions after 15 minutes of inactivity.</t>
        </r>
      </text>
    </comment>
    <comment ref="L161" authorId="0" shapeId="0" xr:uid="{00000000-0006-0000-0A00-00003C000000}">
      <text>
        <r>
          <rPr>
            <sz val="11"/>
            <rFont val="Calibri"/>
          </rPr>
          <t>Ubuntu 22.04 LTS must not allow accounts configured with blank or null passwords.</t>
        </r>
      </text>
    </comment>
    <comment ref="M161" authorId="0" shapeId="0" xr:uid="{00000000-0006-0000-0A00-00003D000000}">
      <text>
        <r>
          <rPr>
            <sz val="11"/>
            <rFont val="Calibri"/>
          </rPr>
          <t>Ubuntu 22.04 LTS must not have accounts configured with blank or null passwords.</t>
        </r>
      </text>
    </comment>
    <comment ref="L162" authorId="0" shapeId="0" xr:uid="{00000000-0006-0000-0A00-00003E000000}">
      <text>
        <r>
          <rPr>
            <sz val="11"/>
            <rFont val="Calibri"/>
          </rPr>
          <t>Ubuntu 22.04 LTS must store only encrypted representations of passwords.</t>
        </r>
      </text>
    </comment>
    <comment ref="M162" authorId="0" shapeId="0" xr:uid="{00000000-0006-0000-0A00-00003F000000}">
      <text>
        <r>
          <rPr>
            <sz val="11"/>
            <rFont val="Calibri"/>
          </rPr>
          <t>Ubuntu 22.04 LTS must encrypt all stored passwords with a FIPS 140-3-approved cryptographic hashing algorithm.</t>
        </r>
      </text>
    </comment>
    <comment ref="L164" authorId="0" shapeId="0" xr:uid="{00000000-0006-0000-0A00-000040000000}">
      <text>
        <r>
          <rPr>
            <sz val="11"/>
            <rFont val="Calibri"/>
          </rPr>
          <t>Ubuntu 22.04 LTS must automatically lock an account until the locked account is released by an administrator when three unsuccessful logon attempts have been made.</t>
        </r>
      </text>
    </comment>
    <comment ref="L166" authorId="0" shapeId="0" xr:uid="{00000000-0006-0000-0A00-000041000000}">
      <text>
        <r>
          <rPr>
            <sz val="11"/>
            <rFont val="Calibri"/>
          </rPr>
          <t>Ubuntu 22.04 LTS must enforce password complexity by requiring at least one uppercase character be used.</t>
        </r>
      </text>
    </comment>
    <comment ref="M166" authorId="0" shapeId="0" xr:uid="{00000000-0006-0000-0A00-000042000000}">
      <text>
        <r>
          <rPr>
            <sz val="11"/>
            <rFont val="Calibri"/>
          </rPr>
          <t>Ubuntu 22.04 LTS must enforce password complexity by requiring at least one lowercase character be used.</t>
        </r>
      </text>
    </comment>
    <comment ref="N166" authorId="0" shapeId="0" xr:uid="{00000000-0006-0000-0A00-000043000000}">
      <text>
        <r>
          <rPr>
            <sz val="11"/>
            <rFont val="Calibri"/>
          </rPr>
          <t>Ubuntu 22.04 LTS must enforce password complexity by requiring that at least one numeric character be used.</t>
        </r>
      </text>
    </comment>
    <comment ref="O166" authorId="0" shapeId="0" xr:uid="{00000000-0006-0000-0A00-000044000000}">
      <text>
        <r>
          <rPr>
            <sz val="11"/>
            <rFont val="Calibri"/>
          </rPr>
          <t>Ubuntu 22.04 LTS must enforce password complexity by requiring that at least one special character be used.</t>
        </r>
      </text>
    </comment>
    <comment ref="P166" authorId="0" shapeId="0" xr:uid="{00000000-0006-0000-0A00-000045000000}">
      <text>
        <r>
          <rPr>
            <sz val="11"/>
            <rFont val="Calibri"/>
          </rPr>
          <t>Ubuntu 22.04 LTS must prevent the use of dictionary words for passwords.</t>
        </r>
      </text>
    </comment>
    <comment ref="Q166" authorId="0" shapeId="0" xr:uid="{00000000-0006-0000-0A00-000046000000}">
      <text>
        <r>
          <rPr>
            <sz val="11"/>
            <rFont val="Calibri"/>
          </rPr>
          <t>Ubuntu 22.04 LTS must enforce a minimum 15-character password length.</t>
        </r>
      </text>
    </comment>
    <comment ref="R166" authorId="0" shapeId="0" xr:uid="{00000000-0006-0000-0A00-000047000000}">
      <text>
        <r>
          <rPr>
            <sz val="11"/>
            <rFont val="Calibri"/>
          </rPr>
          <t>Ubuntu 22.04 LTS must require the change of at least eight characters when passwords are changed.</t>
        </r>
      </text>
    </comment>
    <comment ref="L169" authorId="0" shapeId="0" xr:uid="{00000000-0006-0000-0A00-000048000000}">
      <text>
        <r>
          <rPr>
            <sz val="11"/>
            <rFont val="Calibri"/>
          </rPr>
          <t>Ubuntu 22.04 LTS must enforce a 60-day maximum password lifetime restriction. Passwords for new users must have a 60-day maximum password lifetime restriction.</t>
        </r>
      </text>
    </comment>
    <comment ref="L175" authorId="0" shapeId="0" xr:uid="{00000000-0006-0000-0A00-000049000000}">
      <text>
        <r>
          <rPr>
            <sz val="11"/>
            <rFont val="Calibri"/>
          </rPr>
          <t>Ubuntu 22.04 LTS must implement multifactor authentication for remote access to privileged accounts in such a way that one of the factors is provided by a device separate from the system gaining access.</t>
        </r>
      </text>
    </comment>
    <comment ref="M175" authorId="0" shapeId="0" xr:uid="{00000000-0006-0000-0A00-00004A000000}">
      <text>
        <r>
          <rPr>
            <sz val="11"/>
            <rFont val="Calibri"/>
          </rPr>
          <t>Ubuntu 22.04 LTS must accept personal identity verification (PIV) credentials.</t>
        </r>
      </text>
    </comment>
    <comment ref="N175" authorId="0" shapeId="0" xr:uid="{00000000-0006-0000-0A00-00004B000000}">
      <text>
        <r>
          <rPr>
            <sz val="11"/>
            <rFont val="Calibri"/>
          </rPr>
          <t>Ubuntu 22.04 LTS must implement smart card logins for multifactor authentication for local and network access to privileged and nonprivileged accounts.</t>
        </r>
      </text>
    </comment>
    <comment ref="O175" authorId="0" shapeId="0" xr:uid="{00000000-0006-0000-0A00-00004C000000}">
      <text>
        <r>
          <rPr>
            <sz val="11"/>
            <rFont val="Calibri"/>
          </rPr>
          <t>Ubuntu 22.04 LTS must electronically verify personal identity verification (PIV) credentials.</t>
        </r>
      </text>
    </comment>
    <comment ref="P175" authorId="0" shapeId="0" xr:uid="{00000000-0006-0000-0A00-00004D000000}">
      <text>
        <r>
          <rPr>
            <sz val="11"/>
            <rFont val="Calibri"/>
          </rPr>
          <t>Ubuntu 22.04 LTS must map the authenticated identity to the user or group account for PKI-based authentication.</t>
        </r>
      </text>
    </comment>
    <comment ref="Q175" authorId="0" shapeId="0" xr:uid="{00000000-0006-0000-0A00-00004E000000}">
      <text>
        <r>
          <rPr>
            <sz val="11"/>
            <rFont val="Calibri"/>
          </rPr>
          <t>Ubuntu 22.04 LTS must use DOD PKI-established certificate authorities for verification of the establishment of protected sessions.</t>
        </r>
      </text>
    </comment>
    <comment ref="R175" authorId="0" shapeId="0" xr:uid="{00000000-0006-0000-0A00-00004F000000}">
      <text>
        <r>
          <rPr>
            <sz val="11"/>
            <rFont val="Calibri"/>
          </rPr>
          <t xml:space="preserve">Ubuntu 22.04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S175" authorId="0" shapeId="0" xr:uid="{00000000-0006-0000-0A00-000050000000}">
      <text>
        <r>
          <rPr>
            <sz val="11"/>
            <rFont val="Calibri"/>
          </rPr>
          <t>Ubuntu 22.04 LTS must map the authenticated identity to the user or group account for PKI-based authentication.</t>
        </r>
      </text>
    </comment>
    <comment ref="T175" authorId="0" shapeId="0" xr:uid="{00000000-0006-0000-0A00-000051000000}">
      <text>
        <r>
          <rPr>
            <sz val="11"/>
            <rFont val="Calibri"/>
          </rPr>
          <t xml:space="preserve">Ubuntu 22.04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U175" authorId="0" shapeId="0" xr:uid="{00000000-0006-0000-0A00-000052000000}">
      <text>
        <r>
          <rPr>
            <sz val="11"/>
            <rFont val="Calibri"/>
          </rPr>
          <t>Ubuntu 22.04 LTS must ensure SSSD performs certificate path validation, including revocation checking, against a trusted anchor for PKI-based authentication.</t>
        </r>
      </text>
    </comment>
    <comment ref="L221" authorId="0" shapeId="0" xr:uid="{00000000-0006-0000-0A00-000053000000}">
      <text>
        <r>
          <rPr>
            <sz val="11"/>
            <rFont val="Calibri"/>
          </rPr>
          <t>Ubuntu 22.04 LTS, when booted, must require authentication upon booting into single-user and maintenance modes.</t>
        </r>
      </text>
    </comment>
    <comment ref="M221" authorId="0" shapeId="0" xr:uid="{00000000-0006-0000-0A00-000062000000}">
      <text>
        <r>
          <rPr>
            <sz val="11"/>
            <rFont val="Calibri"/>
          </rPr>
          <t>Ubuntu 22.04 LTS must initiate session audits at system startup.</t>
        </r>
      </text>
    </comment>
    <comment ref="N221" authorId="0" shapeId="0" xr:uid="{00000000-0006-0000-0A00-000063000000}">
      <text>
        <r>
          <rPr>
            <sz val="11"/>
            <rFont val="Calibri"/>
          </rPr>
          <t xml:space="preserve">Ubuntu 22.04 LTS must not have the </t>
        </r>
        <r>
          <rPr>
            <sz val="11"/>
            <color rgb="FF000000"/>
            <rFont val="Calibri"/>
          </rPr>
          <t>"</t>
        </r>
        <r>
          <rPr>
            <b/>
            <sz val="11"/>
            <color rgb="FF000000"/>
            <rFont val="Calibri"/>
          </rPr>
          <t>telnet</t>
        </r>
        <r>
          <rPr>
            <sz val="11"/>
            <color rgb="FF000000"/>
            <rFont val="Calibri"/>
          </rPr>
          <t>"</t>
        </r>
        <r>
          <rPr>
            <sz val="11"/>
            <color rgb="FF000000"/>
            <rFont val="Calibri"/>
          </rPr>
          <t xml:space="preserve"> package installed.</t>
        </r>
      </text>
    </comment>
    <comment ref="O221" authorId="0" shapeId="0" xr:uid="{00000000-0006-0000-0A00-000064000000}">
      <text>
        <r>
          <rPr>
            <sz val="11"/>
            <rFont val="Calibri"/>
          </rPr>
          <t>Ubuntu 22.04 LTS must implement cryptographic mechanisms to prevent unauthorized disclosure and modification of all information that requires protection at rest.</t>
        </r>
      </text>
    </comment>
    <comment ref="P221" authorId="0" shapeId="0" xr:uid="{00000000-0006-0000-0A00-000065000000}">
      <text>
        <r>
          <rPr>
            <sz val="11"/>
            <rFont val="Calibri"/>
          </rPr>
          <t>Ubuntu 22.04 LTS must generate system journal entries without revealing information that could be exploited by adversaries.</t>
        </r>
      </text>
    </comment>
    <comment ref="Q221" authorId="0" shapeId="0" xr:uid="{00000000-0006-0000-0A00-000066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R221" authorId="0" shapeId="0" xr:uid="{00000000-0006-0000-0A00-000067000000}">
      <text>
        <r>
          <rPr>
            <sz val="11"/>
            <rFont val="Calibri"/>
          </rPr>
          <t>Ubuntu 22.04 LTS must be configured to prohibit or restrict the use of functions, ports, protocols, and/or services, as defined in the PPSM CAL and vulnerability assessments.</t>
        </r>
      </text>
    </comment>
    <comment ref="S221" authorId="0" shapeId="0" xr:uid="{00000000-0006-0000-0A00-000068000000}">
      <text>
        <r>
          <rPr>
            <sz val="11"/>
            <rFont val="Calibri"/>
          </rPr>
          <t>Ubuntu 22.04 LTS must, for networked systems, compare internal information system clocks at least every 24 hours with a server synchronized to one of the redundant United States Naval Observatory (USNO) time servers, or a time server designated for the appropriate DOD network (NIPRNet/SIPRNet), and/or the Global Positioning System (GPS).</t>
        </r>
      </text>
    </comment>
    <comment ref="T221" authorId="0" shapeId="0" xr:uid="{00000000-0006-0000-0A00-000069000000}">
      <text>
        <r>
          <rPr>
            <sz val="11"/>
            <rFont val="Calibri"/>
          </rPr>
          <t>Ubuntu 22.04 LTS must synchronize internal information system clocks to the authoritative time source when the time difference is greater than one second.</t>
        </r>
      </text>
    </comment>
    <comment ref="U221" authorId="0" shapeId="0" xr:uid="{00000000-0006-0000-0A00-00006A000000}">
      <text>
        <r>
          <rPr>
            <sz val="11"/>
            <rFont val="Calibri"/>
          </rPr>
          <t>Ubuntu 22.04 LTS must be configured so that all network connections associated with SSH traffic terminate after becoming unresponsive.</t>
        </r>
      </text>
    </comment>
    <comment ref="V221" authorId="0" shapeId="0" xr:uid="{00000000-0006-0000-0A00-00006B000000}">
      <text>
        <r>
          <rPr>
            <sz val="11"/>
            <rFont val="Calibri"/>
          </rPr>
          <t>Ubuntu 22.04 LTS must be configured so that all network connections associated with SSH traffic are terminated after 10 minutes of becoming unresponsive.</t>
        </r>
      </text>
    </comment>
    <comment ref="W221" authorId="0" shapeId="0" xr:uid="{00000000-0006-0000-0A00-00006C000000}">
      <text>
        <r>
          <rPr>
            <sz val="11"/>
            <rFont val="Calibri"/>
          </rPr>
          <t>Ubuntu 22.04 LTS SSH server must be configured to use only FIPS-validated key exchange algorithms.</t>
        </r>
      </text>
    </comment>
    <comment ref="X221" authorId="0" shapeId="0" xr:uid="{00000000-0006-0000-0A00-00006D000000}">
      <text>
        <r>
          <rPr>
            <sz val="11"/>
            <rFont val="Calibri"/>
          </rPr>
          <t>Ubuntu 22.04 LTS must use strong authenticators in establishing nonlocal maintenance and diagnostic sessions.</t>
        </r>
      </text>
    </comment>
    <comment ref="Y221" authorId="0" shapeId="0" xr:uid="{00000000-0006-0000-0A00-00006E000000}">
      <text>
        <r>
          <rPr>
            <sz val="11"/>
            <rFont val="Calibri"/>
          </rPr>
          <t>Ubuntu 22.04 LTS must be configured so that when passwords are changed or new passwords are established, pwquality must be used.</t>
        </r>
      </text>
    </comment>
    <comment ref="Z221" authorId="0" shapeId="0" xr:uid="{00000000-0006-0000-0A00-00006F000000}">
      <text>
        <r>
          <rPr>
            <sz val="11"/>
            <rFont val="Calibri"/>
          </rPr>
          <t>Ubuntu 22.04 LTS, for PKI-based authentication, must validate certificates by constructing a certification path (which includes status information) to an accepted trust anchor.</t>
        </r>
      </text>
    </comment>
    <comment ref="AA221" authorId="0" shapeId="0" xr:uid="{00000000-0006-0000-0A00-000070000000}">
      <text>
        <r>
          <rPr>
            <sz val="11"/>
            <rFont val="Calibri"/>
          </rPr>
          <t>Ubuntu 22.04 LTS for PKI-based authentication, must implement a local cache of revocation data in case of the inability to access revocation information via the network.</t>
        </r>
      </text>
    </comment>
    <comment ref="AB221" authorId="0" shapeId="0" xr:uid="{00000000-0006-0000-0A00-000054000000}">
      <text>
        <r>
          <rPr>
            <sz val="11"/>
            <rFont val="Calibri"/>
          </rPr>
          <t>Ubuntu 22.04 LTS must monitor remote access methods.</t>
        </r>
      </text>
    </comment>
    <comment ref="AC221" authorId="0" shapeId="0" xr:uid="{00000000-0006-0000-0A00-000055000000}">
      <text>
        <r>
          <rPr>
            <sz val="11"/>
            <rFont val="Calibri"/>
          </rPr>
          <t>Ubuntu 22.04 LTS must alert the information system security officer (ISSO) and system administrator (SA) in the event of an audit processing failure.</t>
        </r>
      </text>
    </comment>
    <comment ref="AD221" authorId="0" shapeId="0" xr:uid="{00000000-0006-0000-0A00-000056000000}">
      <text>
        <r>
          <rPr>
            <sz val="11"/>
            <rFont val="Calibri"/>
          </rPr>
          <t>Ubuntu 22.04 LTS must be configured so that audit log files are not read- or write-accessible by unauthorized users.</t>
        </r>
      </text>
    </comment>
    <comment ref="AE221" authorId="0" shapeId="0" xr:uid="{00000000-0006-0000-0A00-000057000000}">
      <text>
        <r>
          <rPr>
            <sz val="11"/>
            <rFont val="Calibri"/>
          </rPr>
          <t>Ubuntu 22.04 LTS must be configured to permit only authorized users ownership of the audit log files.</t>
        </r>
      </text>
    </comment>
    <comment ref="AF221" authorId="0" shapeId="0" xr:uid="{00000000-0006-0000-0A00-000058000000}">
      <text>
        <r>
          <rPr>
            <sz val="11"/>
            <rFont val="Calibri"/>
          </rPr>
          <t>Ubuntu 22.04 LTS must permit only authorized groups ownership of the audit log files.</t>
        </r>
      </text>
    </comment>
    <comment ref="AG221" authorId="0" shapeId="0" xr:uid="{00000000-0006-0000-0A00-000059000000}">
      <text>
        <r>
          <rPr>
            <sz val="11"/>
            <rFont val="Calibri"/>
          </rPr>
          <t>Ubuntu 22.04 LTS must be configured so that the audit log directory is not write-accessible by unauthorized users.</t>
        </r>
      </text>
    </comment>
    <comment ref="AH221" authorId="0" shapeId="0" xr:uid="{00000000-0006-0000-0A00-00005A000000}">
      <text>
        <r>
          <rPr>
            <sz val="11"/>
            <rFont val="Calibri"/>
          </rPr>
          <t>Ubuntu 22.04 LTS must be configured so that audit configuration files are not write-accessible by unauthorized users.</t>
        </r>
      </text>
    </comment>
    <comment ref="AI221" authorId="0" shapeId="0" xr:uid="{00000000-0006-0000-0A00-00005B000000}">
      <text>
        <r>
          <rPr>
            <sz val="11"/>
            <rFont val="Calibri"/>
          </rPr>
          <t>Ubuntu 22.04 LTS must permit only authorized groups to own the audit configuration files.</t>
        </r>
      </text>
    </comment>
    <comment ref="AJ221" authorId="0" shapeId="0" xr:uid="{00000000-0006-0000-0A00-00005C000000}">
      <text>
        <r>
          <rPr>
            <sz val="11"/>
            <rFont val="Calibri"/>
          </rPr>
          <t>Ubuntu 22.04 LTS must generate audit records for successful/unsuccessful uses of the chcon command.</t>
        </r>
      </text>
    </comment>
    <comment ref="AK221" authorId="0" shapeId="0" xr:uid="{00000000-0006-0000-0A00-00005D000000}">
      <text>
        <r>
          <rPr>
            <sz val="11"/>
            <rFont val="Calibri"/>
          </rPr>
          <t>Ubuntu 22.04 LTS must generate audit records for successful/unsuccessful attempts to use the fdisk command.</t>
        </r>
      </text>
    </comment>
    <comment ref="AL221" authorId="0" shapeId="0" xr:uid="{00000000-0006-0000-0A00-00005E000000}">
      <text>
        <r>
          <rPr>
            <sz val="11"/>
            <rFont val="Calibri"/>
          </rPr>
          <t>Ubuntu 22.04 LTS must generate audit records for successful/unsuccessful attempts to use modprobe command.</t>
        </r>
      </text>
    </comment>
    <comment ref="AM221" authorId="0" shapeId="0" xr:uid="{00000000-0006-0000-0A00-00005F000000}">
      <text>
        <r>
          <rPr>
            <sz val="11"/>
            <rFont val="Calibri"/>
          </rPr>
          <t>Ubuntu 22.04 LTS must generate audit records for successful/unsuccessful uses of the creat, open, openat, open_by_handle_at, truncate, and ftruncate system calls.</t>
        </r>
      </text>
    </comment>
    <comment ref="AN221" authorId="0" shapeId="0" xr:uid="{00000000-0006-0000-0A00-000060000000}">
      <text>
        <r>
          <rPr>
            <sz val="11"/>
            <rFont val="Calibri"/>
          </rPr>
          <t>Ubuntu 22.04 LTS must generate audit records for any successful/unsuccessful use of unlink, unlinkat, rename, renameat, and rmdir system calls.</t>
        </r>
      </text>
    </comment>
    <comment ref="AO221" authorId="0" shapeId="0" xr:uid="{00000000-0006-0000-0A00-000061000000}">
      <text>
        <r>
          <rPr>
            <sz val="11"/>
            <rFont val="Calibri"/>
          </rPr>
          <t>Ubuntu 22.04 LTS must generate audit records for all events that affect the systemd journal files.</t>
        </r>
      </text>
    </comment>
    <comment ref="L222" authorId="0" shapeId="0" xr:uid="{00000000-0006-0000-0A00-000071000000}">
      <text>
        <r>
          <rPr>
            <sz val="11"/>
            <rFont val="Calibri"/>
          </rPr>
          <t>Ubuntu 22.04 LTS must generate audit records for all account creations, modifications, disabling, and termination events that affect /etc/group.</t>
        </r>
      </text>
    </comment>
    <comment ref="M222" authorId="0" shapeId="0" xr:uid="{00000000-0006-0000-0A00-000072000000}">
      <text>
        <r>
          <rPr>
            <sz val="11"/>
            <rFont val="Calibri"/>
          </rPr>
          <t>Ubuntu 22.04 LTS must generate audit records for all account creations, modifications, disabling, and termination events that affect /etc/gshadow.</t>
        </r>
      </text>
    </comment>
    <comment ref="N222" authorId="0" shapeId="0" xr:uid="{00000000-0006-0000-0A00-000073000000}">
      <text>
        <r>
          <rPr>
            <sz val="11"/>
            <rFont val="Calibri"/>
          </rPr>
          <t>Ubuntu 22.04 LTS must generate audit records for all account creations, modifications, disabling, and termination events that affect /etc/opasswd.</t>
        </r>
      </text>
    </comment>
    <comment ref="O222" authorId="0" shapeId="0" xr:uid="{00000000-0006-0000-0A00-000074000000}">
      <text>
        <r>
          <rPr>
            <sz val="11"/>
            <rFont val="Calibri"/>
          </rPr>
          <t>Ubuntu 22.04 LTS must generate audit records for all account creations, modifications, disabling, and termination events that affect /etc/passwd.</t>
        </r>
      </text>
    </comment>
    <comment ref="P222" authorId="0" shapeId="0" xr:uid="{00000000-0006-0000-0A00-000075000000}">
      <text>
        <r>
          <rPr>
            <sz val="11"/>
            <rFont val="Calibri"/>
          </rPr>
          <t>Ubuntu 22.04 LTS must generate audit records for all account creations, modifications, disabling, and termination events that affect /etc/shadow.</t>
        </r>
      </text>
    </comment>
    <comment ref="Q222" authorId="0" shapeId="0" xr:uid="{00000000-0006-0000-0A00-000076000000}">
      <text>
        <r>
          <rPr>
            <sz val="11"/>
            <rFont val="Calibri"/>
          </rPr>
          <t>Ubuntu 22.04 LTS must generate audit records for the /var/log/btmp file.</t>
        </r>
      </text>
    </comment>
    <comment ref="R222" authorId="0" shapeId="0" xr:uid="{00000000-0006-0000-0A00-000077000000}">
      <text>
        <r>
          <rPr>
            <sz val="11"/>
            <rFont val="Calibri"/>
          </rPr>
          <t>Ubuntu 22.04 LTS must generate audit records for the /var/log/wtmp file.</t>
        </r>
      </text>
    </comment>
    <comment ref="S222" authorId="0" shapeId="0" xr:uid="{00000000-0006-0000-0A00-000078000000}">
      <text>
        <r>
          <rPr>
            <sz val="11"/>
            <rFont val="Calibri"/>
          </rPr>
          <t>Ubuntu 22.04 LTS must generate audit records for the /var/run/utmp file.</t>
        </r>
      </text>
    </comment>
    <comment ref="T222" authorId="0" shapeId="0" xr:uid="{00000000-0006-0000-0A00-000079000000}">
      <text>
        <r>
          <rPr>
            <sz val="11"/>
            <rFont val="Calibri"/>
          </rPr>
          <t>Ubuntu 22.04 LTS must generate audit records for the use and modification of faillog file.</t>
        </r>
      </text>
    </comment>
    <comment ref="U222" authorId="0" shapeId="0" xr:uid="{00000000-0006-0000-0A00-00007A000000}">
      <text>
        <r>
          <rPr>
            <sz val="11"/>
            <rFont val="Calibri"/>
          </rPr>
          <t>Ubuntu 22.04 LTS must generate audit records for the use and modification of the lastlog file.</t>
        </r>
      </text>
    </comment>
    <comment ref="L223" authorId="0" shapeId="0" xr:uid="{00000000-0006-0000-0A00-00007B000000}">
      <text>
        <r>
          <rPr>
            <sz val="11"/>
            <rFont val="Calibri"/>
          </rPr>
          <t>Ubuntu 22.04 LTS must generate audit records for successful/unsuccessful uses of the chfn command.</t>
        </r>
      </text>
    </comment>
    <comment ref="M223" authorId="0" shapeId="0" xr:uid="{00000000-0006-0000-0A00-00007C000000}">
      <text>
        <r>
          <rPr>
            <sz val="11"/>
            <rFont val="Calibri"/>
          </rPr>
          <t>Ubuntu 22.04 LTS must generate audit records for successful/unsuccessful uses of the chsh command.</t>
        </r>
      </text>
    </comment>
    <comment ref="N223" authorId="0" shapeId="0" xr:uid="{00000000-0006-0000-0A00-00007D000000}">
      <text>
        <r>
          <rPr>
            <sz val="11"/>
            <rFont val="Calibri"/>
          </rPr>
          <t>Ubuntu 22.04 LTS must generate audit records for successful/unsuccessful uses of the crontab command.</t>
        </r>
      </text>
    </comment>
    <comment ref="O223" authorId="0" shapeId="0" xr:uid="{00000000-0006-0000-0A00-00007E000000}">
      <text>
        <r>
          <rPr>
            <sz val="11"/>
            <rFont val="Calibri"/>
          </rPr>
          <t>Ubuntu 22.04 LTS must generate audit records for successful/unsuccessful uses of the newgrp command.</t>
        </r>
      </text>
    </comment>
    <comment ref="P223" authorId="0" shapeId="0" xr:uid="{00000000-0006-0000-0A00-00007F000000}">
      <text>
        <r>
          <rPr>
            <sz val="11"/>
            <rFont val="Calibri"/>
          </rPr>
          <t>Ubuntu 22.04 LTS must generate audit records for successful/unsuccessful uses of the ssh-agent command.</t>
        </r>
      </text>
    </comment>
    <comment ref="Q223" authorId="0" shapeId="0" xr:uid="{00000000-0006-0000-0A00-000080000000}">
      <text>
        <r>
          <rPr>
            <sz val="11"/>
            <rFont val="Calibri"/>
          </rPr>
          <t>Ubuntu 22.04 LTS must generate audit records for successful/unsuccessful uses of the ssh-keysign command.</t>
        </r>
      </text>
    </comment>
    <comment ref="R223" authorId="0" shapeId="0" xr:uid="{00000000-0006-0000-0A00-000081000000}">
      <text>
        <r>
          <rPr>
            <sz val="11"/>
            <rFont val="Calibri"/>
          </rPr>
          <t>Ubuntu 22.04 LTS must generate audit records for successful/unsuccessful uses of the su command.</t>
        </r>
      </text>
    </comment>
    <comment ref="S223" authorId="0" shapeId="0" xr:uid="{00000000-0006-0000-0A00-000082000000}">
      <text>
        <r>
          <rPr>
            <sz val="11"/>
            <rFont val="Calibri"/>
          </rPr>
          <t>Ubuntu 22.04 LTS must generate audit records for successful/unsuccessful uses of the sudo command.</t>
        </r>
      </text>
    </comment>
    <comment ref="T223" authorId="0" shapeId="0" xr:uid="{00000000-0006-0000-0A00-000083000000}">
      <text>
        <r>
          <rPr>
            <sz val="11"/>
            <rFont val="Calibri"/>
          </rPr>
          <t>Ubuntu 22.04 LTS must generate audit records for successful/unsuccessful uses of the sudoedit command.</t>
        </r>
      </text>
    </comment>
    <comment ref="U223" authorId="0" shapeId="0" xr:uid="{00000000-0006-0000-0A00-000084000000}">
      <text>
        <r>
          <rPr>
            <sz val="11"/>
            <rFont val="Calibri"/>
          </rPr>
          <t>Ubuntu 22.04 LTS must generate audit records when successful/unsuccessful attempts to modify the /etc/sudoers file occur.</t>
        </r>
      </text>
    </comment>
    <comment ref="V223" authorId="0" shapeId="0" xr:uid="{00000000-0006-0000-0A00-000085000000}">
      <text>
        <r>
          <rPr>
            <sz val="11"/>
            <rFont val="Calibri"/>
          </rPr>
          <t>Ubuntu 22.04 LTS must generate audit records when successful/unsuccessful attempts to modify the /etc/sudoers.d directory occur.</t>
        </r>
      </text>
    </comment>
    <comment ref="W223" authorId="0" shapeId="0" xr:uid="{00000000-0006-0000-0A00-000086000000}">
      <text>
        <r>
          <rPr>
            <sz val="11"/>
            <rFont val="Calibri"/>
          </rPr>
          <t>Ubuntu 22.04 LTS must prevent all software from executing at higher privilege levels than users executing the software and the audit system must be configured to audit the execution of privileged functions.</t>
        </r>
      </text>
    </comment>
    <comment ref="X223" authorId="0" shapeId="0" xr:uid="{00000000-0006-0000-0A00-000087000000}">
      <text>
        <r>
          <rPr>
            <sz val="11"/>
            <rFont val="Calibri"/>
          </rPr>
          <t>Ubuntu 22.04 LTS must generate audit records for privileged activities, nonlocal maintenance, diagnostic sessions and other system-level access.</t>
        </r>
      </text>
    </comment>
    <comment ref="Y223" authorId="0" shapeId="0" xr:uid="{00000000-0006-0000-0A00-000088000000}">
      <text>
        <r>
          <rPr>
            <sz val="11"/>
            <rFont val="Calibri"/>
          </rPr>
          <t>Ubuntu 22.04 LTS must audit any script or executable called by cron as root or by any privileged user.</t>
        </r>
      </text>
    </comment>
    <comment ref="L224" authorId="0" shapeId="0" xr:uid="{00000000-0006-0000-0A00-000089000000}">
      <text>
        <r>
          <rPr>
            <sz val="11"/>
            <rFont val="Calibri"/>
          </rPr>
          <t>Ubuntu 22.04 LTS must generate audit records for successful/unsuccessful uses of the chacl command.</t>
        </r>
      </text>
    </comment>
    <comment ref="M224" authorId="0" shapeId="0" xr:uid="{00000000-0006-0000-0A00-00008A000000}">
      <text>
        <r>
          <rPr>
            <sz val="11"/>
            <rFont val="Calibri"/>
          </rPr>
          <t>Ubuntu 22.04 LTS must generate audit records for successful/unsuccessful uses of the setfacl command.</t>
        </r>
      </text>
    </comment>
    <comment ref="N224" authorId="0" shapeId="0" xr:uid="{00000000-0006-0000-0A00-00008B000000}">
      <text>
        <r>
          <rPr>
            <sz val="11"/>
            <rFont val="Calibri"/>
          </rPr>
          <t>Ubuntu 22.04 LTS must generate audit records for successful/unsuccessful uses of the chmod, fchmod, and fchmodat system calls.</t>
        </r>
      </text>
    </comment>
    <comment ref="O224" authorId="0" shapeId="0" xr:uid="{00000000-0006-0000-0A00-00008C000000}">
      <text>
        <r>
          <rPr>
            <sz val="11"/>
            <rFont val="Calibri"/>
          </rPr>
          <t>Ubuntu 22.04 LTS must generate audit records for successful/unsuccessful uses of the chown, fchown, fchownat, and lchown system calls.</t>
        </r>
      </text>
    </comment>
    <comment ref="P224" authorId="0" shapeId="0" xr:uid="{00000000-0006-0000-0A00-00008D000000}">
      <text>
        <r>
          <rPr>
            <sz val="11"/>
            <rFont val="Calibri"/>
          </rPr>
          <t>Ubuntu 22.04 LTS must generate audit records for any use of the setxattr, fsetxattr, lsetxattr, removexattr, fremovexattr, and lremovexattr system calls.</t>
        </r>
      </text>
    </comment>
    <comment ref="L225" authorId="0" shapeId="0" xr:uid="{00000000-0006-0000-0A00-00008E000000}">
      <text>
        <r>
          <rPr>
            <sz val="11"/>
            <rFont val="Calibri"/>
          </rPr>
          <t>Ubuntu 22.04 LTS must generate audit records for all account creations, modifications, disabling, and termination events that affect /etc/group.</t>
        </r>
      </text>
    </comment>
    <comment ref="M225" authorId="0" shapeId="0" xr:uid="{00000000-0006-0000-0A00-00008F000000}">
      <text>
        <r>
          <rPr>
            <sz val="11"/>
            <rFont val="Calibri"/>
          </rPr>
          <t>Ubuntu 22.04 LTS must generate audit records for all account creations, modifications, disabling, and termination events that affect /etc/gshadow.</t>
        </r>
      </text>
    </comment>
    <comment ref="N225" authorId="0" shapeId="0" xr:uid="{00000000-0006-0000-0A00-000090000000}">
      <text>
        <r>
          <rPr>
            <sz val="11"/>
            <rFont val="Calibri"/>
          </rPr>
          <t>Ubuntu 22.04 LTS must generate audit records for all account creations, modifications, disabling, and termination events that affect /etc/opasswd.</t>
        </r>
      </text>
    </comment>
    <comment ref="O225" authorId="0" shapeId="0" xr:uid="{00000000-0006-0000-0A00-000091000000}">
      <text>
        <r>
          <rPr>
            <sz val="11"/>
            <rFont val="Calibri"/>
          </rPr>
          <t>Ubuntu 22.04 LTS must generate audit records for all account creations, modifications, disabling, and termination events that affect /etc/passwd.</t>
        </r>
      </text>
    </comment>
    <comment ref="P225" authorId="0" shapeId="0" xr:uid="{00000000-0006-0000-0A00-000092000000}">
      <text>
        <r>
          <rPr>
            <sz val="11"/>
            <rFont val="Calibri"/>
          </rPr>
          <t>Ubuntu 22.04 LTS must generate audit records for all account creations, modifications, disabling, and termination events that affect /etc/shadow.</t>
        </r>
      </text>
    </comment>
    <comment ref="Q225" authorId="0" shapeId="0" xr:uid="{00000000-0006-0000-0A00-000093000000}">
      <text>
        <r>
          <rPr>
            <sz val="11"/>
            <rFont val="Calibri"/>
          </rPr>
          <t>Ubuntu 22.04 LTS must generate audit records for the /var/log/btmp file.</t>
        </r>
      </text>
    </comment>
    <comment ref="R225" authorId="0" shapeId="0" xr:uid="{00000000-0006-0000-0A00-000094000000}">
      <text>
        <r>
          <rPr>
            <sz val="11"/>
            <rFont val="Calibri"/>
          </rPr>
          <t>Ubuntu 22.04 LTS must generate audit records for the /var/log/wtmp file.</t>
        </r>
      </text>
    </comment>
    <comment ref="S225" authorId="0" shapeId="0" xr:uid="{00000000-0006-0000-0A00-000095000000}">
      <text>
        <r>
          <rPr>
            <sz val="11"/>
            <rFont val="Calibri"/>
          </rPr>
          <t>Ubuntu 22.04 LTS must generate audit records for the /var/run/utmp file.</t>
        </r>
      </text>
    </comment>
    <comment ref="T225" authorId="0" shapeId="0" xr:uid="{00000000-0006-0000-0A00-000096000000}">
      <text>
        <r>
          <rPr>
            <sz val="11"/>
            <rFont val="Calibri"/>
          </rPr>
          <t>Ubuntu 22.04 LTS must generate audit records for the use and modification of faillog file.</t>
        </r>
      </text>
    </comment>
    <comment ref="U225" authorId="0" shapeId="0" xr:uid="{00000000-0006-0000-0A00-000097000000}">
      <text>
        <r>
          <rPr>
            <sz val="11"/>
            <rFont val="Calibri"/>
          </rPr>
          <t>Ubuntu 22.04 LTS must generate audit records for the use and modification of the lastlog file.</t>
        </r>
      </text>
    </comment>
    <comment ref="L226" authorId="0" shapeId="0" xr:uid="{00000000-0006-0000-0A00-000098000000}">
      <text>
        <r>
          <rPr>
            <sz val="11"/>
            <rFont val="Calibri"/>
          </rPr>
          <t>Ubuntu 22.04 LTS must permit only authorized accounts to own the audit configuration files.</t>
        </r>
      </text>
    </comment>
    <comment ref="M226" authorId="0" shapeId="0" xr:uid="{00000000-0006-0000-0A00-000099000000}">
      <text>
        <r>
          <rPr>
            <sz val="11"/>
            <rFont val="Calibri"/>
          </rPr>
          <t>Ubuntu 22.04 LTS must generate audit records for successful/unsuccessful uses of the chage command.</t>
        </r>
      </text>
    </comment>
    <comment ref="N226" authorId="0" shapeId="0" xr:uid="{00000000-0006-0000-0A00-00009A000000}">
      <text>
        <r>
          <rPr>
            <sz val="11"/>
            <rFont val="Calibri"/>
          </rPr>
          <t>Ubuntu 22.04 LTS must generate audit records for successful/unsuccessful uses of the gpasswd command.</t>
        </r>
      </text>
    </comment>
    <comment ref="O226" authorId="0" shapeId="0" xr:uid="{00000000-0006-0000-0A00-00009B000000}">
      <text>
        <r>
          <rPr>
            <sz val="11"/>
            <rFont val="Calibri"/>
          </rPr>
          <t>Ubuntu 22.04 LTS must generate audit records for successful/unsuccessful uses of the passwd command.</t>
        </r>
      </text>
    </comment>
    <comment ref="P226" authorId="0" shapeId="0" xr:uid="{00000000-0006-0000-0A00-00009C000000}">
      <text>
        <r>
          <rPr>
            <sz val="11"/>
            <rFont val="Calibri"/>
          </rPr>
          <t>Ubuntu 22.04 LTS must generate audit records for successful/unsuccessful uses of the unix_update command.</t>
        </r>
      </text>
    </comment>
    <comment ref="Q226" authorId="0" shapeId="0" xr:uid="{00000000-0006-0000-0A00-00009D000000}">
      <text>
        <r>
          <rPr>
            <sz val="11"/>
            <rFont val="Calibri"/>
          </rPr>
          <t>Ubuntu 22.04 LTS must generate audit records for successful/unsuccessful uses of the usermod command.</t>
        </r>
      </text>
    </comment>
    <comment ref="L227" authorId="0" shapeId="0" xr:uid="{00000000-0006-0000-0A00-00009E000000}">
      <text>
        <r>
          <rPr>
            <sz val="11"/>
            <rFont val="Calibri"/>
          </rPr>
          <t>Ubuntu 22.04 LTS must generate audit records for successful/unsuccessful attempts to use the kmod command.</t>
        </r>
      </text>
    </comment>
    <comment ref="M227" authorId="0" shapeId="0" xr:uid="{00000000-0006-0000-0A00-00009F000000}">
      <text>
        <r>
          <rPr>
            <sz val="11"/>
            <rFont val="Calibri"/>
          </rPr>
          <t>Ubuntu 22.04 LTS must generate audit records for successful/unsuccessful uses of the mount command.</t>
        </r>
      </text>
    </comment>
    <comment ref="N227" authorId="0" shapeId="0" xr:uid="{00000000-0006-0000-0A00-0000A0000000}">
      <text>
        <r>
          <rPr>
            <sz val="11"/>
            <rFont val="Calibri"/>
          </rPr>
          <t>Ubuntu 22.04 LTS must generate audit records for successful/unsuccessful uses of the umount command.</t>
        </r>
      </text>
    </comment>
    <comment ref="O227" authorId="0" shapeId="0" xr:uid="{00000000-0006-0000-0A00-0000A1000000}">
      <text>
        <r>
          <rPr>
            <sz val="11"/>
            <rFont val="Calibri"/>
          </rPr>
          <t>Ubuntu 22.04 LTS must generate audit records for successful/unsuccessful uses of the delete_module system call.</t>
        </r>
      </text>
    </comment>
    <comment ref="P227" authorId="0" shapeId="0" xr:uid="{00000000-0006-0000-0A00-0000A2000000}">
      <text>
        <r>
          <rPr>
            <sz val="11"/>
            <rFont val="Calibri"/>
          </rPr>
          <t>Ubuntu 22.04 LTS must generate audit records for successful/unsuccessful uses of the init_module and finit_module system calls.</t>
        </r>
      </text>
    </comment>
    <comment ref="L231" authorId="0" shapeId="0" xr:uid="{00000000-0006-0000-0A00-0000A3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M231" authorId="0" shapeId="0" xr:uid="{00000000-0006-0000-0A00-0000A4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text>
    </comment>
    <comment ref="N231" authorId="0" shapeId="0" xr:uid="{00000000-0006-0000-0A00-0000A5000000}">
      <text>
        <r>
          <rPr>
            <sz val="11"/>
            <rFont val="Calibri"/>
          </rPr>
          <t xml:space="preserve">Ubuntu 22.04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231" authorId="0" shapeId="0" xr:uid="{00000000-0006-0000-0A00-0000A6000000}">
      <text>
        <r>
          <rPr>
            <sz val="11"/>
            <rFont val="Calibri"/>
          </rPr>
          <t xml:space="preserve">Ubuntu 22.04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P231" authorId="0" shapeId="0" xr:uid="{00000000-0006-0000-0A00-0000A7000000}">
      <text>
        <r>
          <rPr>
            <sz val="11"/>
            <rFont val="Calibri"/>
          </rPr>
          <t xml:space="preserve">Ubuntu 22.04 LTS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231" authorId="0" shapeId="0" xr:uid="{00000000-0006-0000-0A00-0000A8000000}">
      <text>
        <r>
          <rPr>
            <sz val="11"/>
            <rFont val="Calibri"/>
          </rPr>
          <t xml:space="preserve">Ubuntu 22.04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R231" authorId="0" shapeId="0" xr:uid="{00000000-0006-0000-0A00-0000A9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231" authorId="0" shapeId="0" xr:uid="{00000000-0006-0000-0A00-0000AA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T231" authorId="0" shapeId="0" xr:uid="{00000000-0006-0000-0A00-0000AB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U231" authorId="0" shapeId="0" xr:uid="{00000000-0006-0000-0A00-0000AC000000}">
      <text>
        <r>
          <rPr>
            <sz val="11"/>
            <rFont val="Calibri"/>
          </rPr>
          <t xml:space="preserve">Ubuntu 22.04 LTS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text>
    </comment>
    <comment ref="L232" authorId="0" shapeId="0" xr:uid="{00000000-0006-0000-0A00-0000AD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M232" authorId="0" shapeId="0" xr:uid="{00000000-0006-0000-0A00-0000AE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text>
    </comment>
    <comment ref="N232" authorId="0" shapeId="0" xr:uid="{00000000-0006-0000-0A00-0000AF000000}">
      <text>
        <r>
          <rPr>
            <sz val="11"/>
            <rFont val="Calibri"/>
          </rPr>
          <t xml:space="preserve">Ubuntu 22.04 LTS must configure audit tools with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O232" authorId="0" shapeId="0" xr:uid="{00000000-0006-0000-0A00-0000B0000000}">
      <text>
        <r>
          <rPr>
            <sz val="11"/>
            <rFont val="Calibri"/>
          </rPr>
          <t xml:space="preserve">Ubuntu 22.04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232" authorId="0" shapeId="0" xr:uid="{00000000-0006-0000-0A00-0000B1000000}">
      <text>
        <r>
          <rPr>
            <sz val="11"/>
            <rFont val="Calibri"/>
          </rPr>
          <t xml:space="preserve">Ubuntu 22.04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Q232" authorId="0" shapeId="0" xr:uid="{00000000-0006-0000-0A00-0000B2000000}">
      <text>
        <r>
          <rPr>
            <sz val="11"/>
            <rFont val="Calibri"/>
          </rPr>
          <t xml:space="preserve">Ubuntu 22.04 LTS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232" authorId="0" shapeId="0" xr:uid="{00000000-0006-0000-0A00-0000B3000000}">
      <text>
        <r>
          <rPr>
            <sz val="11"/>
            <rFont val="Calibri"/>
          </rPr>
          <t xml:space="preserve">Ubuntu 22.04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S232" authorId="0" shapeId="0" xr:uid="{00000000-0006-0000-0A00-0000B4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232" authorId="0" shapeId="0" xr:uid="{00000000-0006-0000-0A00-0000B5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U232" authorId="0" shapeId="0" xr:uid="{00000000-0006-0000-0A00-0000B6000000}">
      <text>
        <r>
          <rPr>
            <sz val="11"/>
            <rFont val="Calibri"/>
          </rPr>
          <t xml:space="preserve">Ubuntu 22.04 LTS must configure audit tools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V232" authorId="0" shapeId="0" xr:uid="{00000000-0006-0000-0A00-0000B7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232" authorId="0" shapeId="0" xr:uid="{00000000-0006-0000-0A00-0000B8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X232" authorId="0" shapeId="0" xr:uid="{00000000-0006-0000-0A00-0000B9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Y232" authorId="0" shapeId="0" xr:uid="{00000000-0006-0000-0A00-0000BA000000}">
      <text>
        <r>
          <rPr>
            <sz val="11"/>
            <rFont val="Calibri"/>
          </rPr>
          <t xml:space="preserve">Ubuntu 22.04 LTS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text>
    </comment>
    <comment ref="Z232" authorId="0" shapeId="0" xr:uid="{00000000-0006-0000-0A00-0000BB000000}">
      <text>
        <r>
          <rPr>
            <sz val="11"/>
            <rFont val="Calibri"/>
          </rPr>
          <t>Ubuntu 22.04 LTS must use cryptographic mechanisms to protect the integrity of audit tools.</t>
        </r>
      </text>
    </comment>
    <comment ref="L234" authorId="0" shapeId="0" xr:uid="{00000000-0006-0000-0A00-0000BC000000}">
      <text>
        <r>
          <rPr>
            <sz val="11"/>
            <rFont val="Calibri"/>
          </rPr>
          <t>Ubuntu 22.04 LTS must use cryptographic mechanisms to protect the integrity of audit tools.</t>
        </r>
      </text>
    </comment>
    <comment ref="L242" authorId="0" shapeId="0" xr:uid="{00000000-0006-0000-0A00-0000BD000000}">
      <text>
        <r>
          <rPr>
            <sz val="11"/>
            <rFont val="Calibri"/>
          </rPr>
          <t>Ubuntu 22.04 LTS must have a crontab script running weekly to offload audit events of standalone systems.</t>
        </r>
      </text>
    </comment>
    <comment ref="M242" authorId="0" shapeId="0" xr:uid="{00000000-0006-0000-0A00-0000BE000000}">
      <text>
        <r>
          <rPr>
            <sz val="11"/>
            <rFont val="Calibri"/>
          </rPr>
          <t>Ubuntu 22.04 LTS must be configured to preserve log records from failure events.</t>
        </r>
      </text>
    </comment>
    <comment ref="N242" authorId="0" shapeId="0" xr:uid="{00000000-0006-0000-0A00-0000BF000000}">
      <text>
        <r>
          <rPr>
            <sz val="11"/>
            <rFont val="Calibri"/>
          </rPr>
          <t>Ubuntu 22.04 LTS audit event multiplexor must be configured to offload audit logs onto a different system from the system being audited.</t>
        </r>
      </text>
    </comment>
    <comment ref="O242" authorId="0" shapeId="0" xr:uid="{00000000-0006-0000-0A00-0000C0000000}">
      <text>
        <r>
          <rPr>
            <sz val="11"/>
            <rFont val="Calibri"/>
          </rPr>
          <t>Ubuntu 22.04 LTS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P242" authorId="0" shapeId="0" xr:uid="{00000000-0006-0000-0A00-0000C1000000}">
      <text>
        <r>
          <rPr>
            <sz val="11"/>
            <rFont val="Calibri"/>
          </rPr>
          <t>Ubuntu 22.04 LTS must immediately notify the system administrator (SA) and information system security officer (ISSO) when the audit record storage volume reaches 25 percent remaining of the allocated capacity.</t>
        </r>
      </text>
    </comment>
    <comment ref="L244" authorId="0" shapeId="0" xr:uid="{00000000-0006-0000-0A00-0000C2000000}">
      <text>
        <r>
          <rPr>
            <sz val="11"/>
            <rFont val="Calibri"/>
          </rPr>
          <t xml:space="preserve">Ubuntu 22.04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M244" authorId="0" shapeId="0" xr:uid="{00000000-0006-0000-0A00-0000C3000000}">
      <text>
        <r>
          <rPr>
            <sz val="11"/>
            <rFont val="Calibri"/>
          </rPr>
          <t xml:space="preserve">Ubuntu 22.04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N244" authorId="0" shapeId="0" xr:uid="{00000000-0006-0000-0A00-0000C4000000}">
      <text>
        <r>
          <rPr>
            <sz val="11"/>
            <rFont val="Calibri"/>
          </rPr>
          <t xml:space="preserve">Ubuntu 22.04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O244" authorId="0" shapeId="0" xr:uid="{00000000-0006-0000-0A00-0000C5000000}">
      <text>
        <r>
          <rPr>
            <sz val="11"/>
            <rFont val="Calibri"/>
          </rPr>
          <t>Ubuntu 22.04 LTS must record time stamps for audit records that can be mapped to Coordinated Universal Time (UTC).</t>
        </r>
      </text>
    </comment>
    <comment ref="P244" authorId="0" shapeId="0" xr:uid="{00000000-0006-0000-0A00-0000C6000000}">
      <text>
        <r>
          <rPr>
            <sz val="11"/>
            <rFont val="Calibri"/>
          </rPr>
          <t>Ubuntu 22.04 LTS must produce audit records and reports containing information to establish when, where, what type, the source, and the outcome for all DOD-defined auditable events and actions in near real time.</t>
        </r>
      </text>
    </comment>
    <comment ref="Q244" authorId="0" shapeId="0" xr:uid="{00000000-0006-0000-0A00-0000C7000000}">
      <text>
        <r>
          <rPr>
            <sz val="11"/>
            <rFont val="Calibri"/>
          </rPr>
          <t>Ubuntu 22.04 LTS must generate audit records for successful/unsuccessful uses of the pam_timestamp_check command.</t>
        </r>
      </text>
    </comment>
    <comment ref="L249" authorId="0" shapeId="0" xr:uid="{00000000-0006-0000-0A00-0000C8000000}">
      <text>
        <r>
          <rPr>
            <sz val="11"/>
            <rFont val="Calibri"/>
          </rPr>
          <t>Ubuntu 22.04 LTS must shut down by default upon audit failure.</t>
        </r>
      </text>
    </comment>
    <comment ref="L276" authorId="0" shapeId="0" xr:uid="{00000000-0006-0000-0A00-0000C9000000}">
      <text>
        <r>
          <rPr>
            <sz val="11"/>
            <rFont val="Calibri"/>
          </rPr>
          <t>Ubuntu 22.04 LTS must use a file integrity tool to verify correct operation of all security functions.</t>
        </r>
      </text>
    </comment>
    <comment ref="M276" authorId="0" shapeId="0" xr:uid="{00000000-0006-0000-0A00-0000CA000000}">
      <text>
        <r>
          <rPr>
            <sz val="11"/>
            <rFont val="Calibri"/>
          </rPr>
          <t>Ubuntu 22.04 LTS must configure Advanced Intrusion Detection Environment (AIDE) to perform file integrity checking on the file system.</t>
        </r>
      </text>
    </comment>
    <comment ref="N276" authorId="0" shapeId="0" xr:uid="{00000000-0006-0000-0A00-0000CB000000}">
      <text>
        <r>
          <rPr>
            <sz val="11"/>
            <rFont val="Calibri"/>
          </rPr>
          <t>Ubuntu 22.04 LTS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O276" authorId="0" shapeId="0" xr:uid="{00000000-0006-0000-0A00-0000CC000000}">
      <text>
        <r>
          <rPr>
            <sz val="11"/>
            <rFont val="Calibri"/>
          </rPr>
          <t>Ubuntu 22.04 LTS must be configured so that the script that runs each 30 days or less to check file integrity is the default.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Ubuntu 22.04 LTS must use a file integrity tool to verify correct operation of all security functions.</t>
        </r>
      </text>
    </comment>
    <comment ref="I202" authorId="0" shapeId="0" xr:uid="{00000000-0006-0000-0B00-000004000000}">
      <text>
        <r>
          <rPr>
            <sz val="11"/>
            <rFont val="Calibri"/>
          </rPr>
          <t>Ubuntu 22.04 LTS must configure Advanced Intrusion Detection Environment (AIDE) to perform file integrity checking on the file system.</t>
        </r>
      </text>
    </comment>
    <comment ref="J202" authorId="0" shapeId="0" xr:uid="{00000000-0006-0000-0B00-000002000000}">
      <text>
        <r>
          <rPr>
            <sz val="11"/>
            <rFont val="Calibri"/>
          </rPr>
          <t>Ubuntu 22.04 LTS must notify designated personnel if baseline configurations are changed in an unauthorized manner. The file integrity tool must notify the system administrator when changes to the baseline configuration or anomalies in the operation of any security functions are discovered.</t>
        </r>
      </text>
    </comment>
    <comment ref="K202" authorId="0" shapeId="0" xr:uid="{00000000-0006-0000-0B00-000003000000}">
      <text>
        <r>
          <rPr>
            <sz val="11"/>
            <rFont val="Calibri"/>
          </rPr>
          <t>Ubuntu 22.04 LTS must be configured so that the script that runs each 30 days or less to check file integrity is the default.</t>
        </r>
      </text>
    </comment>
    <comment ref="H210" authorId="0" shapeId="0" xr:uid="{00000000-0006-0000-0B00-000005000000}">
      <text>
        <r>
          <rPr>
            <sz val="11"/>
            <rFont val="Calibri"/>
          </rPr>
          <t>Ubuntu 22.04 LTS must have an application firewall installed in order to control remote access methods.</t>
        </r>
      </text>
    </comment>
    <comment ref="I210" authorId="0" shapeId="0" xr:uid="{00000000-0006-0000-0B00-000006000000}">
      <text>
        <r>
          <rPr>
            <sz val="11"/>
            <rFont val="Calibri"/>
          </rPr>
          <t>Ubuntu 22.04 LTS must enable and run the Uncomplicated Firewall (ufw).</t>
        </r>
      </text>
    </comment>
    <comment ref="J210" authorId="0" shapeId="0" xr:uid="{00000000-0006-0000-0B00-000007000000}">
      <text>
        <r>
          <rPr>
            <sz val="11"/>
            <rFont val="Calibri"/>
          </rPr>
          <t>Ubuntu 22.04 LTS must have an application firewall enabled.</t>
        </r>
      </text>
    </comment>
    <comment ref="K210" authorId="0" shapeId="0" xr:uid="{00000000-0006-0000-0B00-000008000000}">
      <text>
        <r>
          <rPr>
            <sz val="11"/>
            <rFont val="Calibri"/>
          </rPr>
          <t>Ubuntu 22.04 LTS must configure the Uncomplicated Firewall (ufw) to rate-limit impacted network interfaces.</t>
        </r>
      </text>
    </comment>
    <comment ref="H211" authorId="0" shapeId="0" xr:uid="{00000000-0006-0000-0B00-000009000000}">
      <text>
        <r>
          <rPr>
            <sz val="11"/>
            <rFont val="Calibri"/>
          </rPr>
          <t>Ubuntu 22.04 LTS must configure the Uncomplicated Firewall (ufw) to rate-limit impacted network interfaces.</t>
        </r>
      </text>
    </comment>
    <comment ref="H217" authorId="0" shapeId="0" xr:uid="{00000000-0006-0000-0B00-00000A000000}">
      <text>
        <r>
          <rPr>
            <sz val="11"/>
            <rFont val="Calibri"/>
          </rPr>
          <t>Ubuntu 22.04 LTS must disable automatic mounting of Universal Serial Bus (USB) mass storage driver.</t>
        </r>
      </text>
    </comment>
    <comment ref="H226" authorId="0" shapeId="0" xr:uid="{00000000-0006-0000-0B00-00000B000000}">
      <text>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text>
    </comment>
    <comment ref="H227" authorId="0" shapeId="0" xr:uid="{00000000-0006-0000-0B00-00000C000000}">
      <text>
        <r>
          <rPr>
            <sz val="11"/>
            <rFont val="Calibri"/>
          </rPr>
          <t>Ubuntu 22.04 LTS must be configured so that the Advance Package Tool (APT) removes all software components after updated versions have been installed.</t>
        </r>
      </text>
    </comment>
    <comment ref="I227" authorId="0" shapeId="0" xr:uid="{00000000-0006-0000-0B00-00000D000000}">
      <text>
        <r>
          <rPr>
            <sz val="11"/>
            <rFont val="Calibri"/>
          </rPr>
          <t xml:space="preserve">Ubuntu 22.04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J227" authorId="0" shapeId="0" xr:uid="{00000000-0006-0000-0B00-00000E000000}">
      <text>
        <r>
          <rPr>
            <sz val="11"/>
            <rFont val="Calibri"/>
          </rPr>
          <t xml:space="preserve">Ubuntu 22.04 LTS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text>
    </comment>
    <comment ref="K227" authorId="0" shapeId="0" xr:uid="{00000000-0006-0000-0B00-00000F000000}">
      <text>
        <r>
          <rPr>
            <sz val="11"/>
            <rFont val="Calibri"/>
          </rPr>
          <t xml:space="preserve">Ubuntu 22.04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H239" authorId="0" shapeId="0" xr:uid="{00000000-0006-0000-0B00-000010000000}">
      <text>
        <r>
          <rPr>
            <sz val="11"/>
            <rFont val="Calibri"/>
          </rPr>
          <t>Ubuntu 22.04 LTS must be configured to use AppArmor.</t>
        </r>
      </text>
    </comment>
    <comment ref="I239" authorId="0" shapeId="0" xr:uid="{00000000-0006-0000-0B00-000011000000}">
      <text>
        <r>
          <rPr>
            <sz val="11"/>
            <rFont val="Calibri"/>
          </rPr>
          <t>Ubuntu 22.04 LTS must generate audit records for successful/unsuccessful uses of the apparmor_parser command.</t>
        </r>
      </text>
    </comment>
    <comment ref="H241" authorId="0" shapeId="0" xr:uid="{00000000-0006-0000-0B00-000012000000}">
      <text>
        <r>
          <rPr>
            <sz val="11"/>
            <rFont val="Calibri"/>
          </rPr>
          <t>Ubuntu 22.04 LTS must disable the x86 Ctrl-Alt-Delete key sequence.</t>
        </r>
      </text>
    </comment>
    <comment ref="I241" authorId="0" shapeId="0" xr:uid="{00000000-0006-0000-0B00-000037000000}">
      <text>
        <r>
          <rPr>
            <sz val="11"/>
            <rFont val="Calibri"/>
          </rPr>
          <t>Ubuntu 22.04 LTS must restrict access to the kernel message buffer.</t>
        </r>
      </text>
    </comment>
    <comment ref="J241" authorId="0" shapeId="0" xr:uid="{00000000-0006-0000-0B00-000038000000}">
      <text>
        <r>
          <rPr>
            <sz val="11"/>
            <rFont val="Calibri"/>
          </rPr>
          <t>Ubuntu 22.04 LTS must disable kernel core dumps so that it can fail to a secure state if system initialization fails, shutdown fails or aborts fail.</t>
        </r>
      </text>
    </comment>
    <comment ref="K241" authorId="0" shapeId="0" xr:uid="{00000000-0006-0000-0B00-000039000000}">
      <text>
        <r>
          <rPr>
            <sz val="11"/>
            <rFont val="Calibri"/>
          </rPr>
          <t>Ubuntu 22.04 LTS must implement address space layout randomization to protect its memory from unauthorized code execution.</t>
        </r>
      </text>
    </comment>
    <comment ref="L241" authorId="0" shapeId="0" xr:uid="{00000000-0006-0000-0B00-000013000000}">
      <text>
        <r>
          <rPr>
            <sz val="11"/>
            <rFont val="Calibri"/>
          </rPr>
          <t>Ubuntu 22.04 LTS must implement nonexecutable data to protect its memory from unauthorized code execution.</t>
        </r>
      </text>
    </comment>
    <comment ref="M241" authorId="0" shapeId="0" xr:uid="{00000000-0006-0000-0B00-000014000000}">
      <text>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text>
    </comment>
    <comment ref="N241" authorId="0" shapeId="0" xr:uid="{00000000-0006-0000-0B00-000015000000}">
      <text>
        <r>
          <rPr>
            <sz val="11"/>
            <rFont val="Calibri"/>
          </rPr>
          <t>Ubuntu 22.04 LTS must generate error messages that provide information necessary for corrective actions without revealing information that could be exploited by adversaries.</t>
        </r>
      </text>
    </comment>
    <comment ref="O241" authorId="0" shapeId="0" xr:uid="{00000000-0006-0000-0B00-000016000000}">
      <text>
        <r>
          <rPr>
            <sz val="11"/>
            <rFont val="Calibri"/>
          </rPr>
          <t>Ubuntu 22.04 LTS must be configured to use TCP syncookies.</t>
        </r>
      </text>
    </comment>
    <comment ref="P241" authorId="0" shapeId="0" xr:uid="{00000000-0006-0000-0B00-000017000000}">
      <text>
        <r>
          <rPr>
            <sz val="11"/>
            <rFont val="Calibri"/>
          </rPr>
          <t>Ubuntu 22.04 LTS must have SSH installed.</t>
        </r>
      </text>
    </comment>
    <comment ref="Q241" authorId="0" shapeId="0" xr:uid="{00000000-0006-0000-0B00-000018000000}">
      <text>
        <r>
          <rPr>
            <sz val="11"/>
            <rFont val="Calibri"/>
          </rPr>
          <t>Ubuntu 22.04 LTS must use SSH to protect the confidentiality and integrity of transmitted information.</t>
        </r>
      </text>
    </comment>
    <comment ref="R241" authorId="0" shapeId="0" xr:uid="{00000000-0006-0000-0B00-000019000000}">
      <text>
        <r>
          <rPr>
            <sz val="11"/>
            <rFont val="Calibri"/>
          </rPr>
          <t>Ubuntu 22.04 LTS must display the Standard Mandatory DOD Notice and Consent Banner before granting any local or remote connection to the system.</t>
        </r>
      </text>
    </comment>
    <comment ref="S241" authorId="0" shapeId="0" xr:uid="{00000000-0006-0000-0B00-00001A000000}">
      <text>
        <r>
          <rPr>
            <sz val="11"/>
            <rFont val="Calibri"/>
          </rPr>
          <t>Ubuntu 22.04 LTS must not allow unattended or automatic login via SSH.</t>
        </r>
      </text>
    </comment>
    <comment ref="T241" authorId="0" shapeId="0" xr:uid="{00000000-0006-0000-0B00-00001B000000}">
      <text>
        <r>
          <rPr>
            <sz val="11"/>
            <rFont val="Calibri"/>
          </rPr>
          <t>Ubuntu 22.04 LTS must be configured so that remote X connections are disabled, unless to fulfill documented and validated mission requirements.</t>
        </r>
      </text>
    </comment>
    <comment ref="U241" authorId="0" shapeId="0" xr:uid="{00000000-0006-0000-0B00-00001C000000}">
      <text>
        <r>
          <rPr>
            <sz val="11"/>
            <rFont val="Calibri"/>
          </rPr>
          <t>Ubuntu 22.04 LTS SSH daemon must prevent remote hosts from connecting to the proxy display.</t>
        </r>
      </text>
    </comment>
    <comment ref="V241" authorId="0" shapeId="0" xr:uid="{00000000-0006-0000-0B00-00001D000000}">
      <text>
        <r>
          <rPr>
            <sz val="11"/>
            <rFont val="Calibri"/>
          </rPr>
          <t>Ubuntu 22.04 LTS must configure the SSH daemon to use FIPS 140-3-approved ciphers to prevent the unauthorized disclosure of information and/or detect changes to information during transmission.</t>
        </r>
      </text>
    </comment>
    <comment ref="W241" authorId="0" shapeId="0" xr:uid="{00000000-0006-0000-0B00-00001E000000}">
      <text>
        <r>
          <rPr>
            <sz val="11"/>
            <rFont val="Calibri"/>
          </rPr>
          <t>Ubuntu 22.04 LTS must configure the SSH daemon to use Message Authentication Codes (MACs) employing FIPS 140-3-approved cryptographic hashes to prevent the unauthorized disclosure of information and/or detect changes to information during transmission.</t>
        </r>
      </text>
    </comment>
    <comment ref="X241" authorId="0" shapeId="0" xr:uid="{00000000-0006-0000-0B00-00001F000000}">
      <text>
        <r>
          <rPr>
            <sz val="11"/>
            <rFont val="Calibri"/>
          </rPr>
          <t>Ubuntu 22.04 LTS must enable the graphical user logon banner to display the Standard Mandatory DOD Notice and Consent Banner before granting local access to the system via a graphical user logon.</t>
        </r>
      </text>
    </comment>
    <comment ref="Y241" authorId="0" shapeId="0" xr:uid="{00000000-0006-0000-0B00-000020000000}">
      <text>
        <r>
          <rPr>
            <sz val="11"/>
            <rFont val="Calibri"/>
          </rPr>
          <t>Ubuntu 22.04 LTS must display the Standard Mandatory DOD Notice and Consent Banner before granting local access to the system via a graphical user logon.</t>
        </r>
      </text>
    </comment>
    <comment ref="Z241" authorId="0" shapeId="0" xr:uid="{00000000-0006-0000-0B00-000021000000}">
      <text>
        <r>
          <rPr>
            <sz val="11"/>
            <rFont val="Calibri"/>
          </rPr>
          <t>Ubuntu 22.04 LTS must retain a user</t>
        </r>
        <r>
          <rPr>
            <sz val="11"/>
            <color rgb="FF000000"/>
            <rFont val="Calibri"/>
          </rPr>
          <t>'</t>
        </r>
        <r>
          <rPr>
            <sz val="11"/>
            <color rgb="FF000000"/>
            <rFont val="Calibri"/>
          </rPr>
          <t>s session lock until that user reestablishes access using established identification and authentication procedures.</t>
        </r>
      </text>
    </comment>
    <comment ref="AA241" authorId="0" shapeId="0" xr:uid="{00000000-0006-0000-0B00-000022000000}">
      <text>
        <r>
          <rPr>
            <sz val="11"/>
            <rFont val="Calibri"/>
          </rPr>
          <t>Ubuntu 22.04 LTS must initiate a graphical session lock after 15 minutes of inactivity.</t>
        </r>
      </text>
    </comment>
    <comment ref="AB241" authorId="0" shapeId="0" xr:uid="{00000000-0006-0000-0B00-000023000000}">
      <text>
        <r>
          <rPr>
            <sz val="11"/>
            <rFont val="Calibri"/>
          </rPr>
          <t>Ubuntu 22.04 LTS must disable the x86 Ctrl-Alt-Delete key sequence if a graphical user interface is installed.</t>
        </r>
      </text>
    </comment>
    <comment ref="AC241" authorId="0" shapeId="0" xr:uid="{00000000-0006-0000-0B00-000024000000}">
      <text>
        <r>
          <rPr>
            <sz val="11"/>
            <rFont val="Calibri"/>
          </rPr>
          <t>Ubuntu 22.04 LTS must disable automatic mounting of Universal Serial Bus (USB) mass storage driver.</t>
        </r>
      </text>
    </comment>
    <comment ref="AD241" authorId="0" shapeId="0" xr:uid="{00000000-0006-0000-0B00-000025000000}">
      <text>
        <r>
          <rPr>
            <sz val="11"/>
            <rFont val="Calibri"/>
          </rPr>
          <t>Ubuntu 22.04 LTS must disable all wireless network adapters.</t>
        </r>
      </text>
    </comment>
    <comment ref="AE241" authorId="0" shapeId="0" xr:uid="{00000000-0006-0000-0B00-000026000000}">
      <text>
        <r>
          <rPr>
            <sz val="11"/>
            <rFont val="Calibri"/>
          </rPr>
          <t>Ubuntu 22.04 LTS must enforce 24 hours/one day as the minimum password lifetime. Passwords for new users must have a 24 hours/one day minimum password lifetime restriction.</t>
        </r>
      </text>
    </comment>
    <comment ref="AF241" authorId="0" shapeId="0" xr:uid="{00000000-0006-0000-0B00-000027000000}">
      <text>
        <r>
          <rPr>
            <sz val="11"/>
            <rFont val="Calibri"/>
          </rPr>
          <t>Ubuntu 22.04 LTS must enforce a 60-day maximum password lifetime restriction. Passwords for new users must have a 60-day maximum password lifetime restriction.</t>
        </r>
      </text>
    </comment>
    <comment ref="AG241" authorId="0" shapeId="0" xr:uid="{00000000-0006-0000-0B00-000028000000}">
      <text>
        <r>
          <rPr>
            <sz val="11"/>
            <rFont val="Calibri"/>
          </rPr>
          <t>Ubuntu 22.04 LTS must automatically expire temporary accounts within 72 hours.</t>
        </r>
      </text>
    </comment>
    <comment ref="AH241" authorId="0" shapeId="0" xr:uid="{00000000-0006-0000-0B00-000029000000}">
      <text>
        <r>
          <rPr>
            <sz val="11"/>
            <rFont val="Calibri"/>
          </rPr>
          <t>Ubuntu 22.04 LTS must automatically lock an account until the locked account is released by an administrator when three unsuccessful logon attempts have been made.</t>
        </r>
      </text>
    </comment>
    <comment ref="AI241" authorId="0" shapeId="0" xr:uid="{00000000-0006-0000-0B00-00002A000000}">
      <text>
        <r>
          <rPr>
            <sz val="11"/>
            <rFont val="Calibri"/>
          </rPr>
          <t>Ubuntu 22.04 LTS must enforce a delay of at least four seconds between logon prompts following a failed logon attempt.</t>
        </r>
      </text>
    </comment>
    <comment ref="AJ241" authorId="0" shapeId="0" xr:uid="{00000000-0006-0000-0B00-00002B000000}">
      <text>
        <r>
          <rPr>
            <sz val="11"/>
            <rFont val="Calibri"/>
          </rPr>
          <t>Ubuntu 22.04 LTS must limit the number of concurrent sessions to ten for all accounts and/or account types.</t>
        </r>
      </text>
    </comment>
    <comment ref="AK241" authorId="0" shapeId="0" xr:uid="{00000000-0006-0000-0B00-00002C000000}">
      <text>
        <r>
          <rPr>
            <sz val="11"/>
            <rFont val="Calibri"/>
          </rPr>
          <t>Ubuntu 22.04 LTS must allow users to directly initiate a session lock for all connection types.</t>
        </r>
      </text>
    </comment>
    <comment ref="AL241" authorId="0" shapeId="0" xr:uid="{00000000-0006-0000-0B00-00002D000000}">
      <text>
        <r>
          <rPr>
            <sz val="11"/>
            <rFont val="Calibri"/>
          </rPr>
          <t>Ubuntu 22.04 LTS must automatically exit interactive command shell user sessions after 15 minutes of inactivity.</t>
        </r>
      </text>
    </comment>
    <comment ref="AM241" authorId="0" shapeId="0" xr:uid="{00000000-0006-0000-0B00-00002E000000}">
      <text>
        <r>
          <rPr>
            <sz val="11"/>
            <rFont val="Calibri"/>
          </rPr>
          <t>Ubuntu 22.04 LTS must enforce password complexity by requiring at least one uppercase character be used.</t>
        </r>
      </text>
    </comment>
    <comment ref="AN241" authorId="0" shapeId="0" xr:uid="{00000000-0006-0000-0B00-00002F000000}">
      <text>
        <r>
          <rPr>
            <sz val="11"/>
            <rFont val="Calibri"/>
          </rPr>
          <t>Ubuntu 22.04 LTS must enforce password complexity by requiring at least one lowercase character be used.</t>
        </r>
      </text>
    </comment>
    <comment ref="AO241" authorId="0" shapeId="0" xr:uid="{00000000-0006-0000-0B00-000030000000}">
      <text>
        <r>
          <rPr>
            <sz val="11"/>
            <rFont val="Calibri"/>
          </rPr>
          <t>Ubuntu 22.04 LTS must enforce password complexity by requiring that at least one numeric character be used.</t>
        </r>
      </text>
    </comment>
    <comment ref="AP241" authorId="0" shapeId="0" xr:uid="{00000000-0006-0000-0B00-000031000000}">
      <text>
        <r>
          <rPr>
            <sz val="11"/>
            <rFont val="Calibri"/>
          </rPr>
          <t>Ubuntu 22.04 LTS must enforce password complexity by requiring that at least one special character be used.</t>
        </r>
      </text>
    </comment>
    <comment ref="AQ241" authorId="0" shapeId="0" xr:uid="{00000000-0006-0000-0B00-000032000000}">
      <text>
        <r>
          <rPr>
            <sz val="11"/>
            <rFont val="Calibri"/>
          </rPr>
          <t>Ubuntu 22.04 LTS must prevent the use of dictionary words for passwords.</t>
        </r>
      </text>
    </comment>
    <comment ref="AR241" authorId="0" shapeId="0" xr:uid="{00000000-0006-0000-0B00-000033000000}">
      <text>
        <r>
          <rPr>
            <sz val="11"/>
            <rFont val="Calibri"/>
          </rPr>
          <t>Ubuntu 22.04 LTS must enforce a minimum 15-character password length.</t>
        </r>
      </text>
    </comment>
    <comment ref="AS241" authorId="0" shapeId="0" xr:uid="{00000000-0006-0000-0B00-000034000000}">
      <text>
        <r>
          <rPr>
            <sz val="11"/>
            <rFont val="Calibri"/>
          </rPr>
          <t>Ubuntu 22.04 LTS must require the change of at least eight characters when passwords are changed.</t>
        </r>
      </text>
    </comment>
    <comment ref="AT241" authorId="0" shapeId="0" xr:uid="{00000000-0006-0000-0B00-000035000000}">
      <text>
        <r>
          <rPr>
            <sz val="11"/>
            <rFont val="Calibri"/>
          </rPr>
          <t>Ubuntu 22.04 LTS must store only encrypted representations of passwords.</t>
        </r>
      </text>
    </comment>
    <comment ref="AU241" authorId="0" shapeId="0" xr:uid="{00000000-0006-0000-0B00-000036000000}">
      <text>
        <r>
          <rPr>
            <sz val="11"/>
            <rFont val="Calibri"/>
          </rPr>
          <t>Ubuntu 22.04 LTS must not allow accounts configured with blank or null passwords.</t>
        </r>
      </text>
    </comment>
    <comment ref="H258" authorId="0" shapeId="0" xr:uid="{00000000-0006-0000-0B00-00003A000000}">
      <text>
        <r>
          <rPr>
            <sz val="11"/>
            <rFont val="Calibri"/>
          </rPr>
          <t>Ubuntu 22.04 LTS must be configured so that the Advance Package Tool (APT) removes all software components after updated versions have been installed.</t>
        </r>
      </text>
    </comment>
    <comment ref="I258" authorId="0" shapeId="0" xr:uid="{00000000-0006-0000-0B00-00003B000000}">
      <text>
        <r>
          <rPr>
            <sz val="11"/>
            <rFont val="Calibri"/>
          </rPr>
          <t>Ubuntu 22.04 LTS must be a vendor-supported release.</t>
        </r>
      </text>
    </comment>
    <comment ref="H309" authorId="0" shapeId="0" xr:uid="{00000000-0006-0000-0B00-00003C000000}">
      <text>
        <r>
          <rPr>
            <sz val="11"/>
            <rFont val="Calibri"/>
          </rPr>
          <t>Ubuntu 22.04 LTS must prevent direct login into the root account.</t>
        </r>
      </text>
    </comment>
    <comment ref="I309" authorId="0" shapeId="0" xr:uid="{00000000-0006-0000-0B00-00003D000000}">
      <text>
        <r>
          <rPr>
            <sz val="11"/>
            <rFont val="Calibri"/>
          </rPr>
          <t>Ubuntu 22.04 LTS must require users to reauthenticate for privilege escalation or when changing roles.</t>
        </r>
      </text>
    </comment>
    <comment ref="J309" authorId="0" shapeId="0" xr:uid="{00000000-0006-0000-0B00-00003E000000}">
      <text>
        <r>
          <rPr>
            <sz val="11"/>
            <rFont val="Calibri"/>
          </rPr>
          <t>Ubuntu 22.04 LTS must ensure only users who need access to security functions are part of sudo group.</t>
        </r>
      </text>
    </comment>
    <comment ref="K309" authorId="0" shapeId="0" xr:uid="{00000000-0006-0000-0B00-00003F000000}">
      <text>
        <r>
          <rPr>
            <sz val="11"/>
            <rFont val="Calibri"/>
          </rPr>
          <t>Ubuntu 22.04 LTS must require users to provide a password for privilege escalation.</t>
        </r>
      </text>
    </comment>
    <comment ref="L309" authorId="0" shapeId="0" xr:uid="{00000000-0006-0000-0B00-000040000000}">
      <text>
        <r>
          <rPr>
            <sz val="11"/>
            <rFont val="Calibri"/>
          </rPr>
          <t>The operating system must restrict privilege elevation to authorized personnel.</t>
        </r>
      </text>
    </comment>
    <comment ref="H310" authorId="0" shapeId="0" xr:uid="{00000000-0006-0000-0B00-000041000000}">
      <text>
        <r>
          <rPr>
            <sz val="11"/>
            <rFont val="Calibri"/>
          </rPr>
          <t>Ubuntu 22.04 LTS must implement multifactor authentication for remote access to privileged accounts in such a way that one of the factors is provided by a device separate from the system gaining access.</t>
        </r>
      </text>
    </comment>
    <comment ref="I310" authorId="0" shapeId="0" xr:uid="{00000000-0006-0000-0B00-000042000000}">
      <text>
        <r>
          <rPr>
            <sz val="11"/>
            <rFont val="Calibri"/>
          </rPr>
          <t>Ubuntu 22.04 LTS must accept personal identity verification (PIV) credentials.</t>
        </r>
      </text>
    </comment>
    <comment ref="J310" authorId="0" shapeId="0" xr:uid="{00000000-0006-0000-0B00-000043000000}">
      <text>
        <r>
          <rPr>
            <sz val="11"/>
            <rFont val="Calibri"/>
          </rPr>
          <t>Ubuntu 22.04 LTS must implement smart card logins for multifactor authentication for local and network access to privileged and nonprivileged accounts.</t>
        </r>
      </text>
    </comment>
    <comment ref="K310" authorId="0" shapeId="0" xr:uid="{00000000-0006-0000-0B00-000044000000}">
      <text>
        <r>
          <rPr>
            <sz val="11"/>
            <rFont val="Calibri"/>
          </rPr>
          <t>Ubuntu 22.04 LTS must electronically verify personal identity verification (PIV) credentials.</t>
        </r>
      </text>
    </comment>
    <comment ref="L310" authorId="0" shapeId="0" xr:uid="{00000000-0006-0000-0B00-000045000000}">
      <text>
        <r>
          <rPr>
            <sz val="11"/>
            <rFont val="Calibri"/>
          </rPr>
          <t>Ubuntu 22.04 LTS must map the authenticated identity to the user or group account for PKI-based authentication.</t>
        </r>
      </text>
    </comment>
    <comment ref="M310" authorId="0" shapeId="0" xr:uid="{00000000-0006-0000-0B00-000046000000}">
      <text>
        <r>
          <rPr>
            <sz val="11"/>
            <rFont val="Calibri"/>
          </rPr>
          <t>Ubuntu 22.04 LTS must use DOD PKI-established certificate authorities for verification of the establishment of protected sessions.</t>
        </r>
      </text>
    </comment>
    <comment ref="N310" authorId="0" shapeId="0" xr:uid="{00000000-0006-0000-0B00-000047000000}">
      <text>
        <r>
          <rPr>
            <sz val="11"/>
            <rFont val="Calibri"/>
          </rPr>
          <t xml:space="preserve">Ubuntu 22.04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O310" authorId="0" shapeId="0" xr:uid="{00000000-0006-0000-0B00-000048000000}">
      <text>
        <r>
          <rPr>
            <sz val="11"/>
            <rFont val="Calibri"/>
          </rPr>
          <t>Ubuntu 22.04 LTS must map the authenticated identity to the user or group account for PKI-based authentication.</t>
        </r>
      </text>
    </comment>
    <comment ref="P310" authorId="0" shapeId="0" xr:uid="{00000000-0006-0000-0B00-000049000000}">
      <text>
        <r>
          <rPr>
            <sz val="11"/>
            <rFont val="Calibri"/>
          </rPr>
          <t xml:space="preserve">Ubuntu 22.04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Q310" authorId="0" shapeId="0" xr:uid="{00000000-0006-0000-0B00-00004A000000}">
      <text>
        <r>
          <rPr>
            <sz val="11"/>
            <rFont val="Calibri"/>
          </rPr>
          <t>Ubuntu 22.04 LTS must ensure SSSD performs certificate path validation, including revocation checking, against a trusted anchor for PKI-based authentication.</t>
        </r>
      </text>
    </comment>
    <comment ref="H345" authorId="0" shapeId="0" xr:uid="{00000000-0006-0000-0B00-00004B000000}">
      <text>
        <r>
          <rPr>
            <sz val="11"/>
            <rFont val="Calibri"/>
          </rPr>
          <t xml:space="preserve">Ubuntu 22.04 LTS must have directories that contain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I345" authorId="0" shapeId="0" xr:uid="{00000000-0006-0000-0B00-00004C000000}">
      <text>
        <r>
          <rPr>
            <sz val="11"/>
            <rFont val="Calibri"/>
          </rPr>
          <t xml:space="preserve">Ubuntu 22.04 LTS must have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J345" authorId="0" shapeId="0" xr:uid="{00000000-0006-0000-0B00-00004D000000}">
      <text>
        <r>
          <rPr>
            <sz val="11"/>
            <rFont val="Calibri"/>
          </rPr>
          <t xml:space="preserve">Ubuntu 22.04 LTS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K345" authorId="0" shapeId="0" xr:uid="{00000000-0006-0000-0B00-00004E000000}">
      <text>
        <r>
          <rPr>
            <sz val="11"/>
            <rFont val="Calibri"/>
          </rPr>
          <t xml:space="preserve">Ubuntu 22.04 LTS must have directories that contain system commands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L345" authorId="0" shapeId="0" xr:uid="{00000000-0006-0000-0B00-00004F000000}">
      <text>
        <r>
          <rPr>
            <sz val="11"/>
            <rFont val="Calibri"/>
          </rPr>
          <t xml:space="preserve">Ubuntu 22.04 LTS must have directories that contain system commands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345" authorId="0" shapeId="0" xr:uid="{00000000-0006-0000-0B00-000050000000}">
      <text>
        <r>
          <rPr>
            <sz val="11"/>
            <rFont val="Calibri"/>
          </rPr>
          <t xml:space="preserve">Ubuntu 22.04 LTS must have system commands 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N345" authorId="0" shapeId="0" xr:uid="{00000000-0006-0000-0B00-000051000000}">
      <text>
        <r>
          <rPr>
            <sz val="11"/>
            <rFont val="Calibri"/>
          </rPr>
          <t xml:space="preserve">Ubuntu 22.04 LTS must have system commands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text>
    </comment>
    <comment ref="O345" authorId="0" shapeId="0" xr:uid="{00000000-0006-0000-0B00-000052000000}">
      <text>
        <r>
          <rPr>
            <sz val="11"/>
            <rFont val="Calibri"/>
          </rPr>
          <t xml:space="preserve">Ubuntu 22.04 LTS library directories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45" authorId="0" shapeId="0" xr:uid="{00000000-0006-0000-0B00-000053000000}">
      <text>
        <r>
          <rPr>
            <sz val="11"/>
            <rFont val="Calibri"/>
          </rPr>
          <t xml:space="preserve">Ubuntu 22.04 LTS library directories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345" authorId="0" shapeId="0" xr:uid="{00000000-0006-0000-0B00-000054000000}">
      <text>
        <r>
          <rPr>
            <sz val="11"/>
            <rFont val="Calibri"/>
          </rPr>
          <t xml:space="preserve">Ubuntu 22.04 LTS library files must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45" authorId="0" shapeId="0" xr:uid="{00000000-0006-0000-0B00-000055000000}">
      <text>
        <r>
          <rPr>
            <sz val="11"/>
            <rFont val="Calibri"/>
          </rPr>
          <t xml:space="preserve">Ubuntu 22.04 LTS library files must be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45" authorId="0" shapeId="0" xr:uid="{00000000-0006-0000-0B00-000056000000}">
      <text>
        <r>
          <rPr>
            <sz val="11"/>
            <rFont val="Calibri"/>
          </rPr>
          <t>Ubuntu 22.04 LTS must set a sticky bit on all public directories to prevent unauthorized and unintended information transferred via shared system resources.</t>
        </r>
      </text>
    </comment>
    <comment ref="T345" authorId="0" shapeId="0" xr:uid="{00000000-0006-0000-0B00-000057000000}">
      <text>
        <r>
          <rPr>
            <sz val="11"/>
            <rFont val="Calibri"/>
          </rPr>
          <t>Ubuntu 22.04 LTS must uniquely identify interactive users.</t>
        </r>
      </text>
    </comment>
    <comment ref="U345" authorId="0" shapeId="0" xr:uid="{00000000-0006-0000-0B00-000058000000}">
      <text>
        <r>
          <rPr>
            <sz val="11"/>
            <rFont val="Calibri"/>
          </rPr>
          <t>Ubuntu 22.04 LTS must disable account identifiers (individuals, groups, roles, and devices) after 35 days of inactivity.</t>
        </r>
      </text>
    </comment>
    <comment ref="V345" authorId="0" shapeId="0" xr:uid="{00000000-0006-0000-0B00-000059000000}">
      <text>
        <r>
          <rPr>
            <sz val="11"/>
            <rFont val="Calibri"/>
          </rPr>
          <t>Ubuntu 22.04 LTS default filesystem permissions must be defined in such a way that all authenticated users can read and modify only their own files.</t>
        </r>
      </text>
    </comment>
    <comment ref="H355" authorId="0" shapeId="0" xr:uid="{00000000-0006-0000-0B00-00005A000000}">
      <text>
        <r>
          <rPr>
            <sz val="11"/>
            <rFont val="Calibri"/>
          </rPr>
          <t xml:space="preserve">Ubuntu 22.04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I355" authorId="0" shapeId="0" xr:uid="{00000000-0006-0000-0B00-00005B000000}">
      <text>
        <r>
          <rPr>
            <sz val="11"/>
            <rFont val="Calibri"/>
          </rPr>
          <t xml:space="preserve">Ubuntu 22.04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J355" authorId="0" shapeId="0" xr:uid="{00000000-0006-0000-0B00-00005C000000}">
      <text>
        <r>
          <rPr>
            <sz val="11"/>
            <rFont val="Calibri"/>
          </rPr>
          <t xml:space="preserve">Ubuntu 22.04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K355" authorId="0" shapeId="0" xr:uid="{00000000-0006-0000-0B00-00005D000000}">
      <text>
        <r>
          <rPr>
            <sz val="11"/>
            <rFont val="Calibri"/>
          </rPr>
          <t>Ubuntu 22.04 LTS must record time stamps for audit records that can be mapped to Coordinated Universal Time (UTC).</t>
        </r>
      </text>
    </comment>
    <comment ref="L355" authorId="0" shapeId="0" xr:uid="{00000000-0006-0000-0B00-00005E000000}">
      <text>
        <r>
          <rPr>
            <sz val="11"/>
            <rFont val="Calibri"/>
          </rPr>
          <t>Ubuntu 22.04 LTS must produce audit records and reports containing information to establish when, where, what type, the source, and the outcome for all DOD-defined auditable events and actions in near real time.</t>
        </r>
      </text>
    </comment>
    <comment ref="M355" authorId="0" shapeId="0" xr:uid="{00000000-0006-0000-0B00-00005F000000}">
      <text>
        <r>
          <rPr>
            <sz val="11"/>
            <rFont val="Calibri"/>
          </rPr>
          <t>Ubuntu 22.04 LTS must generate audit records for successful/unsuccessful uses of the pam_timestamp_check command.</t>
        </r>
      </text>
    </comment>
    <comment ref="H356" authorId="0" shapeId="0" xr:uid="{00000000-0006-0000-0B00-000060000000}">
      <text>
        <r>
          <rPr>
            <sz val="11"/>
            <rFont val="Calibri"/>
          </rPr>
          <t>Ubuntu 22.04 LTS, when booted, must require authentication upon booting into single-user and maintenance modes.</t>
        </r>
      </text>
    </comment>
    <comment ref="I356" authorId="0" shapeId="0" xr:uid="{00000000-0006-0000-0B00-000061000000}">
      <text>
        <r>
          <rPr>
            <sz val="11"/>
            <rFont val="Calibri"/>
          </rPr>
          <t>Ubuntu 22.04 LTS must initiate session audits at system startup.</t>
        </r>
      </text>
    </comment>
    <comment ref="J356" authorId="0" shapeId="0" xr:uid="{00000000-0006-0000-0B00-000062000000}">
      <text>
        <r>
          <rPr>
            <sz val="11"/>
            <rFont val="Calibri"/>
          </rPr>
          <t xml:space="preserve">Ubuntu 22.04 LTS must not have the </t>
        </r>
        <r>
          <rPr>
            <sz val="11"/>
            <color rgb="FF000000"/>
            <rFont val="Calibri"/>
          </rPr>
          <t>"</t>
        </r>
        <r>
          <rPr>
            <b/>
            <sz val="11"/>
            <color rgb="FF000000"/>
            <rFont val="Calibri"/>
          </rPr>
          <t>telnet</t>
        </r>
        <r>
          <rPr>
            <sz val="11"/>
            <color rgb="FF000000"/>
            <rFont val="Calibri"/>
          </rPr>
          <t>"</t>
        </r>
        <r>
          <rPr>
            <sz val="11"/>
            <color rgb="FF000000"/>
            <rFont val="Calibri"/>
          </rPr>
          <t xml:space="preserve"> package installed.</t>
        </r>
      </text>
    </comment>
    <comment ref="K356" authorId="0" shapeId="0" xr:uid="{00000000-0006-0000-0B00-000063000000}">
      <text>
        <r>
          <rPr>
            <sz val="11"/>
            <rFont val="Calibri"/>
          </rPr>
          <t>Ubuntu 22.04 LTS must implement cryptographic mechanisms to prevent unauthorized disclosure and modification of all information that requires protection at rest.</t>
        </r>
      </text>
    </comment>
    <comment ref="L356" authorId="0" shapeId="0" xr:uid="{00000000-0006-0000-0B00-000064000000}">
      <text>
        <r>
          <rPr>
            <sz val="11"/>
            <rFont val="Calibri"/>
          </rPr>
          <t>Ubuntu 22.04 LTS must generate system journal entries without revealing information that could be exploited by adversaries.</t>
        </r>
      </text>
    </comment>
    <comment ref="M356" authorId="0" shapeId="0" xr:uid="{00000000-0006-0000-0B00-000065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N356" authorId="0" shapeId="0" xr:uid="{00000000-0006-0000-0B00-000066000000}">
      <text>
        <r>
          <rPr>
            <sz val="11"/>
            <rFont val="Calibri"/>
          </rPr>
          <t>Ubuntu 22.04 LTS must be configured to prohibit or restrict the use of functions, ports, protocols, and/or services, as defined in the PPSM CAL and vulnerability assessments.</t>
        </r>
      </text>
    </comment>
    <comment ref="O356" authorId="0" shapeId="0" xr:uid="{00000000-0006-0000-0B00-000067000000}">
      <text>
        <r>
          <rPr>
            <sz val="11"/>
            <rFont val="Calibri"/>
          </rPr>
          <t>Ubuntu 22.04 LTS must, for networked systems, compare internal information system clocks at least every 24 hours with a server synchronized to one of the redundant United States Naval Observatory (USNO) time servers, or a time server designated for the appropriate DOD network (NIPRNet/SIPRNet), and/or the Global Positioning System (GPS).</t>
        </r>
      </text>
    </comment>
    <comment ref="P356" authorId="0" shapeId="0" xr:uid="{00000000-0006-0000-0B00-000068000000}">
      <text>
        <r>
          <rPr>
            <sz val="11"/>
            <rFont val="Calibri"/>
          </rPr>
          <t>Ubuntu 22.04 LTS must synchronize internal information system clocks to the authoritative time source when the time difference is greater than one second.</t>
        </r>
      </text>
    </comment>
    <comment ref="Q356" authorId="0" shapeId="0" xr:uid="{00000000-0006-0000-0B00-000069000000}">
      <text>
        <r>
          <rPr>
            <sz val="11"/>
            <rFont val="Calibri"/>
          </rPr>
          <t>Ubuntu 22.04 LTS must be configured so that all network connections associated with SSH traffic terminate after becoming unresponsive.</t>
        </r>
      </text>
    </comment>
    <comment ref="R356" authorId="0" shapeId="0" xr:uid="{00000000-0006-0000-0B00-00006A000000}">
      <text>
        <r>
          <rPr>
            <sz val="11"/>
            <rFont val="Calibri"/>
          </rPr>
          <t>Ubuntu 22.04 LTS must be configured so that all network connections associated with SSH traffic are terminated after 10 minutes of becoming unresponsive.</t>
        </r>
      </text>
    </comment>
    <comment ref="S356" authorId="0" shapeId="0" xr:uid="{00000000-0006-0000-0B00-00006B000000}">
      <text>
        <r>
          <rPr>
            <sz val="11"/>
            <rFont val="Calibri"/>
          </rPr>
          <t>Ubuntu 22.04 LTS SSH server must be configured to use only FIPS-validated key exchange algorithms.</t>
        </r>
      </text>
    </comment>
    <comment ref="T356" authorId="0" shapeId="0" xr:uid="{00000000-0006-0000-0B00-00006C000000}">
      <text>
        <r>
          <rPr>
            <sz val="11"/>
            <rFont val="Calibri"/>
          </rPr>
          <t>Ubuntu 22.04 LTS must use strong authenticators in establishing nonlocal maintenance and diagnostic sessions.</t>
        </r>
      </text>
    </comment>
    <comment ref="U356" authorId="0" shapeId="0" xr:uid="{00000000-0006-0000-0B00-00006D000000}">
      <text>
        <r>
          <rPr>
            <sz val="11"/>
            <rFont val="Calibri"/>
          </rPr>
          <t>Ubuntu 22.04 LTS must be configured so that when passwords are changed or new passwords are established, pwquality must be used.</t>
        </r>
      </text>
    </comment>
    <comment ref="V356" authorId="0" shapeId="0" xr:uid="{00000000-0006-0000-0B00-00006E000000}">
      <text>
        <r>
          <rPr>
            <sz val="11"/>
            <rFont val="Calibri"/>
          </rPr>
          <t>Ubuntu 22.04 LTS, for PKI-based authentication, must validate certificates by constructing a certification path (which includes status information) to an accepted trust anchor.</t>
        </r>
      </text>
    </comment>
    <comment ref="W356" authorId="0" shapeId="0" xr:uid="{00000000-0006-0000-0B00-00006F000000}">
      <text>
        <r>
          <rPr>
            <sz val="11"/>
            <rFont val="Calibri"/>
          </rPr>
          <t>Ubuntu 22.04 LTS for PKI-based authentication, must implement a local cache of revocation data in case of the inability to access revocation information via the network.</t>
        </r>
      </text>
    </comment>
    <comment ref="X356" authorId="0" shapeId="0" xr:uid="{00000000-0006-0000-0B00-000070000000}">
      <text>
        <r>
          <rPr>
            <sz val="11"/>
            <rFont val="Calibri"/>
          </rPr>
          <t>Ubuntu 22.04 LTS must monitor remote access methods.</t>
        </r>
      </text>
    </comment>
    <comment ref="Y356" authorId="0" shapeId="0" xr:uid="{00000000-0006-0000-0B00-000071000000}">
      <text>
        <r>
          <rPr>
            <sz val="11"/>
            <rFont val="Calibri"/>
          </rPr>
          <t>Ubuntu 22.04 LTS must alert the information system security officer (ISSO) and system administrator (SA) in the event of an audit processing failure.</t>
        </r>
      </text>
    </comment>
    <comment ref="Z356" authorId="0" shapeId="0" xr:uid="{00000000-0006-0000-0B00-000072000000}">
      <text>
        <r>
          <rPr>
            <sz val="11"/>
            <rFont val="Calibri"/>
          </rPr>
          <t>Ubuntu 22.04 LTS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AA356" authorId="0" shapeId="0" xr:uid="{00000000-0006-0000-0B00-000073000000}">
      <text>
        <r>
          <rPr>
            <sz val="11"/>
            <rFont val="Calibri"/>
          </rPr>
          <t>Ubuntu 22.04 LTS must immediately notify the system administrator (SA) and information system security officer (ISSO) when the audit record storage volume reaches 25 percent remaining of the allocated capacity.</t>
        </r>
      </text>
    </comment>
    <comment ref="AB356" authorId="0" shapeId="0" xr:uid="{00000000-0006-0000-0B00-000074000000}">
      <text>
        <r>
          <rPr>
            <sz val="11"/>
            <rFont val="Calibri"/>
          </rPr>
          <t>Ubuntu 22.04 LTS must be configured so that audit log files are not read- or write-accessible by unauthorized users.</t>
        </r>
      </text>
    </comment>
    <comment ref="AC356" authorId="0" shapeId="0" xr:uid="{00000000-0006-0000-0B00-000075000000}">
      <text>
        <r>
          <rPr>
            <sz val="11"/>
            <rFont val="Calibri"/>
          </rPr>
          <t>Ubuntu 22.04 LTS must be configured to permit only authorized users ownership of the audit log files.</t>
        </r>
      </text>
    </comment>
    <comment ref="AD356" authorId="0" shapeId="0" xr:uid="{00000000-0006-0000-0B00-000076000000}">
      <text>
        <r>
          <rPr>
            <sz val="11"/>
            <rFont val="Calibri"/>
          </rPr>
          <t>Ubuntu 22.04 LTS must permit only authorized groups ownership of the audit log files.</t>
        </r>
      </text>
    </comment>
    <comment ref="AE356" authorId="0" shapeId="0" xr:uid="{00000000-0006-0000-0B00-000077000000}">
      <text>
        <r>
          <rPr>
            <sz val="11"/>
            <rFont val="Calibri"/>
          </rPr>
          <t>Ubuntu 22.04 LTS must be configured so that the audit log directory is not write-accessible by unauthorized users.</t>
        </r>
      </text>
    </comment>
    <comment ref="AF356" authorId="0" shapeId="0" xr:uid="{00000000-0006-0000-0B00-000078000000}">
      <text>
        <r>
          <rPr>
            <sz val="11"/>
            <rFont val="Calibri"/>
          </rPr>
          <t>Ubuntu 22.04 LTS must be configured so that audit configuration files are not write-accessible by unauthorized users.</t>
        </r>
      </text>
    </comment>
    <comment ref="AG356" authorId="0" shapeId="0" xr:uid="{00000000-0006-0000-0B00-000079000000}">
      <text>
        <r>
          <rPr>
            <sz val="11"/>
            <rFont val="Calibri"/>
          </rPr>
          <t>Ubuntu 22.04 LTS must permit only authorized accounts to own the audit configuration files.</t>
        </r>
      </text>
    </comment>
    <comment ref="AH356" authorId="0" shapeId="0" xr:uid="{00000000-0006-0000-0B00-00007A000000}">
      <text>
        <r>
          <rPr>
            <sz val="11"/>
            <rFont val="Calibri"/>
          </rPr>
          <t>Ubuntu 22.04 LTS must permit only authorized groups to own the audit configuration files.</t>
        </r>
      </text>
    </comment>
    <comment ref="AI356" authorId="0" shapeId="0" xr:uid="{00000000-0006-0000-0B00-00007B000000}">
      <text>
        <r>
          <rPr>
            <sz val="11"/>
            <rFont val="Calibri"/>
          </rPr>
          <t>Ubuntu 22.04 LTS must generate audit records for successful/unsuccessful uses of the chacl command.</t>
        </r>
      </text>
    </comment>
    <comment ref="AJ356" authorId="0" shapeId="0" xr:uid="{00000000-0006-0000-0B00-00007C000000}">
      <text>
        <r>
          <rPr>
            <sz val="11"/>
            <rFont val="Calibri"/>
          </rPr>
          <t>Ubuntu 22.04 LTS must generate audit records for successful/unsuccessful uses of the chage command.</t>
        </r>
      </text>
    </comment>
    <comment ref="AK356" authorId="0" shapeId="0" xr:uid="{00000000-0006-0000-0B00-00007D000000}">
      <text>
        <r>
          <rPr>
            <sz val="11"/>
            <rFont val="Calibri"/>
          </rPr>
          <t>Ubuntu 22.04 LTS must generate audit records for successful/unsuccessful uses of the chcon command.</t>
        </r>
      </text>
    </comment>
    <comment ref="AL356" authorId="0" shapeId="0" xr:uid="{00000000-0006-0000-0B00-00007E000000}">
      <text>
        <r>
          <rPr>
            <sz val="11"/>
            <rFont val="Calibri"/>
          </rPr>
          <t>Ubuntu 22.04 LTS must generate audit records for successful/unsuccessful uses of the chfn command.</t>
        </r>
      </text>
    </comment>
    <comment ref="AM356" authorId="0" shapeId="0" xr:uid="{00000000-0006-0000-0B00-00007F000000}">
      <text>
        <r>
          <rPr>
            <sz val="11"/>
            <rFont val="Calibri"/>
          </rPr>
          <t>Ubuntu 22.04 LTS must generate audit records for successful/unsuccessful uses of the chsh command.</t>
        </r>
      </text>
    </comment>
    <comment ref="AN356" authorId="0" shapeId="0" xr:uid="{00000000-0006-0000-0B00-000080000000}">
      <text>
        <r>
          <rPr>
            <sz val="11"/>
            <rFont val="Calibri"/>
          </rPr>
          <t>Ubuntu 22.04 LTS must generate audit records for successful/unsuccessful uses of the crontab command.</t>
        </r>
      </text>
    </comment>
    <comment ref="AO356" authorId="0" shapeId="0" xr:uid="{00000000-0006-0000-0B00-000081000000}">
      <text>
        <r>
          <rPr>
            <sz val="11"/>
            <rFont val="Calibri"/>
          </rPr>
          <t>Ubuntu 22.04 LTS must generate audit records for successful/unsuccessful attempts to use the fdisk command.</t>
        </r>
      </text>
    </comment>
    <comment ref="AP356" authorId="0" shapeId="0" xr:uid="{00000000-0006-0000-0B00-000082000000}">
      <text>
        <r>
          <rPr>
            <sz val="11"/>
            <rFont val="Calibri"/>
          </rPr>
          <t>Ubuntu 22.04 LTS must generate audit records for successful/unsuccessful uses of the gpasswd command.</t>
        </r>
      </text>
    </comment>
    <comment ref="AQ356" authorId="0" shapeId="0" xr:uid="{00000000-0006-0000-0B00-000083000000}">
      <text>
        <r>
          <rPr>
            <sz val="11"/>
            <rFont val="Calibri"/>
          </rPr>
          <t>Ubuntu 22.04 LTS must generate audit records for successful/unsuccessful attempts to use the kmod command.</t>
        </r>
      </text>
    </comment>
    <comment ref="AR356" authorId="0" shapeId="0" xr:uid="{00000000-0006-0000-0B00-000084000000}">
      <text>
        <r>
          <rPr>
            <sz val="11"/>
            <rFont val="Calibri"/>
          </rPr>
          <t>Ubuntu 22.04 LTS must generate audit records for successful/unsuccessful attempts to use modprobe command.</t>
        </r>
      </text>
    </comment>
    <comment ref="AS356" authorId="0" shapeId="0" xr:uid="{00000000-0006-0000-0B00-000085000000}">
      <text>
        <r>
          <rPr>
            <sz val="11"/>
            <rFont val="Calibri"/>
          </rPr>
          <t>Ubuntu 22.04 LTS must generate audit records for successful/unsuccessful uses of the mount command.</t>
        </r>
      </text>
    </comment>
    <comment ref="AT356" authorId="0" shapeId="0" xr:uid="{00000000-0006-0000-0B00-000086000000}">
      <text>
        <r>
          <rPr>
            <sz val="11"/>
            <rFont val="Calibri"/>
          </rPr>
          <t>Ubuntu 22.04 LTS must generate audit records for successful/unsuccessful uses of the newgrp command.</t>
        </r>
      </text>
    </comment>
    <comment ref="AU356" authorId="0" shapeId="0" xr:uid="{00000000-0006-0000-0B00-000087000000}">
      <text>
        <r>
          <rPr>
            <sz val="11"/>
            <rFont val="Calibri"/>
          </rPr>
          <t>Ubuntu 22.04 LTS must generate audit records for successful/unsuccessful uses of the passwd command.</t>
        </r>
      </text>
    </comment>
    <comment ref="H360" authorId="0" shapeId="0" xr:uid="{00000000-0006-0000-0B00-000088000000}">
      <text>
        <r>
          <rPr>
            <sz val="11"/>
            <rFont val="Calibri"/>
          </rPr>
          <t>Ubuntu 22.04 LTS must have a crontab script running weekly to offload audit events of standalone systems.</t>
        </r>
      </text>
    </comment>
    <comment ref="I360" authorId="0" shapeId="0" xr:uid="{00000000-0006-0000-0B00-000089000000}">
      <text>
        <r>
          <rPr>
            <sz val="11"/>
            <rFont val="Calibri"/>
          </rPr>
          <t>Ubuntu 22.04 LTS audit event multiplexor must be configured to offload audit logs onto a different system from the system being audited.</t>
        </r>
      </text>
    </comment>
    <comment ref="H361" authorId="0" shapeId="0" xr:uid="{00000000-0006-0000-0B00-00008A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I361" authorId="0" shapeId="0" xr:uid="{00000000-0006-0000-0B00-00008B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text>
    </comment>
    <comment ref="J361" authorId="0" shapeId="0" xr:uid="{00000000-0006-0000-0B00-00008C000000}">
      <text>
        <r>
          <rPr>
            <sz val="11"/>
            <rFont val="Calibri"/>
          </rPr>
          <t xml:space="preserve">Ubuntu 22.04 LTS must configure audit tools with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text>
    </comment>
    <comment ref="K361" authorId="0" shapeId="0" xr:uid="{00000000-0006-0000-0B00-00008D000000}">
      <text>
        <r>
          <rPr>
            <sz val="11"/>
            <rFont val="Calibri"/>
          </rPr>
          <t xml:space="preserve">Ubuntu 22.04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L361" authorId="0" shapeId="0" xr:uid="{00000000-0006-0000-0B00-00008E000000}">
      <text>
        <r>
          <rPr>
            <sz val="11"/>
            <rFont val="Calibri"/>
          </rPr>
          <t xml:space="preserve">Ubuntu 22.04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M361" authorId="0" shapeId="0" xr:uid="{00000000-0006-0000-0B00-00008F000000}">
      <text>
        <r>
          <rPr>
            <sz val="11"/>
            <rFont val="Calibri"/>
          </rPr>
          <t xml:space="preserve">Ubuntu 22.04 LTS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361" authorId="0" shapeId="0" xr:uid="{00000000-0006-0000-0B00-000090000000}">
      <text>
        <r>
          <rPr>
            <sz val="11"/>
            <rFont val="Calibri"/>
          </rPr>
          <t xml:space="preserve">Ubuntu 22.04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O361" authorId="0" shapeId="0" xr:uid="{00000000-0006-0000-0B00-000091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61" authorId="0" shapeId="0" xr:uid="{00000000-0006-0000-0B00-000092000000}">
      <text>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361" authorId="0" shapeId="0" xr:uid="{00000000-0006-0000-0B00-000093000000}">
      <text>
        <r>
          <rPr>
            <sz val="11"/>
            <rFont val="Calibri"/>
          </rPr>
          <t xml:space="preserve">Ubuntu 22.04 LTS must configure audit tools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R361" authorId="0" shapeId="0" xr:uid="{00000000-0006-0000-0B00-000094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61" authorId="0" shapeId="0" xr:uid="{00000000-0006-0000-0B00-000095000000}">
      <text>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T361" authorId="0" shapeId="0" xr:uid="{00000000-0006-0000-0B00-000096000000}">
      <text>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text>
    </comment>
    <comment ref="U361" authorId="0" shapeId="0" xr:uid="{00000000-0006-0000-0B00-000097000000}">
      <text>
        <r>
          <rPr>
            <sz val="11"/>
            <rFont val="Calibri"/>
          </rPr>
          <t xml:space="preserve">Ubuntu 22.04 LTS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text>
    </comment>
    <comment ref="V361" authorId="0" shapeId="0" xr:uid="{00000000-0006-0000-0B00-000098000000}">
      <text>
        <r>
          <rPr>
            <sz val="11"/>
            <rFont val="Calibri"/>
          </rPr>
          <t>Ubuntu 22.04 LTS must use cryptographic mechanisms to protect the integrity of audit tools.</t>
        </r>
      </text>
    </comment>
    <comment ref="H362" authorId="0" shapeId="0" xr:uid="{00000000-0006-0000-0B00-000099000000}">
      <text>
        <r>
          <rPr>
            <sz val="11"/>
            <rFont val="Calibri"/>
          </rPr>
          <t>Ubuntu 22.04 LTS must shut down by default upon audit failure.</t>
        </r>
      </text>
    </comment>
    <comment ref="H368" authorId="0" shapeId="0" xr:uid="{00000000-0006-0000-0B00-00009A000000}">
      <text>
        <r>
          <rPr>
            <sz val="11"/>
            <rFont val="Calibri"/>
          </rPr>
          <t>Ubuntu 22.04 LTS must be configured to preserve log records from failure events.</t>
        </r>
      </text>
    </comment>
  </commentList>
</comments>
</file>

<file path=xl/sharedStrings.xml><?xml version="1.0" encoding="utf-8"?>
<sst xmlns="http://schemas.openxmlformats.org/spreadsheetml/2006/main" count="14000" uniqueCount="6595">
  <si>
    <t>Id</t>
  </si>
  <si>
    <t>Title</t>
  </si>
  <si>
    <t>Severity</t>
  </si>
  <si>
    <t>MoSCoW</t>
  </si>
  <si>
    <t>OpsImpact</t>
  </si>
  <si>
    <t>Phase</t>
  </si>
  <si>
    <t>ImplStatus</t>
  </si>
  <si>
    <t>Notes</t>
  </si>
  <si>
    <t>Remediation</t>
  </si>
  <si>
    <t>Description</t>
  </si>
  <si>
    <t>Audit</t>
  </si>
  <si>
    <t>Status</t>
  </si>
  <si>
    <t>LogID</t>
  </si>
  <si>
    <t>V-260469</t>
  </si>
  <si>
    <r>
      <rPr>
        <sz val="11"/>
        <rFont val="Calibri"/>
      </rPr>
      <t>Ubuntu 22.04 LTS must disable the x86 Ctrl-Alt-Delete key sequence.</t>
    </r>
  </si>
  <si>
    <t>CAT I (High)</t>
  </si>
  <si>
    <t>Unassigned</t>
  </si>
  <si>
    <t>Unassessed</t>
  </si>
  <si>
    <t>Pending</t>
  </si>
  <si>
    <t/>
  </si>
  <si>
    <r>
      <rPr>
        <sz val="11"/>
        <color rgb="FF000000"/>
        <rFont val="Calibri"/>
      </rPr>
      <t xml:space="preserve">Configure Ubuntu 22.04 LTS to disable the Ctrl-Alt-Delete sequence for the command line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disable ctrl-alt-del.target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mask ctrl-alt-del.target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the daemon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</si>
  <si>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t>
    </r>
  </si>
  <si>
    <r>
      <rPr>
        <sz val="11"/>
        <color rgb="FF000000"/>
        <rFont val="Calibri"/>
      </rPr>
      <t xml:space="preserve">Verify Ubuntu 22.04 LTS is not configured to reboot the system when Ctrl-Alt-Delete is pressed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status ctrl-alt-del.target </t>
    </r>
    <r>
      <rPr>
        <sz val="11"/>
        <color rgb="FF000000"/>
        <rFont val="Calibri"/>
      </rPr>
      <t xml:space="preserve">
</t>
    </r>
    <r>
      <rPr>
        <sz val="11"/>
        <color rgb="FF000000"/>
        <rFont val="Calibri"/>
      </rPr>
      <t xml:space="preserve">     ctrl-alt-del.target </t>
    </r>
    <r>
      <rPr>
        <sz val="11"/>
        <color rgb="FF000000"/>
        <rFont val="Calibri"/>
      </rPr>
      <t xml:space="preserve">
</t>
    </r>
    <r>
      <rPr>
        <sz val="11"/>
        <color rgb="FF000000"/>
        <rFont val="Calibri"/>
      </rPr>
      <t xml:space="preserve">          Loaded: masked (Reason: Unit ctrl-alt-del.target is masked.) </t>
    </r>
    <r>
      <rPr>
        <sz val="11"/>
        <color rgb="FF000000"/>
        <rFont val="Calibri"/>
      </rPr>
      <t xml:space="preserve">
</t>
    </r>
    <r>
      <rPr>
        <sz val="11"/>
        <color rgb="FF000000"/>
        <rFont val="Calibri"/>
      </rPr>
      <t xml:space="preserve">          Active: inactive (dead)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"ctrl-alt-del.target" is not masked, this is a finding.</t>
    </r>
  </si>
  <si>
    <t>V-260470</t>
  </si>
  <si>
    <r>
      <rPr>
        <sz val="11"/>
        <rFont val="Calibri"/>
      </rPr>
      <t>Ubuntu 22.04 LTS, when booted, must require authentication upon booting into single-user and maintenance modes.</t>
    </r>
  </si>
  <si>
    <r>
      <rPr>
        <sz val="11"/>
        <color rgb="FF000000"/>
        <rFont val="Calibri"/>
      </rPr>
      <t xml:space="preserve">Configure Ubuntu 22.04 LTS to require a password for authentication upon booting into single-user and maintenance modes.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encrypted (grub) password for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grub-mkpasswd-pbkdf2  </t>
    </r>
    <r>
      <rPr>
        <sz val="11"/>
        <color rgb="FF000000"/>
        <rFont val="Calibri"/>
      </rPr>
      <t xml:space="preserve">
</t>
    </r>
    <r>
      <rPr>
        <sz val="11"/>
        <color rgb="FF000000"/>
        <rFont val="Calibri"/>
      </rPr>
      <t xml:space="preserve">     Enter Password:  </t>
    </r>
    <r>
      <rPr>
        <sz val="11"/>
        <color rgb="FF000000"/>
        <rFont val="Calibri"/>
      </rPr>
      <t xml:space="preserve">
</t>
    </r>
    <r>
      <rPr>
        <sz val="11"/>
        <color rgb="FF000000"/>
        <rFont val="Calibri"/>
      </rPr>
      <t xml:space="preserve">     Reenter Password: </t>
    </r>
    <r>
      <rPr>
        <sz val="11"/>
        <color rgb="FF000000"/>
        <rFont val="Calibri"/>
      </rPr>
      <t xml:space="preserve">
</t>
    </r>
    <r>
      <rPr>
        <sz val="11"/>
        <color rgb="FF000000"/>
        <rFont val="Calibri"/>
      </rPr>
      <t xml:space="preserve">     PBKDF2 hash of your password is grub.pbkdf2.sha512.10000.03255F190F0E2F7B4F0D1C3216012309162F022A7A636771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hash from the output, modify the "/etc/grub.d/40_custom" file by using the following command to add a boot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'$i set superusers=\"root\"\npassword_pbkdf2 root &lt;hash&gt;' /etc/grub.d/40_custom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&lt;hash&gt; is the hash generated by grub-mkpasswd-pbkdf2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updated "grub.conf" file with the new password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update-grub</t>
    </r>
  </si>
  <si>
    <r>
      <rPr>
        <sz val="11"/>
        <color rgb="FF000000"/>
        <rFont val="Calibri"/>
      </rPr>
      <t xml:space="preserve">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</si>
  <si>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 xml:space="preserve">Verify Ubuntu 22.04 LTS requires a password for authentication upon booting into single-user and maintenance modes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password /boot/grub/grub.cfg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password_pbkdf2 root grub.pbkdf2.sha512.10000.03255F190F0E2F7B4F0D1C3216012309162F022A7A636771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root password entry does not begin with "password_pbkdf2", this is a finding.</t>
    </r>
  </si>
  <si>
    <t>V-260471</t>
  </si>
  <si>
    <r>
      <rPr>
        <sz val="11"/>
        <rFont val="Calibri"/>
      </rPr>
      <t>Ubuntu 22.04 LTS must initiate session audits at system startup.</t>
    </r>
  </si>
  <si>
    <t>CAT II (Medium)</t>
  </si>
  <si>
    <r>
      <rPr>
        <sz val="11"/>
        <color rgb="FF000000"/>
        <rFont val="Calibri"/>
      </rPr>
      <t xml:space="preserve">Configure Ubuntu 22.04 LTS to produce audit records at system startup.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"/etc/default/grub" file and add "audit=1" to the "GRUB_CMDLINE_LINUX" option and to the "GRUB_CMDLINE_LINUX_DEFAULT" option. </t>
    </r>
    <r>
      <rPr>
        <sz val="11"/>
        <color rgb="FF000000"/>
        <rFont val="Calibri"/>
      </rPr>
      <t xml:space="preserve">
</t>
    </r>
    <r>
      <rPr>
        <sz val="11"/>
        <color rgb="FF000000"/>
        <rFont val="Calibri"/>
      </rPr>
      <t>GRUB_CMDLINE_LINUX_DEFAULT="audit=1"</t>
    </r>
    <r>
      <rPr>
        <sz val="11"/>
        <color rgb="FF000000"/>
        <rFont val="Calibri"/>
      </rPr>
      <t xml:space="preserve">
</t>
    </r>
    <r>
      <rPr>
        <sz val="11"/>
        <color rgb="FF000000"/>
        <rFont val="Calibri"/>
      </rPr>
      <t>GRUB_CMDLINE_LINUX="audit=1"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update the grub config file, run: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update-grub</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</si>
  <si>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</si>
  <si>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 xml:space="preserve">Verify that Ubuntu 22.04 LTS enables auditing at system startup in GRUB. </t>
    </r>
    <r>
      <rPr>
        <sz val="11"/>
        <color rgb="FF000000"/>
        <rFont val="Calibri"/>
      </rPr>
      <t xml:space="preserve">
</t>
    </r>
    <r>
      <rPr>
        <sz val="11"/>
        <color rgb="FF000000"/>
        <rFont val="Calibri"/>
      </rPr>
      <t>Check the main GRUB defaults to ensure auditing is enabled:</t>
    </r>
    <r>
      <rPr>
        <sz val="11"/>
        <color rgb="FF000000"/>
        <rFont val="Calibri"/>
      </rPr>
      <t xml:space="preserve">
</t>
    </r>
    <r>
      <rPr>
        <sz val="11"/>
        <color rgb="FF000000"/>
        <rFont val="Calibri"/>
      </rPr>
      <t>$ sudo grep -ir GRUB_CMDLINE_LINUX /etc/default/grub</t>
    </r>
    <r>
      <rPr>
        <sz val="11"/>
        <color rgb="FF000000"/>
        <rFont val="Calibri"/>
      </rPr>
      <t xml:space="preserve">
</t>
    </r>
    <r>
      <rPr>
        <sz val="11"/>
        <color rgb="FF000000"/>
        <rFont val="Calibri"/>
      </rPr>
      <t>/etc/default/grub:GRUB_CMDLINE_LINUX_DEFAULT="audit=1"</t>
    </r>
    <r>
      <rPr>
        <sz val="11"/>
        <color rgb="FF000000"/>
        <rFont val="Calibri"/>
      </rPr>
      <t xml:space="preserve">
</t>
    </r>
    <r>
      <rPr>
        <sz val="11"/>
        <color rgb="FF000000"/>
        <rFont val="Calibri"/>
      </rPr>
      <t>/etc/default/grub:GRUB_CMDLINE_LINUX="audit=1"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Linux lines do not contain "audit=1", this is a finding.</t>
    </r>
    <r>
      <rPr>
        <sz val="11"/>
        <color rgb="FF000000"/>
        <rFont val="Calibri"/>
      </rPr>
      <t xml:space="preserve">
</t>
    </r>
    <r>
      <rPr>
        <sz val="11"/>
        <color rgb="FF000000"/>
        <rFont val="Calibri"/>
      </rPr>
      <t>Check the generated GRUB configuration to ensure the setting is propagated to the bootloader:</t>
    </r>
    <r>
      <rPr>
        <sz val="11"/>
        <color rgb="FF000000"/>
        <rFont val="Calibri"/>
      </rPr>
      <t xml:space="preserve">
</t>
    </r>
    <r>
      <rPr>
        <sz val="11"/>
        <color rgb="FF000000"/>
        <rFont val="Calibri"/>
      </rPr>
      <t xml:space="preserve">$ sudo grep "^\s*linux" /boot/grub/grub.cfg </t>
    </r>
    <r>
      <rPr>
        <sz val="11"/>
        <color rgb="FF000000"/>
        <rFont val="Calibri"/>
      </rPr>
      <t xml:space="preserve">
</t>
    </r>
    <r>
      <rPr>
        <sz val="11"/>
        <color rgb="FF000000"/>
        <rFont val="Calibri"/>
      </rPr>
      <t>linux   /vmlinuz-6.8.0-31-generic root=UUID=c92a542f-aee4-4af9-94b2-203624ccb8e3 ro audit=1 quiet splash $vt_handoff</t>
    </r>
    <r>
      <rPr>
        <sz val="11"/>
        <color rgb="FF000000"/>
        <rFont val="Calibri"/>
      </rPr>
      <t xml:space="preserve">
</t>
    </r>
    <r>
      <rPr>
        <sz val="11"/>
        <color rgb="FF000000"/>
        <rFont val="Calibri"/>
      </rPr>
      <t>linux   /vmlinuz-6.8.0-31-generic root=UUID=c92a542f-aee4-4af9-94b2-203624ccb8e3 ro recovery nomodeset dis_ucode_ldr audit=1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Linux lines do not contain "audit=1", this is a finding.</t>
    </r>
    <r>
      <rPr>
        <sz val="11"/>
        <color rgb="FF000000"/>
        <rFont val="Calibri"/>
      </rPr>
      <t xml:space="preserve">
</t>
    </r>
    <r>
      <rPr>
        <sz val="11"/>
        <color rgb="FF000000"/>
        <rFont val="Calibri"/>
      </rPr>
      <t>Note: Output details may vary by system.</t>
    </r>
  </si>
  <si>
    <t>V-260472</t>
  </si>
  <si>
    <r>
      <rPr>
        <sz val="11"/>
        <rFont val="Calibri"/>
      </rPr>
      <t>Ubuntu 22.04 LTS must restrict access to the kernel message buffer.</t>
    </r>
  </si>
  <si>
    <t>CAT III (Low)</t>
  </si>
  <si>
    <r>
      <rPr>
        <sz val="11"/>
        <color rgb="FF000000"/>
        <rFont val="Calibri"/>
      </rPr>
      <t xml:space="preserve">Configure Ubuntu 22.04 LTS to restrict access to the kernel message buffer.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"/etc/sysctl.conf"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kernel.dmesg_restrict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/run/sysctl.d/ </t>
    </r>
    <r>
      <rPr>
        <sz val="11"/>
        <color rgb="FF000000"/>
        <rFont val="Calibri"/>
      </rPr>
      <t xml:space="preserve">
</t>
    </r>
    <r>
      <rPr>
        <sz val="11"/>
        <color rgb="FF000000"/>
        <rFont val="Calibri"/>
      </rPr>
      <t xml:space="preserve">/etc/sysctl.d/ </t>
    </r>
    <r>
      <rPr>
        <sz val="11"/>
        <color rgb="FF000000"/>
        <rFont val="Calibri"/>
      </rPr>
      <t xml:space="preserve">
</t>
    </r>
    <r>
      <rPr>
        <sz val="11"/>
        <color rgb="FF000000"/>
        <rFont val="Calibri"/>
      </rPr>
      <t xml:space="preserve">/usr/local/lib/sysctl.d/ </t>
    </r>
    <r>
      <rPr>
        <sz val="11"/>
        <color rgb="FF000000"/>
        <rFont val="Calibri"/>
      </rPr>
      <t xml:space="preserve">
</t>
    </r>
    <r>
      <rPr>
        <sz val="11"/>
        <color rgb="FF000000"/>
        <rFont val="Calibri"/>
      </rPr>
      <t xml:space="preserve">/usr/lib/sysctl.d/ </t>
    </r>
    <r>
      <rPr>
        <sz val="11"/>
        <color rgb="FF000000"/>
        <rFont val="Calibri"/>
      </rPr>
      <t xml:space="preserve">
</t>
    </r>
    <r>
      <rPr>
        <sz val="11"/>
        <color rgb="FF000000"/>
        <rFont val="Calibri"/>
      </rPr>
      <t xml:space="preserve">/lib/sysctl.d/ </t>
    </r>
    <r>
      <rPr>
        <sz val="11"/>
        <color rgb="FF000000"/>
        <rFont val="Calibri"/>
      </rPr>
      <t xml:space="preserve">
</t>
    </r>
    <r>
      <rPr>
        <sz val="11"/>
        <color rgb="FF000000"/>
        <rFont val="Calibri"/>
      </rPr>
      <t xml:space="preserve">/etc/sysctl.conf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settings from all system configuration files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sysctl --system</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</si>
  <si>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</si>
  <si>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 xml:space="preserve">Verify Ubuntu 22.04 LTS is configured to restrict access to the kernel message buffer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sysctl kernel.dmesg_restrict </t>
    </r>
    <r>
      <rPr>
        <sz val="11"/>
        <color rgb="FF000000"/>
        <rFont val="Calibri"/>
      </rPr>
      <t xml:space="preserve">
</t>
    </r>
    <r>
      <rPr>
        <sz val="11"/>
        <color rgb="FF000000"/>
        <rFont val="Calibri"/>
      </rPr>
      <t xml:space="preserve">     kernel.dmesg_restrict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"kernel.dmesg_restrict" is not set to "1"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there are no configurations that enable the kernel dmesg function: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-ir kernel.dmesg_restrict /run/sysctl.d/* /etc/sysctl.d/* /usr/local/lib/sysctl.d/* /usr/lib/sysctl.d/* /lib/sysctl.d/* /etc/sysctl.conf 2&gt; /dev/null </t>
    </r>
    <r>
      <rPr>
        <sz val="11"/>
        <color rgb="FF000000"/>
        <rFont val="Calibri"/>
      </rPr>
      <t xml:space="preserve">
</t>
    </r>
    <r>
      <rPr>
        <sz val="11"/>
        <color rgb="FF000000"/>
        <rFont val="Calibri"/>
      </rPr>
      <t xml:space="preserve">     /etc/sysctl.d/10-kernel-hardening.conf:kernel.dmesg_restrict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"kernel.dmesg_restrict" is not set to "1", is commented out, is missing, or conflicting results are returned, this is a finding.</t>
    </r>
  </si>
  <si>
    <t>V-260473</t>
  </si>
  <si>
    <r>
      <rPr>
        <sz val="11"/>
        <rFont val="Calibri"/>
      </rPr>
      <t>Ubuntu 22.04 LTS must disable kernel core dumps so that it can fail to a secure state if system initialization fails, shutdown fails or aborts fail.</t>
    </r>
  </si>
  <si>
    <r>
      <rPr>
        <sz val="11"/>
        <color rgb="FF000000"/>
        <rFont val="Calibri"/>
      </rPr>
      <t>If kernel core dumps are not required, disable and mask "kdump-tools.service" by using the following command:</t>
    </r>
    <r>
      <rPr>
        <sz val="11"/>
        <color rgb="FF000000"/>
        <rFont val="Calibri"/>
      </rPr>
      <t xml:space="preserve">
</t>
    </r>
    <r>
      <rPr>
        <sz val="11"/>
        <color rgb="FF000000"/>
        <rFont val="Calibri"/>
      </rPr>
      <t>$ sudo systemctl mask kdump-tools --now</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</si>
  <si>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</si>
  <si>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Verify that kernel core dumps are disabled unless needed by using the following command:</t>
    </r>
    <r>
      <rPr>
        <sz val="11"/>
        <color rgb="FF000000"/>
        <rFont val="Calibri"/>
      </rPr>
      <t xml:space="preserve">
</t>
    </r>
    <r>
      <rPr>
        <sz val="11"/>
        <color rgb="FF000000"/>
        <rFont val="Calibri"/>
      </rPr>
      <t>$ systemctl status kdump-tools.service</t>
    </r>
    <r>
      <rPr>
        <sz val="11"/>
        <color rgb="FF000000"/>
        <rFont val="Calibri"/>
      </rPr>
      <t xml:space="preserve">
</t>
    </r>
    <r>
      <rPr>
        <sz val="11"/>
        <color rgb="FF000000"/>
        <rFont val="Calibri"/>
      </rPr>
      <t>o kdump-tools.service</t>
    </r>
    <r>
      <rPr>
        <sz val="11"/>
        <color rgb="FF000000"/>
        <rFont val="Calibri"/>
      </rPr>
      <t xml:space="preserve">
</t>
    </r>
    <r>
      <rPr>
        <sz val="11"/>
        <color rgb="FF000000"/>
        <rFont val="Calibri"/>
      </rPr>
      <t xml:space="preserve">     Loaded: masked (Reason: Unit kdump-tools.service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kdump-tools is not installed the output will be:</t>
    </r>
    <r>
      <rPr>
        <sz val="11"/>
        <color rgb="FF000000"/>
        <rFont val="Calibri"/>
      </rPr>
      <t xml:space="preserve">
</t>
    </r>
    <r>
      <rPr>
        <sz val="11"/>
        <color rgb="FF000000"/>
        <rFont val="Calibri"/>
      </rPr>
      <t>Unit kdump-tools.service could not be found.</t>
    </r>
    <r>
      <rPr>
        <sz val="11"/>
        <color rgb="FF000000"/>
        <rFont val="Calibri"/>
      </rPr>
      <t xml:space="preserve">
</t>
    </r>
    <r>
      <rPr>
        <sz val="11"/>
        <color rgb="FF000000"/>
        <rFont val="Calibri"/>
      </rPr>
      <t>If "kdump-tools.service" is not masked and inactive, ask the system administrator (SA)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</si>
  <si>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V-260474</t>
  </si>
  <si>
    <r>
      <rPr>
        <sz val="11"/>
        <rFont val="Calibri"/>
      </rPr>
      <t>Ubuntu 22.04 LTS must implement address space layout randomization to protect its memory from unauthorized code execution.</t>
    </r>
  </si>
  <si>
    <r>
      <rPr>
        <sz val="11"/>
        <color rgb="FF000000"/>
        <rFont val="Calibri"/>
      </rPr>
      <t xml:space="preserve">Remove the "kernel.randomize_va_space" entry found in the "/etc/sysctl.conf" file or any file located in the "/etc/sysctl.d/"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the system configuration files for the changes to take effect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sysctl --system</t>
    </r>
  </si>
  <si>
    <r>
      <rPr>
        <sz val="11"/>
        <color rgb="FF000000"/>
        <rFont val="Calibri"/>
      </rPr>
      <t xml:space="preserve">Some adversaries launch attacks with the intent of executing code in nonexecutable regions of memory or in prohibited memory locations. Security safeguards employed to protect memory include, for example, data execution prevention and address space layout randomization. Data execution prevention safeguards can either be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</si>
  <si>
    <r>
      <rPr>
        <sz val="11"/>
        <color rgb="FF000000"/>
        <rFont val="Calibri"/>
      </rPr>
      <t xml:space="preserve">Verify Ubuntu 22.04 LTS implements address space layout randomization (ASLR)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sysctl kernel.randomize_va_space </t>
    </r>
    <r>
      <rPr>
        <sz val="11"/>
        <color rgb="FF000000"/>
        <rFont val="Calibri"/>
      </rPr>
      <t xml:space="preserve">
</t>
    </r>
    <r>
      <rPr>
        <sz val="11"/>
        <color rgb="FF000000"/>
        <rFont val="Calibri"/>
      </rPr>
      <t xml:space="preserve">     kernel.randomize_va_space =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 output is returned, verify the kernel parameter "randomize_va_space" is set to "2"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cat /proc/sys/kernel/randomize_va_space </t>
    </r>
    <r>
      <rPr>
        <sz val="11"/>
        <color rgb="FF000000"/>
        <rFont val="Calibri"/>
      </rPr>
      <t xml:space="preserve">
</t>
    </r>
    <r>
      <rPr>
        <sz val="11"/>
        <color rgb="FF000000"/>
        <rFont val="Calibri"/>
      </rPr>
      <t xml:space="preserve">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"kernel.randomize_va_space" is not set to "2",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a saved value of the "kernel.randomize_va_space" variable is not defined.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-ER "^kernel.randomize_va_space=[^2]" /etc/sysctl.conf /etc/sysctl.d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returns a result, this is a finding.</t>
    </r>
  </si>
  <si>
    <t>V-260475</t>
  </si>
  <si>
    <r>
      <rPr>
        <sz val="11"/>
        <rFont val="Calibri"/>
      </rPr>
      <t>Ubuntu 22.04 LTS must implement nonexecutable data to protect its memory from unauthorized code execution.</t>
    </r>
  </si>
  <si>
    <r>
      <rPr>
        <sz val="11"/>
        <color rgb="FF000000"/>
        <rFont val="Calibri"/>
      </rPr>
      <t xml:space="preserve">Configure Ubuntu 22.04 LTS to enable NX.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installed CPU is hardware capable of NX protection, check if the system's BIOS/UEFI setup configuration permits toggling the "NX bit" or "no execution bit", and set it to "enabled".</t>
    </r>
  </si>
  <si>
    <r>
      <rPr>
        <sz val="11"/>
        <color rgb="FF000000"/>
        <rFont val="Calibri"/>
      </rPr>
      <t xml:space="preserve">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</si>
  <si>
    <r>
      <rPr>
        <sz val="11"/>
        <color rgb="FF000000"/>
        <rFont val="Calibri"/>
      </rPr>
      <t xml:space="preserve">Verify the NX (no-execution) bit flag is set on the system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dmesg | grep -i "execute disable" </t>
    </r>
    <r>
      <rPr>
        <sz val="11"/>
        <color rgb="FF000000"/>
        <rFont val="Calibri"/>
      </rPr>
      <t xml:space="preserve">
</t>
    </r>
    <r>
      <rPr>
        <sz val="11"/>
        <color rgb="FF000000"/>
        <rFont val="Calibri"/>
      </rPr>
      <t xml:space="preserve">     [    0.000000] NX (Execute Disable) protection: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"dmesg" does not show "NX (Execute Disable) protection: active", check the hardware capabilities of the installed CPU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flags /proc/cpuinfo | grep -o nx | sort -u </t>
    </r>
    <r>
      <rPr>
        <sz val="11"/>
        <color rgb="FF000000"/>
        <rFont val="Calibri"/>
      </rPr>
      <t xml:space="preserve">
</t>
    </r>
    <r>
      <rPr>
        <sz val="11"/>
        <color rgb="FF000000"/>
        <rFont val="Calibri"/>
      </rPr>
      <t xml:space="preserve">     nx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output is returned, this is a finding.</t>
    </r>
  </si>
  <si>
    <t>V-260476</t>
  </si>
  <si>
    <r>
      <rPr>
        <sz val="11"/>
        <rFont val="Calibri"/>
      </rPr>
      <t>Ubuntu 22.04 LTS must be configured so that the Advance Package Tool (APT) prevents the installation of patches, service packs, device drivers, or operating system components without verification they have been digitally signed using a certificate that is recognized and approved by the organization.</t>
    </r>
  </si>
  <si>
    <r>
      <rPr>
        <sz val="11"/>
        <color rgb="FF000000"/>
        <rFont val="Calibri"/>
      </rPr>
      <t xml:space="preserve">Configure APT to prevent the installation of patches, service packs, device drivers, or Ubuntu operating system components without verification they have been digitally signed using a certificate that is recognized and approved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any file under the "/etc/apt/apt.conf.d/"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APT::Get::AllowUnauthenticated "false";</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</si>
  <si>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</si>
  <si>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 xml:space="preserve">Verify that APT is configured to prevent the installation of patches, service packs, device drivers, or Ubuntu operating system components without verification they have been digitally signed using a certificate that is recognized and approved by the organization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allowunauthenticated /etc/apt/apt.conf.d/* </t>
    </r>
    <r>
      <rPr>
        <sz val="11"/>
        <color rgb="FF000000"/>
        <rFont val="Calibri"/>
      </rPr>
      <t xml:space="preserve">
</t>
    </r>
    <r>
      <rPr>
        <sz val="11"/>
        <color rgb="FF000000"/>
        <rFont val="Calibri"/>
      </rPr>
      <t xml:space="preserve">     /etc/apt/apt.conf.d/01-vendor-ubuntu:APT::Get::AllowUnauthenticated "false";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"APT::Get::AllowUnauthenticated" is not set to "false", is commented out, or is missing, this is a finding.</t>
    </r>
  </si>
  <si>
    <t>V-260477</t>
  </si>
  <si>
    <r>
      <rPr>
        <sz val="11"/>
        <rFont val="Calibri"/>
      </rPr>
      <t>Ubuntu 22.04 LTS must be configured so that the Advance Package Tool (APT) removes all software components after updated versions have been installed.</t>
    </r>
  </si>
  <si>
    <r>
      <rPr>
        <sz val="11"/>
        <color rgb="FF000000"/>
        <rFont val="Calibri"/>
      </rPr>
      <t xml:space="preserve">Configure APT to remove all software components after updated versions have been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"/etc/apt/apt.conf.d/50unattended-upgrades"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Unattended-Upgrade::Remove-Unused-Kernel-Packages "true"; </t>
    </r>
    <r>
      <rPr>
        <sz val="11"/>
        <color rgb="FF000000"/>
        <rFont val="Calibri"/>
      </rPr>
      <t xml:space="preserve">
</t>
    </r>
    <r>
      <rPr>
        <sz val="11"/>
        <color rgb="FF000000"/>
        <rFont val="Calibri"/>
      </rPr>
      <t>Unattended-Upgrade::Remove-Unused-Dependencies "true";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</si>
  <si>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</si>
  <si>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 xml:space="preserve">Verify APT is configured to remove all software components after updated versions have been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remove-unused /etc/apt/apt.conf.d/50unattended-upgrades </t>
    </r>
    <r>
      <rPr>
        <sz val="11"/>
        <color rgb="FF000000"/>
        <rFont val="Calibri"/>
      </rPr>
      <t xml:space="preserve">
</t>
    </r>
    <r>
      <rPr>
        <sz val="11"/>
        <color rgb="FF000000"/>
        <rFont val="Calibri"/>
      </rPr>
      <t xml:space="preserve">     Unattended-Upgrade::Remove-Unused-Kernel-Packages "true"; </t>
    </r>
    <r>
      <rPr>
        <sz val="11"/>
        <color rgb="FF000000"/>
        <rFont val="Calibri"/>
      </rPr>
      <t xml:space="preserve">
</t>
    </r>
    <r>
      <rPr>
        <sz val="11"/>
        <color rgb="FF000000"/>
        <rFont val="Calibri"/>
      </rPr>
      <t xml:space="preserve">     Unattended-Upgrade::Remove-Unused-Dependencies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"Unattended-Upgrade::Remove-Unused-Kernel-Packages" and "Unattended-Upgrade::Remove-Unused-Dependencies" are not set to "true", are commented out, or are missing, this is a finding.</t>
    </r>
  </si>
  <si>
    <t>V-260478</t>
  </si>
  <si>
    <r>
      <rPr>
        <sz val="11"/>
        <rFont val="Calibri"/>
      </rPr>
      <t xml:space="preserve">Ubuntu 22.04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</si>
  <si>
    <r>
      <rPr>
        <sz val="11"/>
        <color rgb="FF000000"/>
        <rFont val="Calibri"/>
      </rPr>
      <t xml:space="preserve">Install the "pam_pwquality"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libpam-pwquality</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</si>
  <si>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</si>
  <si>
    <r>
      <rPr>
        <sz val="11"/>
        <color rgb="FF000000"/>
        <rFont val="Calibri"/>
      </rPr>
      <t xml:space="preserve">Verify Ubuntu 22.04 LTS has the "libpam-pwquality" package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libpam-pwquality </t>
    </r>
    <r>
      <rPr>
        <sz val="11"/>
        <color rgb="FF000000"/>
        <rFont val="Calibri"/>
      </rPr>
      <t xml:space="preserve">
</t>
    </r>
    <r>
      <rPr>
        <sz val="11"/>
        <color rgb="FF000000"/>
        <rFont val="Calibri"/>
      </rPr>
      <t xml:space="preserve">     ii     libpam-pwquality:amd64     1.4.4-1build2     amd64     PAM module to check password strength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"libpam-pwquality" is not installed, this is a finding.</t>
    </r>
  </si>
  <si>
    <t>V-260479</t>
  </si>
  <si>
    <r>
      <rPr>
        <sz val="11"/>
        <rFont val="Calibri"/>
      </rPr>
      <t xml:space="preserve">Ubuntu 22.04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</si>
  <si>
    <r>
      <rPr>
        <sz val="11"/>
        <color rgb="FF000000"/>
        <rFont val="Calibri"/>
      </rPr>
      <t xml:space="preserve">Install the "chrony" network time protocol package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chrony</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</si>
  <si>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Organizations must consider endpoints that may not have regular access to the authoritative time server (e.g., mobile, teleworking, and tactical endpoints).</t>
    </r>
  </si>
  <si>
    <r>
      <rPr>
        <sz val="11"/>
        <color rgb="FF000000"/>
        <rFont val="Calibri"/>
      </rPr>
      <t xml:space="preserve">Verify the "chrony" package is installed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chrony </t>
    </r>
    <r>
      <rPr>
        <sz val="11"/>
        <color rgb="FF000000"/>
        <rFont val="Calibri"/>
      </rPr>
      <t xml:space="preserve">
</t>
    </r>
    <r>
      <rPr>
        <sz val="11"/>
        <color rgb="FF000000"/>
        <rFont val="Calibri"/>
      </rPr>
      <t xml:space="preserve">     ii     chrony     4.2-2ubuntu2     amd64     Versatile implementation of the Network Time Protocol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"chrony" package is not installed, this is a finding.</t>
    </r>
  </si>
  <si>
    <t>V-260480</t>
  </si>
  <si>
    <r>
      <rPr>
        <sz val="11"/>
        <rFont val="Calibri"/>
      </rPr>
      <t xml:space="preserve">Ubuntu 22.04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</si>
  <si>
    <r>
      <rPr>
        <sz val="11"/>
        <color rgb="FF000000"/>
        <rFont val="Calibri"/>
      </rPr>
      <t xml:space="preserve">The "systemd-timesyncd" package will be uninstalled as part of the "chrony" package install. The remaining configuration files for "systemd-timesyncd" must be purged from the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dpkg -P --force-all systemd-timesyncd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</si>
  <si>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Organizations must consider endpoints that may not have regular access to the authoritative time server (e.g., mobile, teleworking, and tactical endpoints).</t>
    </r>
  </si>
  <si>
    <r>
      <rPr>
        <sz val="11"/>
        <color rgb="FF000000"/>
        <rFont val="Calibri"/>
      </rPr>
      <t xml:space="preserve">Verify that the "systemd-timesyncd" package is not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systemd-timesyncd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"systemd-timesyncd" package is installed, this is a finding.</t>
    </r>
  </si>
  <si>
    <t>V-260481</t>
  </si>
  <si>
    <r>
      <rPr>
        <sz val="11"/>
        <rFont val="Calibri"/>
      </rPr>
      <t xml:space="preserve">Ubuntu 22.04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</si>
  <si>
    <r>
      <rPr>
        <sz val="11"/>
        <color rgb="FF000000"/>
        <rFont val="Calibri"/>
      </rPr>
      <t xml:space="preserve">Uninstall the "ntp"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dpkg -P --force-all ntp</t>
    </r>
  </si>
  <si>
    <r>
      <rPr>
        <sz val="11"/>
        <color rgb="FF000000"/>
        <rFont val="Calibri"/>
      </rPr>
      <t xml:space="preserve">Verify that the "ntp" package is not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ntp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"ntp" package is installed, this is a finding.</t>
    </r>
  </si>
  <si>
    <t>V-260482</t>
  </si>
  <si>
    <r>
      <rPr>
        <sz val="11"/>
        <rFont val="Calibri"/>
      </rPr>
      <t xml:space="preserve">Ubuntu 22.04 LTS must not have the </t>
    </r>
    <r>
      <rPr>
        <sz val="11"/>
        <color rgb="FF000000"/>
        <rFont val="Calibri"/>
      </rPr>
      <t>"</t>
    </r>
    <r>
      <rPr>
        <b/>
        <sz val="11"/>
        <color rgb="FF000000"/>
        <rFont val="Calibri"/>
      </rPr>
      <t>rsh-server</t>
    </r>
    <r>
      <rPr>
        <sz val="11"/>
        <color rgb="FF000000"/>
        <rFont val="Calibri"/>
      </rPr>
      <t>"</t>
    </r>
    <r>
      <rPr>
        <sz val="11"/>
        <color rgb="FF000000"/>
        <rFont val="Calibri"/>
      </rPr>
      <t xml:space="preserve"> package installed.</t>
    </r>
  </si>
  <si>
    <r>
      <rPr>
        <sz val="11"/>
        <color rgb="FF000000"/>
        <rFont val="Calibri"/>
      </rPr>
      <t xml:space="preserve">Remove the "rsh-server"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remove rsh-server</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</si>
  <si>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Shell (RSH) is a client/server application protocol that provides an unencrypted remote access service, which does not provide for the confidentiality and integrity of user passwords or the remote session. If users were allowed to login to a system using RSH, the privileged user passwords and communications could be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Removing the "rsh-server" package decreases the risk of accidental or intentional activation of the RSH service.</t>
    </r>
  </si>
  <si>
    <r>
      <rPr>
        <sz val="11"/>
        <color rgb="FF000000"/>
        <rFont val="Calibri"/>
      </rPr>
      <t xml:space="preserve">Verify the "rsh-server" package is not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rsh-server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"rsh-server" package is installed, this is a finding.</t>
    </r>
  </si>
  <si>
    <t>V-260483</t>
  </si>
  <si>
    <r>
      <rPr>
        <sz val="11"/>
        <rFont val="Calibri"/>
      </rPr>
      <t xml:space="preserve">Ubuntu 22.04 LTS must not have the </t>
    </r>
    <r>
      <rPr>
        <sz val="11"/>
        <color rgb="FF000000"/>
        <rFont val="Calibri"/>
      </rPr>
      <t>"</t>
    </r>
    <r>
      <rPr>
        <b/>
        <sz val="11"/>
        <color rgb="FF000000"/>
        <rFont val="Calibri"/>
      </rPr>
      <t>telnet</t>
    </r>
    <r>
      <rPr>
        <sz val="11"/>
        <color rgb="FF000000"/>
        <rFont val="Calibri"/>
      </rPr>
      <t>"</t>
    </r>
    <r>
      <rPr>
        <sz val="11"/>
        <color rgb="FF000000"/>
        <rFont val="Calibri"/>
      </rPr>
      <t xml:space="preserve"> package installed.</t>
    </r>
  </si>
  <si>
    <r>
      <rPr>
        <sz val="11"/>
        <color rgb="FF000000"/>
        <rFont val="Calibri"/>
      </rPr>
      <t xml:space="preserve">Remove the "telnetd"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remove telnetd</t>
    </r>
  </si>
  <si>
    <r>
      <rPr>
        <sz val="11"/>
        <color rgb="FF000000"/>
        <rFont val="Calibri"/>
      </rPr>
      <t xml:space="preserve">It is detrimental for operating systems to provide, or install by default, functionality exceeding requirements or mission objectives. These unnecessary capabilities are often overlooked and therefore, may remain unsecure.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Telnet is a client/server application protocol that provides an unencrypted remote access service, which does not provide for the confidentiality and integrity of user passwords or the remote session. If users were allowed to login to a system using Telnet, the privileged user passwords and communications could be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Removing the "telnetd" package decreases the risk of accidental or intentional activation of the Telnet service.</t>
    </r>
  </si>
  <si>
    <r>
      <rPr>
        <sz val="11"/>
        <color rgb="FF000000"/>
        <rFont val="Calibri"/>
      </rPr>
      <t xml:space="preserve">Verify that the "telnetd" package is not installed on Ubuntu 22.04 LTS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telnetd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"telnetd" package is installed, this is a finding.</t>
    </r>
  </si>
  <si>
    <t>V-260484</t>
  </si>
  <si>
    <r>
      <rPr>
        <sz val="11"/>
        <rFont val="Calibri"/>
      </rPr>
      <t>Ubuntu 22.04 LTS must implement cryptographic mechanisms to prevent unauthorized disclosure and modification of all information that requires protection at rest.</t>
    </r>
  </si>
  <si>
    <r>
      <rPr>
        <sz val="11"/>
        <color rgb="FF000000"/>
        <rFont val="Calibri"/>
      </rPr>
      <t xml:space="preserve">To encrypt an entire partition, dedicate a partition for encryption in the partition layout.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Encrypting a partition in an already-installed system is more difficult because it will need to be resized and existing partitions changed.</t>
    </r>
  </si>
  <si>
    <r>
      <rPr>
        <sz val="11"/>
        <color rgb="FF000000"/>
        <rFont val="Calibri"/>
      </rPr>
      <t xml:space="preserve">Operating systems handling data requiring "data at rest" protections must employ cryptographic mechanisms to prevent unauthorized disclosure and modification of the information at rest.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</si>
  <si>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 xml:space="preserve">Verify Ubuntu 22.04 LTS prevents unauthorized disclosure or modification of all information requiring at-rest protection by using disk encryption.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there is a documented and approved reason for not having data-at-rest encryption,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partition layout for the system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fdisk -l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Device               Start               End        Sectors       Size  Type </t>
    </r>
    <r>
      <rPr>
        <sz val="11"/>
        <color rgb="FF000000"/>
        <rFont val="Calibri"/>
      </rPr>
      <t xml:space="preserve">
</t>
    </r>
    <r>
      <rPr>
        <sz val="11"/>
        <color rgb="FF000000"/>
        <rFont val="Calibri"/>
      </rPr>
      <t xml:space="preserve">     /dev/sda1         2048      2203647       2201600          1G  EFI System </t>
    </r>
    <r>
      <rPr>
        <sz val="11"/>
        <color rgb="FF000000"/>
        <rFont val="Calibri"/>
      </rPr>
      <t xml:space="preserve">
</t>
    </r>
    <r>
      <rPr>
        <sz val="11"/>
        <color rgb="FF000000"/>
        <rFont val="Calibri"/>
      </rPr>
      <t xml:space="preserve">     /dev/sda2  2203648      6397951       4194304          2G  Linux filesystem </t>
    </r>
    <r>
      <rPr>
        <sz val="11"/>
        <color rgb="FF000000"/>
        <rFont val="Calibri"/>
      </rPr>
      <t xml:space="preserve">
</t>
    </r>
    <r>
      <rPr>
        <sz val="11"/>
        <color rgb="FF000000"/>
        <rFont val="Calibri"/>
      </rPr>
      <t xml:space="preserve">     /dev/sda3  6397952  536868863  530470912  252.9G  Linux filesystem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system partitions are all encrypted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more /etc/crypttab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Every persistent disk partition present must have an entry in the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partitions other than the boot partition or pseudo file systems (such as /proc or /sys) are not listed, this is a finding.</t>
    </r>
  </si>
  <si>
    <t>V-260485</t>
  </si>
  <si>
    <r>
      <rPr>
        <sz val="11"/>
        <rFont val="Calibri"/>
      </rPr>
      <t xml:space="preserve">Ubuntu 22.04 LTS must have directories that contain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</si>
  <si>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Ubuntu 22.04 LTS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-perm /022 -type d -exec chmod -R 755 '{}' \;</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</si>
  <si>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and roles identifying the user accessing the tools and the corresponding rights the user has in order to make access decisions regarding the deletion of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</si>
  <si>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Verify the system commands directories have mode "755"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find /bin /sbin /usr/bin /usr/sbin /usr/local/bin /usr/local/sbin -perm /022 -type d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directories are found to be group-writable or world-writable, this is a finding.</t>
    </r>
  </si>
  <si>
    <t>V-260486</t>
  </si>
  <si>
    <r>
      <rPr>
        <sz val="11"/>
        <rFont val="Calibri"/>
      </rPr>
      <t xml:space="preserve">Ubuntu 22.04 LTS must have system commands set to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</si>
  <si>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Ubuntu 22.04 LTS commands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-perm /022 -type f -exec chmod 755 '{}' \;</t>
    </r>
  </si>
  <si>
    <r>
      <rPr>
        <sz val="11"/>
        <color rgb="FF000000"/>
        <rFont val="Calibri"/>
      </rPr>
      <t xml:space="preserve">If Ubuntu 22.04 LTS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22.04 LTS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</si>
  <si>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 commands contained in the following directories have mode "755"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-perm /022 -type f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found to be group-writable or world-writable, this is a finding.</t>
    </r>
  </si>
  <si>
    <t>V-260487</t>
  </si>
  <si>
    <r>
      <rPr>
        <sz val="11"/>
        <rFont val="Calibri"/>
      </rPr>
      <t xml:space="preserve">Ubuntu 22.04 LTS library files must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</si>
  <si>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Configure the systemwide shared library files contained in the directories "/lib", "/lib64", "/usr/lib", and "/usr/lib64" to have mode 0755 or less permissive with the following command:</t>
    </r>
    <r>
      <rPr>
        <sz val="11"/>
        <color rgb="FF000000"/>
        <rFont val="Calibri"/>
      </rPr>
      <t xml:space="preserve">
</t>
    </r>
    <r>
      <rPr>
        <sz val="11"/>
        <color rgb="FF000000"/>
        <rFont val="Calibri"/>
      </rPr>
      <t>$ sudo find /lib /lib64 /usr/lib /usr/lib64 -type f -name '*.so*' -perm /022 -exec chmod go-w {} +</t>
    </r>
  </si>
  <si>
    <r>
      <rPr>
        <sz val="11"/>
        <color rgb="FF000000"/>
        <rFont val="Calibri"/>
      </rPr>
      <t>If the operating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</si>
  <si>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Verify the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/usr/lib64 -type f -name '*.so*' -perm /022 -exec stat -c "%n %a" {} +</t>
    </r>
    <r>
      <rPr>
        <sz val="11"/>
        <color rgb="FF000000"/>
        <rFont val="Calibri"/>
      </rPr>
      <t xml:space="preserve">
</t>
    </r>
    <r>
      <rPr>
        <sz val="11"/>
        <color rgb="FF000000"/>
        <rFont val="Calibri"/>
      </rPr>
      <t>If any output is returned, this is a finding.</t>
    </r>
  </si>
  <si>
    <t>V-260488</t>
  </si>
  <si>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have mode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</si>
  <si>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the "/var/log" directory to have permissions of "0755"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0755 /var/log</t>
    </r>
  </si>
  <si>
    <r>
      <rPr>
        <sz val="11"/>
        <color rgb="FF000000"/>
        <rFont val="Calibri"/>
      </rPr>
      <t xml:space="preserve">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</si>
  <si>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 xml:space="preserve">Verify the "/var/log" directory has mode of "755"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rsyslog is active and enabled on the operating system,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%a" /var/log </t>
    </r>
    <r>
      <rPr>
        <sz val="11"/>
        <color rgb="FF000000"/>
        <rFont val="Calibri"/>
      </rPr>
      <t xml:space="preserve">
</t>
    </r>
    <r>
      <rPr>
        <sz val="11"/>
        <color rgb="FF000000"/>
        <rFont val="Calibri"/>
      </rPr>
      <t xml:space="preserve">     /var/log 755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"755" or less permissive is not returned, this is a finding.</t>
    </r>
  </si>
  <si>
    <t>V-260489</t>
  </si>
  <si>
    <r>
      <rPr>
        <sz val="11"/>
        <rFont val="Calibri"/>
      </rPr>
      <t>Ubuntu 22.04 LTS must generate error messages that provide information necessary for corrective actions without revealing information that could be exploited by adversaries.</t>
    </r>
  </si>
  <si>
    <r>
      <rPr>
        <sz val="11"/>
        <color rgb="FF000000"/>
        <rFont val="Calibri"/>
      </rPr>
      <t xml:space="preserve">Configure Ubuntu 22.04 LTS to set permissions of all log files under the "/var/log" directory to "640" or more restricted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btmp, wtmp, and lastlog files are excluded. Refer to the Discussion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/var/log -perm /137 ! -name '*[bw]tmp' ! -name '*lastlog' -type f -exec chmod 640 '{}' \;</t>
    </r>
  </si>
  <si>
    <r>
      <rPr>
        <sz val="11"/>
        <color rgb="FF000000"/>
        <rFont val="Calibri"/>
      </rPr>
      <t xml:space="preserve">Any operating system providing too much information in error messages risks compromising the data and security of the structure, and organizations must carefully consider the content and structure of error 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/var/log/btmp, /var/log/wtmp, and /var/log/lastlog files have group write and global read permissions to allow for the lastlog function to perform. Limiting the permissions beyond this configuration will result in the failure of functions that rely on the lastlog database.</t>
    </r>
  </si>
  <si>
    <r>
      <rPr>
        <sz val="11"/>
        <color rgb="FF000000"/>
        <rFont val="Calibri"/>
      </rPr>
      <t xml:space="preserve">Verify Ubuntu 22.04 LTS has all system log files under the "/var/log" directory with a permission set to "640"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btmp, wtmp, and lastlog files are excluded. Refer to the Discussion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/var/log -perm /137 ! -name '*[bw]tmp' ! -name '*lastlog' -type f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displays any output, this is a finding.</t>
    </r>
    <r>
      <rPr>
        <sz val="11"/>
        <color rgb="FF000000"/>
        <rFont val="Calibri"/>
      </rPr>
      <t xml:space="preserve">
</t>
    </r>
    <r>
      <rPr>
        <sz val="11"/>
        <color rgb="FF000000"/>
        <rFont val="Calibri"/>
      </rPr>
      <t>Note: If output regarding history.log or eipp.log.xz is displayed, this is not a finding.</t>
    </r>
  </si>
  <si>
    <t>V-260490</t>
  </si>
  <si>
    <r>
      <rPr>
        <sz val="11"/>
        <rFont val="Calibri"/>
      </rPr>
      <t>Ubuntu 22.04 LTS must generate system journal entries without revealing information that could be exploited by adversaries.</t>
    </r>
  </si>
  <si>
    <r>
      <rPr>
        <sz val="11"/>
        <color rgb="FF000000"/>
        <rFont val="Calibri"/>
      </rPr>
      <t xml:space="preserve">Configure Ubuntu 22.04 LTS to set the appropriate permissions to the files and directories used by the systemd 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"`/usr/lib/tmpfiles.d/systemd.conf" file: </t>
    </r>
    <r>
      <rPr>
        <sz val="11"/>
        <color rgb="FF000000"/>
        <rFont val="Calibri"/>
      </rPr>
      <t xml:space="preserve">
</t>
    </r>
    <r>
      <rPr>
        <sz val="11"/>
        <color rgb="FF000000"/>
        <rFont val="Calibri"/>
      </rPr>
      <t xml:space="preserve">z /run/log/journal 2750 root systemd-journal - - </t>
    </r>
    <r>
      <rPr>
        <sz val="11"/>
        <color rgb="FF000000"/>
        <rFont val="Calibri"/>
      </rPr>
      <t xml:space="preserve">
</t>
    </r>
    <r>
      <rPr>
        <sz val="11"/>
        <color rgb="FF000000"/>
        <rFont val="Calibri"/>
      </rPr>
      <t xml:space="preserve">Z /run/log/journal/%m ~2750 root systemd-journal - - </t>
    </r>
    <r>
      <rPr>
        <sz val="11"/>
        <color rgb="FF000000"/>
        <rFont val="Calibri"/>
      </rPr>
      <t xml:space="preserve">
</t>
    </r>
    <r>
      <rPr>
        <sz val="11"/>
        <color rgb="FF000000"/>
        <rFont val="Calibri"/>
      </rPr>
      <t xml:space="preserve">z /var/log/journal 2750 root systemd-journal - - </t>
    </r>
    <r>
      <rPr>
        <sz val="11"/>
        <color rgb="FF000000"/>
        <rFont val="Calibri"/>
      </rPr>
      <t xml:space="preserve">
</t>
    </r>
    <r>
      <rPr>
        <sz val="11"/>
        <color rgb="FF000000"/>
        <rFont val="Calibri"/>
      </rPr>
      <t xml:space="preserve">z /var/log/journal/%m 2750 root systemd-journal - - </t>
    </r>
    <r>
      <rPr>
        <sz val="11"/>
        <color rgb="FF000000"/>
        <rFont val="Calibri"/>
      </rPr>
      <t xml:space="preserve">
</t>
    </r>
    <r>
      <rPr>
        <sz val="11"/>
        <color rgb="FF000000"/>
        <rFont val="Calibri"/>
      </rPr>
      <t xml:space="preserve">z /var/log/journal/%m/system.journal 0640 root systemd-journal - - </t>
    </r>
    <r>
      <rPr>
        <sz val="11"/>
        <color rgb="FF000000"/>
        <rFont val="Calibri"/>
      </rPr>
      <t xml:space="preserve">
</t>
    </r>
    <r>
      <rPr>
        <sz val="11"/>
        <color rgb="FF000000"/>
        <rFont val="Calibri"/>
      </rPr>
      <t>Restart the system for the changes to take effect.</t>
    </r>
  </si>
  <si>
    <r>
      <rPr>
        <sz val="11"/>
        <color rgb="FF000000"/>
        <rFont val="Calibri"/>
      </rPr>
      <t xml:space="preserve">Any operating system providing too much information in error messages risks compromising the data and security of the structure, and content of error messages needs to be carefully considered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</si>
  <si>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Verify the /run/log/journal and /var/log/journal directories have permissions set to "2750" or less permissive by using the following command:</t>
    </r>
    <r>
      <rPr>
        <sz val="11"/>
        <color rgb="FF000000"/>
        <rFont val="Calibri"/>
      </rPr>
      <t xml:space="preserve">
</t>
    </r>
    <r>
      <rPr>
        <sz val="11"/>
        <color rgb="FF000000"/>
        <rFont val="Calibri"/>
      </rPr>
      <t>$ sudo find /run/log/journal /var/log/journal -type d -exec stat -c "%n %a" {} \;</t>
    </r>
    <r>
      <rPr>
        <sz val="11"/>
        <color rgb="FF000000"/>
        <rFont val="Calibri"/>
      </rPr>
      <t xml:space="preserve">
</t>
    </r>
    <r>
      <rPr>
        <sz val="11"/>
        <color rgb="FF000000"/>
        <rFont val="Calibri"/>
      </rPr>
      <t>/run/log/journal 2750</t>
    </r>
    <r>
      <rPr>
        <sz val="11"/>
        <color rgb="FF000000"/>
        <rFont val="Calibri"/>
      </rPr>
      <t xml:space="preserve">
</t>
    </r>
    <r>
      <rPr>
        <sz val="11"/>
        <color rgb="FF000000"/>
        <rFont val="Calibri"/>
      </rPr>
      <t>/var/log/journal 2750</t>
    </r>
    <r>
      <rPr>
        <sz val="11"/>
        <color rgb="FF000000"/>
        <rFont val="Calibri"/>
      </rPr>
      <t xml:space="preserve">
</t>
    </r>
    <r>
      <rPr>
        <sz val="11"/>
        <color rgb="FF000000"/>
        <rFont val="Calibri"/>
      </rPr>
      <t xml:space="preserve">/var/log/journal/3b018e681c904487b11671b9c1987cce 2750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output returned has a permission set greater than "2750",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all files in the /run/log/journal and /var/log/journal directories have permissions set to "640"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f -exec stat -c "%n %a" {} \; </t>
    </r>
    <r>
      <rPr>
        <sz val="11"/>
        <color rgb="FF000000"/>
        <rFont val="Calibri"/>
      </rPr>
      <t xml:space="preserve">
</t>
    </r>
    <r>
      <rPr>
        <sz val="11"/>
        <color rgb="FF000000"/>
        <rFont val="Calibri"/>
      </rPr>
      <t xml:space="preserve">     /var/log/journal/3b018e681c904487b11671b9c1987cce/system@99dcc72bb1134aaeae4bf157aa7606f4-0000000000003c7a-0006073f8d1c0fec.journal 640 </t>
    </r>
    <r>
      <rPr>
        <sz val="11"/>
        <color rgb="FF000000"/>
        <rFont val="Calibri"/>
      </rPr>
      <t xml:space="preserve">
</t>
    </r>
    <r>
      <rPr>
        <sz val="11"/>
        <color rgb="FF000000"/>
        <rFont val="Calibri"/>
      </rPr>
      <t xml:space="preserve">     /var/log/journal/3b018e681c904487b11671b9c1987cce/system.journal 640</t>
    </r>
    <r>
      <rPr>
        <sz val="11"/>
        <color rgb="FF000000"/>
        <rFont val="Calibri"/>
      </rPr>
      <t xml:space="preserve">
</t>
    </r>
    <r>
      <rPr>
        <sz val="11"/>
        <color rgb="FF000000"/>
        <rFont val="Calibri"/>
      </rPr>
      <t xml:space="preserve">     /var/log/journal/3b018e681c904487b11671b9c1987cce/user-1000.journal 640 </t>
    </r>
    <r>
      <rPr>
        <sz val="11"/>
        <color rgb="FF000000"/>
        <rFont val="Calibri"/>
      </rPr>
      <t xml:space="preserve">
</t>
    </r>
    <r>
      <rPr>
        <sz val="11"/>
        <color rgb="FF000000"/>
        <rFont val="Calibri"/>
      </rPr>
      <t xml:space="preserve">     /var/log/journal/3b018e681c904487b11671b9c1987cce/user-1000@bdedf14602ff4081a77dc7a6debc8626-00000000000062a6-00060b4b414b617a.journal 640</t>
    </r>
    <r>
      <rPr>
        <sz val="11"/>
        <color rgb="FF000000"/>
        <rFont val="Calibri"/>
      </rPr>
      <t xml:space="preserve">
</t>
    </r>
    <r>
      <rPr>
        <sz val="11"/>
        <color rgb="FF000000"/>
        <rFont val="Calibri"/>
      </rPr>
      <t xml:space="preserve">     /var/log/journal/3b018e681c904487b11671b9c1987cce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has a permission set greater than "640", this is a finding.</t>
    </r>
  </si>
  <si>
    <t>V-260491</t>
  </si>
  <si>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with mode </t>
    </r>
    <r>
      <rPr>
        <sz val="11"/>
        <color rgb="FF000000"/>
        <rFont val="Calibri"/>
      </rPr>
      <t>"</t>
    </r>
    <r>
      <rPr>
        <b/>
        <sz val="11"/>
        <color rgb="FF000000"/>
        <rFont val="Calibri"/>
      </rPr>
      <t>640</t>
    </r>
    <r>
      <rPr>
        <sz val="11"/>
        <color rgb="FF000000"/>
        <rFont val="Calibri"/>
      </rPr>
      <t>"</t>
    </r>
    <r>
      <rPr>
        <sz val="11"/>
        <color rgb="FF000000"/>
        <rFont val="Calibri"/>
      </rPr>
      <t xml:space="preserve"> or less permissive.</t>
    </r>
  </si>
  <si>
    <r>
      <rPr>
        <sz val="11"/>
        <color rgb="FF000000"/>
        <rFont val="Calibri"/>
      </rPr>
      <t xml:space="preserve">Configure Ubuntu 22.04 LTS to have permissions of "640" for the "/var/log/syslog"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0640 /var/log/syslog</t>
    </r>
  </si>
  <si>
    <r>
      <rPr>
        <sz val="11"/>
        <color rgb="FF000000"/>
        <rFont val="Calibri"/>
      </rPr>
      <t xml:space="preserve">Verify that Ubuntu 22.04 LTS configures the "/var/log/syslog" file with mode "640"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%a" /var/log/syslog  </t>
    </r>
    <r>
      <rPr>
        <sz val="11"/>
        <color rgb="FF000000"/>
        <rFont val="Calibri"/>
      </rPr>
      <t xml:space="preserve">
</t>
    </r>
    <r>
      <rPr>
        <sz val="11"/>
        <color rgb="FF000000"/>
        <rFont val="Calibri"/>
      </rPr>
      <t xml:space="preserve">     /var/log/syslog 640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"640" or less permissive is not returned, this is a finding.</t>
    </r>
  </si>
  <si>
    <t>V-260492</t>
  </si>
  <si>
    <r>
      <rPr>
        <sz val="11"/>
        <rFont val="Calibri"/>
      </rPr>
      <t xml:space="preserve">Ubuntu 22.04 LTS must configure audit tools with a mode of </t>
    </r>
    <r>
      <rPr>
        <sz val="11"/>
        <color rgb="FF000000"/>
        <rFont val="Calibri"/>
      </rPr>
      <t>"</t>
    </r>
    <r>
      <rPr>
        <b/>
        <sz val="11"/>
        <color rgb="FF000000"/>
        <rFont val="Calibri"/>
      </rPr>
      <t>755</t>
    </r>
    <r>
      <rPr>
        <sz val="11"/>
        <color rgb="FF000000"/>
        <rFont val="Calibri"/>
      </rPr>
      <t>"</t>
    </r>
    <r>
      <rPr>
        <sz val="11"/>
        <color rgb="FF000000"/>
        <rFont val="Calibri"/>
      </rPr>
      <t xml:space="preserve"> or less permissive.</t>
    </r>
  </si>
  <si>
    <r>
      <rPr>
        <sz val="11"/>
        <color rgb="FF000000"/>
        <rFont val="Calibri"/>
      </rPr>
      <t xml:space="preserve">Configure the audit tools on Ubuntu 22.04 LTS to be protected from unauthorized access by setting the correct permissive mode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755 &lt;audit_tool_name&gt;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"&lt;audit_tool_name&gt;" with the audit tool that does not have the correct permissions.</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</si>
  <si>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and roles identifying the user accessing the tools and the corresponding rights the user enjoys in order to make access decisions regarding the access to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t>
    </r>
  </si>
  <si>
    <r>
      <rPr>
        <sz val="11"/>
        <color rgb="FF000000"/>
        <rFont val="Calibri"/>
      </rPr>
      <t xml:space="preserve">Verify Ubuntu 22.04 LTS configures the audit tools to have a file permission of "755" or less to prevent unauthorized access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%a" /sbin/auditctl /sbin/aureport /sbin/ausearch /sbin/autrace /sbin/auditd /sbin/audispd* /sbin/augenrules </t>
    </r>
    <r>
      <rPr>
        <sz val="11"/>
        <color rgb="FF000000"/>
        <rFont val="Calibri"/>
      </rPr>
      <t xml:space="preserve">
</t>
    </r>
    <r>
      <rPr>
        <sz val="11"/>
        <color rgb="FF000000"/>
        <rFont val="Calibri"/>
      </rPr>
      <t xml:space="preserve">     /sbin/auditctl 755 </t>
    </r>
    <r>
      <rPr>
        <sz val="11"/>
        <color rgb="FF000000"/>
        <rFont val="Calibri"/>
      </rPr>
      <t xml:space="preserve">
</t>
    </r>
    <r>
      <rPr>
        <sz val="11"/>
        <color rgb="FF000000"/>
        <rFont val="Calibri"/>
      </rPr>
      <t xml:space="preserve">     /sbin/aureport 755 </t>
    </r>
    <r>
      <rPr>
        <sz val="11"/>
        <color rgb="FF000000"/>
        <rFont val="Calibri"/>
      </rPr>
      <t xml:space="preserve">
</t>
    </r>
    <r>
      <rPr>
        <sz val="11"/>
        <color rgb="FF000000"/>
        <rFont val="Calibri"/>
      </rPr>
      <t xml:space="preserve">     /sbin/ausearch 755 </t>
    </r>
    <r>
      <rPr>
        <sz val="11"/>
        <color rgb="FF000000"/>
        <rFont val="Calibri"/>
      </rPr>
      <t xml:space="preserve">
</t>
    </r>
    <r>
      <rPr>
        <sz val="11"/>
        <color rgb="FF000000"/>
        <rFont val="Calibri"/>
      </rPr>
      <t xml:space="preserve">     /sbin/autrace 755 </t>
    </r>
    <r>
      <rPr>
        <sz val="11"/>
        <color rgb="FF000000"/>
        <rFont val="Calibri"/>
      </rPr>
      <t xml:space="preserve">
</t>
    </r>
    <r>
      <rPr>
        <sz val="11"/>
        <color rgb="FF000000"/>
        <rFont val="Calibri"/>
      </rPr>
      <t xml:space="preserve">     /sbin/auditd 755 </t>
    </r>
    <r>
      <rPr>
        <sz val="11"/>
        <color rgb="FF000000"/>
        <rFont val="Calibri"/>
      </rPr>
      <t xml:space="preserve">
</t>
    </r>
    <r>
      <rPr>
        <sz val="11"/>
        <color rgb="FF000000"/>
        <rFont val="Calibri"/>
      </rPr>
      <t xml:space="preserve">     /sbin/audispd-zos-remote 755 </t>
    </r>
    <r>
      <rPr>
        <sz val="11"/>
        <color rgb="FF000000"/>
        <rFont val="Calibri"/>
      </rPr>
      <t xml:space="preserve">
</t>
    </r>
    <r>
      <rPr>
        <sz val="11"/>
        <color rgb="FF000000"/>
        <rFont val="Calibri"/>
      </rPr>
      <t xml:space="preserve">     /sbin/augenrules 755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have a mode more permissive than "0755", this is a finding.</t>
    </r>
  </si>
  <si>
    <t>V-260493</t>
  </si>
  <si>
    <r>
      <rPr>
        <sz val="11"/>
        <rFont val="Calibri"/>
      </rPr>
      <t xml:space="preserve">Ubuntu 22.04 LTS must have directories that contain system commands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</si>
  <si>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22.04 LTS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-user root -type d -exec chown root '{}' \;</t>
    </r>
  </si>
  <si>
    <r>
      <rPr>
        <sz val="11"/>
        <color rgb="FF000000"/>
        <rFont val="Calibri"/>
      </rPr>
      <t xml:space="preserve">Verify the system commands directories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-user root -type d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directories are returned, this is a finding.</t>
    </r>
  </si>
  <si>
    <t>V-260494</t>
  </si>
  <si>
    <r>
      <rPr>
        <sz val="11"/>
        <rFont val="Calibri"/>
      </rPr>
      <t xml:space="preserve">Ubuntu 22.04 LTS must have directories that contain system commands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</si>
  <si>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22.04 LTS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-group root -type d -exec chgrp root '{}' \;</t>
    </r>
  </si>
  <si>
    <r>
      <rPr>
        <sz val="11"/>
        <color rgb="FF000000"/>
        <rFont val="Calibri"/>
      </rPr>
      <t xml:space="preserve">Verify the system commands directories are group-owned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-group root -type d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directories are returned that are not Set Group ID up on execution (SGID) files and owned by a privileged account, this is a finding.</t>
    </r>
  </si>
  <si>
    <t>V-260495</t>
  </si>
  <si>
    <r>
      <rPr>
        <sz val="11"/>
        <rFont val="Calibri"/>
      </rPr>
      <t xml:space="preserve">Ubuntu 22.04 LTS must have system commands 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</si>
  <si>
    <r>
      <rPr>
        <sz val="11"/>
        <color rgb="FF000000"/>
        <rFont val="Calibri"/>
      </rPr>
      <t xml:space="preserve">Configure Ubuntu 22.04 LTS commands and their respective parent directories to be protected from unauthorized access. Run the following command, replacing "&lt;command_name&gt;" with any system command not 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&lt;command_name&gt;</t>
    </r>
  </si>
  <si>
    <r>
      <rPr>
        <sz val="11"/>
        <color rgb="FF000000"/>
        <rFont val="Calibri"/>
      </rPr>
      <t xml:space="preserve">Verify the system commands contained in the following directories are owned by "root", or a required system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/bin /sbin /usr/bin /usr/sbin /usr/local/bin /usr/local/sbin ! -user root -type f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are returned and are not owned by a required system account, this is a finding.</t>
    </r>
  </si>
  <si>
    <t>V-260496</t>
  </si>
  <si>
    <r>
      <rPr>
        <sz val="11"/>
        <rFont val="Calibri"/>
      </rPr>
      <t xml:space="preserve">Ubuntu 22.04 LTS must have system commands group-owned by </t>
    </r>
    <r>
      <rPr>
        <sz val="11"/>
        <color rgb="FF000000"/>
        <rFont val="Calibri"/>
      </rPr>
      <t>"</t>
    </r>
    <r>
      <rPr>
        <b/>
        <sz val="11"/>
        <color rgb="FF000000"/>
        <rFont val="Calibri"/>
      </rPr>
      <t>root</t>
    </r>
    <r>
      <rPr>
        <sz val="11"/>
        <color rgb="FF000000"/>
        <rFont val="Calibri"/>
      </rPr>
      <t>"</t>
    </r>
    <r>
      <rPr>
        <sz val="11"/>
        <color rgb="FF000000"/>
        <rFont val="Calibri"/>
      </rPr>
      <t xml:space="preserve"> or a system account.</t>
    </r>
  </si>
  <si>
    <r>
      <rPr>
        <sz val="11"/>
        <color rgb="FF000000"/>
        <rFont val="Calibri"/>
      </rPr>
      <t>Configure Ubuntu 22.04 LTS commands to be protected from unauthorized access.</t>
    </r>
    <r>
      <rPr>
        <sz val="11"/>
        <color rgb="FF000000"/>
        <rFont val="Calibri"/>
      </rPr>
      <t xml:space="preserve">
</t>
    </r>
    <r>
      <rPr>
        <sz val="11"/>
        <color rgb="FF000000"/>
        <rFont val="Calibri"/>
      </rPr>
      <t xml:space="preserve"> Run the following command, replacing "&lt;command_name&gt;" with any system command not group-owned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chgrp root &lt;command_name&gt;</t>
    </r>
  </si>
  <si>
    <r>
      <rPr>
        <sz val="11"/>
        <color rgb="FF000000"/>
        <rFont val="Calibri"/>
      </rPr>
      <t xml:space="preserve">Verify the system commands contained in the following directories are group-owned by "root" or a required system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 /bin /sbin /usr/bin /usr/sbin /usr/local/bin /usr/local/sbin ! -group root -type f ! -perm /2000 -exec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are returned that are not Set Group ID upon execution (SGID) files and group-owned by a required system account, this is a finding.</t>
    </r>
  </si>
  <si>
    <t>V-260497</t>
  </si>
  <si>
    <r>
      <rPr>
        <sz val="11"/>
        <rFont val="Calibri"/>
      </rPr>
      <t xml:space="preserve">Ubuntu 22.04 LTS library directories must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</si>
  <si>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the library files and their respective parent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-user root -type d -exec chown root '{}' \;</t>
    </r>
  </si>
  <si>
    <r>
      <rPr>
        <sz val="11"/>
        <color rgb="FF000000"/>
        <rFont val="Calibri"/>
      </rPr>
      <t xml:space="preserve">If the operating system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</si>
  <si>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systemwide shared library directories "/lib", "/lib64", and "/usr/lib"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-user root -type d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library directory is returned, this is a finding.</t>
    </r>
  </si>
  <si>
    <t>V-260498</t>
  </si>
  <si>
    <r>
      <rPr>
        <sz val="11"/>
        <rFont val="Calibri"/>
      </rPr>
      <t xml:space="preserve">Ubuntu 22.04 LTS library directories must be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</si>
  <si>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22.04 LTS library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-group root -type d -exec chgrp root '{}' \;</t>
    </r>
  </si>
  <si>
    <r>
      <rPr>
        <sz val="11"/>
        <color rgb="FF000000"/>
        <rFont val="Calibri"/>
      </rPr>
      <t xml:space="preserve">Verify the systemwide library directories "/lib", "/lib64", and "/usr/lib" are group-owned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/lib /usr/lib /lib64 ! -group root -type d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shared library directory is returned, this is a finding.</t>
    </r>
  </si>
  <si>
    <t>V-260499</t>
  </si>
  <si>
    <r>
      <rPr>
        <sz val="11"/>
        <rFont val="Calibri"/>
      </rPr>
      <t xml:space="preserve">Ubuntu 22.04 LTS library files must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</si>
  <si>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the systemwide shared library files contained in the directories "/lib", "/lib64", "/usr/lib", and "/usr/lib64" to be owned by root with the following command:</t>
    </r>
    <r>
      <rPr>
        <sz val="11"/>
        <color rgb="FF000000"/>
        <rFont val="Calibri"/>
      </rPr>
      <t xml:space="preserve">
</t>
    </r>
    <r>
      <rPr>
        <sz val="11"/>
        <color rgb="FF000000"/>
        <rFont val="Calibri"/>
      </rPr>
      <t>$ sudo find /lib /lib64 /usr/lib /usr/lib64 -type f -name '*.so*' ! -user root -exec chown root {} +</t>
    </r>
  </si>
  <si>
    <r>
      <rPr>
        <sz val="11"/>
        <color rgb="FF000000"/>
        <rFont val="Calibri"/>
      </rPr>
      <t>Verify the systemwide shared library files contained in the directories "/lib", "/lib64", "/usr/lib", and "/usr/lib64" are owned by root with the following command:</t>
    </r>
    <r>
      <rPr>
        <sz val="11"/>
        <color rgb="FF000000"/>
        <rFont val="Calibri"/>
      </rPr>
      <t xml:space="preserve">
</t>
    </r>
    <r>
      <rPr>
        <sz val="11"/>
        <color rgb="FF000000"/>
        <rFont val="Calibri"/>
      </rPr>
      <t>$ sudo find /lib /lib64 /usr/lib /usr/lib64 -type f -name '*.so*' ! -user root -exec stat -c "%n %U" {} +</t>
    </r>
    <r>
      <rPr>
        <sz val="11"/>
        <color rgb="FF000000"/>
        <rFont val="Calibri"/>
      </rPr>
      <t xml:space="preserve">
</t>
    </r>
    <r>
      <rPr>
        <sz val="11"/>
        <color rgb="FF000000"/>
        <rFont val="Calibri"/>
      </rPr>
      <t>If any output is returned, this is a finding.</t>
    </r>
  </si>
  <si>
    <t>V-260500</t>
  </si>
  <si>
    <r>
      <rPr>
        <sz val="11"/>
        <rFont val="Calibri"/>
      </rPr>
      <t xml:space="preserve">Ubuntu 22.04 LTS library files must be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</si>
  <si>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the systemwide shared library files contained in the directories "/lib", "/lib64", "/usr/lib", and "/usr/lib64" to be group owned by root with the following command:</t>
    </r>
    <r>
      <rPr>
        <sz val="11"/>
        <color rgb="FF000000"/>
        <rFont val="Calibri"/>
      </rPr>
      <t xml:space="preserve">
</t>
    </r>
    <r>
      <rPr>
        <sz val="11"/>
        <color rgb="FF000000"/>
        <rFont val="Calibri"/>
      </rPr>
      <t>$ sudo find /lib /lib64 /usr/lib /usr/lib64 -type f -name '*.so*' ! -group root -exec chown :root {} +</t>
    </r>
  </si>
  <si>
    <r>
      <rPr>
        <sz val="11"/>
        <color rgb="FF000000"/>
        <rFont val="Calibri"/>
      </rPr>
      <t>Verify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stat -c "%n %G" {} +</t>
    </r>
    <r>
      <rPr>
        <sz val="11"/>
        <color rgb="FF000000"/>
        <rFont val="Calibri"/>
      </rPr>
      <t xml:space="preserve">
</t>
    </r>
    <r>
      <rPr>
        <sz val="11"/>
        <color rgb="FF000000"/>
        <rFont val="Calibri"/>
      </rPr>
      <t>If any output is returned, this is a finding.</t>
    </r>
  </si>
  <si>
    <t>V-260501</t>
  </si>
  <si>
    <r>
      <rPr>
        <sz val="11"/>
        <rFont val="Calibri"/>
      </rPr>
      <t xml:space="preserve">Ubuntu 22.04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</si>
  <si>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Ubuntu 22.04 LTS to set the appropriate ownership to the directories used by the systemd journal.</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"/etc/tmpfiles.d/zzz-systemd-stig.conf"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z /run/log/journal 2750 root systemd-journal - -</t>
    </r>
    <r>
      <rPr>
        <sz val="11"/>
        <color rgb="FF000000"/>
        <rFont val="Calibri"/>
      </rPr>
      <t xml:space="preserve">
</t>
    </r>
    <r>
      <rPr>
        <sz val="11"/>
        <color rgb="FF000000"/>
        <rFont val="Calibri"/>
      </rPr>
      <t>z /var/log/journal 2750 root systemd-journal - -</t>
    </r>
    <r>
      <rPr>
        <sz val="11"/>
        <color rgb="FF000000"/>
        <rFont val="Calibri"/>
      </rPr>
      <t xml:space="preserve">
</t>
    </r>
    <r>
      <rPr>
        <sz val="11"/>
        <color rgb="FF000000"/>
        <rFont val="Calibri"/>
      </rPr>
      <t>z /var/log/journal/%m 2750 root systemd-journal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system for the changes to take effect.</t>
    </r>
  </si>
  <si>
    <r>
      <rPr>
        <sz val="11"/>
        <color rgb="FF000000"/>
        <rFont val="Calibri"/>
      </rPr>
      <t xml:space="preserve">Verify the /run/log/journal and /var/log/journal directories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d -exec stat -c "%n %U" {} \; </t>
    </r>
    <r>
      <rPr>
        <sz val="11"/>
        <color rgb="FF000000"/>
        <rFont val="Calibri"/>
      </rPr>
      <t xml:space="preserve">
</t>
    </r>
    <r>
      <rPr>
        <sz val="11"/>
        <color rgb="FF000000"/>
        <rFont val="Calibri"/>
      </rPr>
      <t xml:space="preserve">     /run/log/journal root </t>
    </r>
    <r>
      <rPr>
        <sz val="11"/>
        <color rgb="FF000000"/>
        <rFont val="Calibri"/>
      </rPr>
      <t xml:space="preserve">
</t>
    </r>
    <r>
      <rPr>
        <sz val="11"/>
        <color rgb="FF000000"/>
        <rFont val="Calibri"/>
      </rPr>
      <t xml:space="preserve">     /var/log/journal root </t>
    </r>
    <r>
      <rPr>
        <sz val="11"/>
        <color rgb="FF000000"/>
        <rFont val="Calibri"/>
      </rPr>
      <t xml:space="preserve">
</t>
    </r>
    <r>
      <rPr>
        <sz val="11"/>
        <color rgb="FF000000"/>
        <rFont val="Calibri"/>
      </rPr>
      <t xml:space="preserve">     /var/log/journal/3b018e681c904487b11671b9c1987cce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is not owned by "root", this is a finding.</t>
    </r>
  </si>
  <si>
    <t>V-260502</t>
  </si>
  <si>
    <r>
      <rPr>
        <sz val="11"/>
        <rFont val="Calibri"/>
      </rPr>
      <t xml:space="preserve">Ubuntu 22.04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</si>
  <si>
    <r>
      <rPr>
        <sz val="11"/>
        <color rgb="FF000000"/>
        <rFont val="Calibri"/>
      </rPr>
      <t>Configure Ubuntu 22.04 LTS to set the appropriate group-ownership to the directories used by the systemd journal.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"/etc/tmpfiles.d/zzz-systemd-stig.conf"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z /run/log/journal 2750 root systemd-journal - -</t>
    </r>
    <r>
      <rPr>
        <sz val="11"/>
        <color rgb="FF000000"/>
        <rFont val="Calibri"/>
      </rPr>
      <t xml:space="preserve">
</t>
    </r>
    <r>
      <rPr>
        <sz val="11"/>
        <color rgb="FF000000"/>
        <rFont val="Calibri"/>
      </rPr>
      <t xml:space="preserve">z /var/log/journal 2750 root systemd-journal - - </t>
    </r>
    <r>
      <rPr>
        <sz val="11"/>
        <color rgb="FF000000"/>
        <rFont val="Calibri"/>
      </rPr>
      <t xml:space="preserve">
</t>
    </r>
    <r>
      <rPr>
        <sz val="11"/>
        <color rgb="FF000000"/>
        <rFont val="Calibri"/>
      </rPr>
      <t>z /var/log/journal/%m 2750 root systemd-journal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system for the changes to take effect.</t>
    </r>
  </si>
  <si>
    <r>
      <rPr>
        <sz val="11"/>
        <color rgb="FF000000"/>
        <rFont val="Calibri"/>
      </rPr>
      <t xml:space="preserve">Verify the /run/log/journal and /var/log/journal directories are group-owned by "systemd-journal"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d -exec stat -c "%n %G" {} \; </t>
    </r>
    <r>
      <rPr>
        <sz val="11"/>
        <color rgb="FF000000"/>
        <rFont val="Calibri"/>
      </rPr>
      <t xml:space="preserve">
</t>
    </r>
    <r>
      <rPr>
        <sz val="11"/>
        <color rgb="FF000000"/>
        <rFont val="Calibri"/>
      </rPr>
      <t xml:space="preserve">     /run/log/journal systemd-journal </t>
    </r>
    <r>
      <rPr>
        <sz val="11"/>
        <color rgb="FF000000"/>
        <rFont val="Calibri"/>
      </rPr>
      <t xml:space="preserve">
</t>
    </r>
    <r>
      <rPr>
        <sz val="11"/>
        <color rgb="FF000000"/>
        <rFont val="Calibri"/>
      </rPr>
      <t xml:space="preserve">     /var/log/journal systemd-journal </t>
    </r>
    <r>
      <rPr>
        <sz val="11"/>
        <color rgb="FF000000"/>
        <rFont val="Calibri"/>
      </rPr>
      <t xml:space="preserve">
</t>
    </r>
    <r>
      <rPr>
        <sz val="11"/>
        <color rgb="FF000000"/>
        <rFont val="Calibri"/>
      </rPr>
      <t xml:space="preserve">     /var/log/journal/3b018e681c904487b11671b9c1987cce systemd-journal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is not group-owned by "systemd-journal", this is a finding.</t>
    </r>
  </si>
  <si>
    <t>V-260503</t>
  </si>
  <si>
    <r>
      <rPr>
        <sz val="11"/>
        <rFont val="Calibri"/>
      </rPr>
      <t xml:space="preserve">Ubuntu 22.04 LTS must configure the files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</si>
  <si>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Ubuntu 22.04 LTS to set the appropriate ownership to the files used by the systemd journal.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"/etc/tmpfiles.d/zzz-systemd-stig.conf"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z /var/log/journal/%m/system.journal 0640 root systemd-journal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system for the changes to take effect.</t>
    </r>
  </si>
  <si>
    <r>
      <rPr>
        <sz val="11"/>
        <color rgb="FF000000"/>
        <rFont val="Calibri"/>
      </rPr>
      <t xml:space="preserve">Verify the /run/log/journal and /var/log/journal files are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f -exec stat -c "%n %U" {} \; </t>
    </r>
    <r>
      <rPr>
        <sz val="11"/>
        <color rgb="FF000000"/>
        <rFont val="Calibri"/>
      </rPr>
      <t xml:space="preserve">
</t>
    </r>
    <r>
      <rPr>
        <sz val="11"/>
        <color rgb="FF000000"/>
        <rFont val="Calibri"/>
      </rPr>
      <t xml:space="preserve">     /var/log/journal/3b018e681c904487b11671b9c1987cce/system@99dcc72bb1134aaeae4bf157aa7606f4-0000000000003c7a-0006073f8d1c0fec.journal root </t>
    </r>
    <r>
      <rPr>
        <sz val="11"/>
        <color rgb="FF000000"/>
        <rFont val="Calibri"/>
      </rPr>
      <t xml:space="preserve">
</t>
    </r>
    <r>
      <rPr>
        <sz val="11"/>
        <color rgb="FF000000"/>
        <rFont val="Calibri"/>
      </rPr>
      <t xml:space="preserve">     /var/log/journal/3b018e681c904487b11671b9c1987cce/system.journal root </t>
    </r>
    <r>
      <rPr>
        <sz val="11"/>
        <color rgb="FF000000"/>
        <rFont val="Calibri"/>
      </rPr>
      <t xml:space="preserve">
</t>
    </r>
    <r>
      <rPr>
        <sz val="11"/>
        <color rgb="FF000000"/>
        <rFont val="Calibri"/>
      </rPr>
      <t xml:space="preserve">     /var/log/journal/3b018e681c904487b11671b9c1987cce/user-1000.journal root </t>
    </r>
    <r>
      <rPr>
        <sz val="11"/>
        <color rgb="FF000000"/>
        <rFont val="Calibri"/>
      </rPr>
      <t xml:space="preserve">
</t>
    </r>
    <r>
      <rPr>
        <sz val="11"/>
        <color rgb="FF000000"/>
        <rFont val="Calibri"/>
      </rPr>
      <t xml:space="preserve">     /var/log/journal/3b018e681c904487b11671b9c1987cce/user-1000@bdedf14602ff4081a77dc7a6debc8626-00000000000062a6-00060b4b414b617a.journal root </t>
    </r>
    <r>
      <rPr>
        <sz val="11"/>
        <color rgb="FF000000"/>
        <rFont val="Calibri"/>
      </rPr>
      <t xml:space="preserve">
</t>
    </r>
    <r>
      <rPr>
        <sz val="11"/>
        <color rgb="FF000000"/>
        <rFont val="Calibri"/>
      </rPr>
      <t xml:space="preserve">     /var/log/journal/3b018e681c904487b11671b9c1987cce/system@99dcc72bb1134aaeae4bf157aa7606f4-0000000000005301-000609a409</t>
    </r>
    <r>
      <rPr>
        <sz val="11"/>
        <color rgb="FF000000"/>
        <rFont val="Calibri"/>
      </rPr>
      <t xml:space="preserve">
</t>
    </r>
    <r>
      <rPr>
        <sz val="11"/>
        <color rgb="FF000000"/>
        <rFont val="Calibri"/>
      </rPr>
      <t xml:space="preserve">593.journal root </t>
    </r>
    <r>
      <rPr>
        <sz val="11"/>
        <color rgb="FF000000"/>
        <rFont val="Calibri"/>
      </rPr>
      <t xml:space="preserve">
</t>
    </r>
    <r>
      <rPr>
        <sz val="11"/>
        <color rgb="FF000000"/>
        <rFont val="Calibri"/>
      </rPr>
      <t xml:space="preserve">     /var/log/journal/3b018e681c904487b11671b9c1987cce/system@99dcc72bb1134aaeae4bf157aa7606f4-0000000000000001-000604dae53225ee.journal root </t>
    </r>
    <r>
      <rPr>
        <sz val="11"/>
        <color rgb="FF000000"/>
        <rFont val="Calibri"/>
      </rPr>
      <t xml:space="preserve">
</t>
    </r>
    <r>
      <rPr>
        <sz val="11"/>
        <color rgb="FF000000"/>
        <rFont val="Calibri"/>
      </rPr>
      <t xml:space="preserve">     /var/log/journal/3b018e681c904487b11671b9c1987cce/user-1000@bdedf14602ff4081a77dc7a6debc8626-000000000000083b-000604dae72c7e3b.journal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is not owned by "root", this is a finding.</t>
    </r>
  </si>
  <si>
    <t>V-260504</t>
  </si>
  <si>
    <r>
      <rPr>
        <sz val="11"/>
        <rFont val="Calibri"/>
      </rPr>
      <t xml:space="preserve">Ubuntu 22.04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</si>
  <si>
    <r>
      <rPr>
        <sz val="11"/>
        <color rgb="FF000000"/>
        <rFont val="Calibri"/>
      </rPr>
      <t>Configure Ubuntu 22.04 LTS to set the appropriate group-ownership to the files used by the systemd journal.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"/usr/lib/tmpfiles.d/zzz-systemd-stig.conf"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z /var/log/journal/%m/system.journal 0640 root systemd-journal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system for the changes to take effect.</t>
    </r>
  </si>
  <si>
    <r>
      <rPr>
        <sz val="11"/>
        <color rgb="FF000000"/>
        <rFont val="Calibri"/>
      </rPr>
      <t xml:space="preserve">Verify the /run/log/journal and /var/log/journal files are group-owned by "systemd-journal"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/run/log/journal /var/log/journal  -type f -exec stat -c "%n %G" {} \; </t>
    </r>
    <r>
      <rPr>
        <sz val="11"/>
        <color rgb="FF000000"/>
        <rFont val="Calibri"/>
      </rPr>
      <t xml:space="preserve">
</t>
    </r>
    <r>
      <rPr>
        <sz val="11"/>
        <color rgb="FF000000"/>
        <rFont val="Calibri"/>
      </rPr>
      <t xml:space="preserve">     /var/log/journal/3b018e681c904487b11671b9c1987cce/system@99dcc72bb1134aaeae4bf157aa7606f4-0000000000003c7a-0006073f8d1c0fec.journal systemd-journal </t>
    </r>
    <r>
      <rPr>
        <sz val="11"/>
        <color rgb="FF000000"/>
        <rFont val="Calibri"/>
      </rPr>
      <t xml:space="preserve">
</t>
    </r>
    <r>
      <rPr>
        <sz val="11"/>
        <color rgb="FF000000"/>
        <rFont val="Calibri"/>
      </rPr>
      <t xml:space="preserve">     /var/log/journal/3b018e681c904487b11671b9c1987cce/system.journal systemd-journal </t>
    </r>
    <r>
      <rPr>
        <sz val="11"/>
        <color rgb="FF000000"/>
        <rFont val="Calibri"/>
      </rPr>
      <t xml:space="preserve">
</t>
    </r>
    <r>
      <rPr>
        <sz val="11"/>
        <color rgb="FF000000"/>
        <rFont val="Calibri"/>
      </rPr>
      <t xml:space="preserve">     /var/log/journal/3b018e681c904487b11671b9c1987cce/user-1000.journal systemd-journal </t>
    </r>
    <r>
      <rPr>
        <sz val="11"/>
        <color rgb="FF000000"/>
        <rFont val="Calibri"/>
      </rPr>
      <t xml:space="preserve">
</t>
    </r>
    <r>
      <rPr>
        <sz val="11"/>
        <color rgb="FF000000"/>
        <rFont val="Calibri"/>
      </rPr>
      <t xml:space="preserve">     /var/log/journal/3b018e681c904487b11671b9c1987cce/user-1000@bdedf14602ff4081a77dc7a6debc8626-00000000000062a6-00060b4b414b617a.journal systemd-journal </t>
    </r>
    <r>
      <rPr>
        <sz val="11"/>
        <color rgb="FF000000"/>
        <rFont val="Calibri"/>
      </rPr>
      <t xml:space="preserve">
</t>
    </r>
    <r>
      <rPr>
        <sz val="11"/>
        <color rgb="FF000000"/>
        <rFont val="Calibri"/>
      </rPr>
      <t xml:space="preserve">     /var/log/journal/3b018e681c904487b11671b9c1987cce/system@99dcc72bb1134aaeae4bf157aa7606f4-0000000000005301-000609a409</t>
    </r>
    <r>
      <rPr>
        <sz val="11"/>
        <color rgb="FF000000"/>
        <rFont val="Calibri"/>
      </rPr>
      <t xml:space="preserve">
</t>
    </r>
    <r>
      <rPr>
        <sz val="11"/>
        <color rgb="FF000000"/>
        <rFont val="Calibri"/>
      </rPr>
      <t xml:space="preserve">593.journal systemd-journal </t>
    </r>
    <r>
      <rPr>
        <sz val="11"/>
        <color rgb="FF000000"/>
        <rFont val="Calibri"/>
      </rPr>
      <t xml:space="preserve">
</t>
    </r>
    <r>
      <rPr>
        <sz val="11"/>
        <color rgb="FF000000"/>
        <rFont val="Calibri"/>
      </rPr>
      <t xml:space="preserve">     /var/log/journal/3b018e681c904487b11671b9c1987cce/system@99dcc72bb1134aaeae4bf157aa7606f4-0000000000000001-000604dae53225ee.journal systemd-journal </t>
    </r>
    <r>
      <rPr>
        <sz val="11"/>
        <color rgb="FF000000"/>
        <rFont val="Calibri"/>
      </rPr>
      <t xml:space="preserve">
</t>
    </r>
    <r>
      <rPr>
        <sz val="11"/>
        <color rgb="FF000000"/>
        <rFont val="Calibri"/>
      </rPr>
      <t xml:space="preserve">     /var/log/journal/3b018e681c904487b11671b9c1987cce/user-1000@bdedf14602ff4081a77dc7a6debc8626-000000000000083b-000604dae72c7e3b.journal systemd-journal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output returned is not group-owned by "systemd-journal", this is a finding.</t>
    </r>
  </si>
  <si>
    <t>V-260505</t>
  </si>
  <si>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</si>
  <si>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"journalctl" to be 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/usr/bin/journalctl</t>
    </r>
  </si>
  <si>
    <r>
      <rPr>
        <sz val="11"/>
        <color rgb="FF000000"/>
        <rFont val="Calibri"/>
      </rPr>
      <t xml:space="preserve">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</si>
  <si>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 xml:space="preserve">Verify that the "journalctl" command is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/usr/bin/journalctl -exec stat -c "%n %U" {} \; </t>
    </r>
    <r>
      <rPr>
        <sz val="11"/>
        <color rgb="FF000000"/>
        <rFont val="Calibri"/>
      </rPr>
      <t xml:space="preserve">
</t>
    </r>
    <r>
      <rPr>
        <sz val="11"/>
        <color rgb="FF000000"/>
        <rFont val="Calibri"/>
      </rPr>
      <t xml:space="preserve">     /usr/bin/journalctl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"journalctl" is not owned by "root", this is a finding.</t>
    </r>
  </si>
  <si>
    <t>V-260506</t>
  </si>
  <si>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</si>
  <si>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"journalctl" to be group-owned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/usr/bin/journalctl</t>
    </r>
  </si>
  <si>
    <r>
      <rPr>
        <sz val="11"/>
        <color rgb="FF000000"/>
        <rFont val="Calibri"/>
      </rPr>
      <t xml:space="preserve">Verify that the "journalctl" command is group-owned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/usr/bin/journalctl -exec stat -c "%n %G" {} \; </t>
    </r>
    <r>
      <rPr>
        <sz val="11"/>
        <color rgb="FF000000"/>
        <rFont val="Calibri"/>
      </rPr>
      <t xml:space="preserve">
</t>
    </r>
    <r>
      <rPr>
        <sz val="11"/>
        <color rgb="FF000000"/>
        <rFont val="Calibri"/>
      </rPr>
      <t xml:space="preserve">     /usr/bin/journalctl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"journalctl" is not group-owned by "root", this is a finding.</t>
    </r>
  </si>
  <si>
    <t>V-260507</t>
  </si>
  <si>
    <r>
      <rPr>
        <sz val="11"/>
        <rFont val="Calibri"/>
      </rPr>
      <t xml:space="preserve">Ubuntu 22.04 LTS must configure audit tools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</si>
  <si>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the audit tools on Ubuntu 22.04 LTS to be protected from unauthorized access by setting the file owner as root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&lt;audit_tool_name&gt;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"&lt;audit_tool_name&gt;" with each audit tool not 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</si>
  <si>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t>
    </r>
  </si>
  <si>
    <r>
      <rPr>
        <sz val="11"/>
        <color rgb="FF000000"/>
        <rFont val="Calibri"/>
      </rPr>
      <t xml:space="preserve">Verify Ubuntu 22.04 LTS configures the audit tools to be owned by "root" to prevent any unauthorized access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%U" /sbin/auditctl /sbin/aureport /sbin/ausearch /sbin/autrace /sbin/auditd /sbin/audisp* /sbin/augenrules </t>
    </r>
    <r>
      <rPr>
        <sz val="11"/>
        <color rgb="FF000000"/>
        <rFont val="Calibri"/>
      </rPr>
      <t xml:space="preserve">
</t>
    </r>
    <r>
      <rPr>
        <sz val="11"/>
        <color rgb="FF000000"/>
        <rFont val="Calibri"/>
      </rPr>
      <t xml:space="preserve">     /sbin/auditctl root </t>
    </r>
    <r>
      <rPr>
        <sz val="11"/>
        <color rgb="FF000000"/>
        <rFont val="Calibri"/>
      </rPr>
      <t xml:space="preserve">
</t>
    </r>
    <r>
      <rPr>
        <sz val="11"/>
        <color rgb="FF000000"/>
        <rFont val="Calibri"/>
      </rPr>
      <t xml:space="preserve">     /sbin/aureport root </t>
    </r>
    <r>
      <rPr>
        <sz val="11"/>
        <color rgb="FF000000"/>
        <rFont val="Calibri"/>
      </rPr>
      <t xml:space="preserve">
</t>
    </r>
    <r>
      <rPr>
        <sz val="11"/>
        <color rgb="FF000000"/>
        <rFont val="Calibri"/>
      </rPr>
      <t xml:space="preserve">     /sbin/ausearch root </t>
    </r>
    <r>
      <rPr>
        <sz val="11"/>
        <color rgb="FF000000"/>
        <rFont val="Calibri"/>
      </rPr>
      <t xml:space="preserve">
</t>
    </r>
    <r>
      <rPr>
        <sz val="11"/>
        <color rgb="FF000000"/>
        <rFont val="Calibri"/>
      </rPr>
      <t xml:space="preserve">     /sbin/autrace root </t>
    </r>
    <r>
      <rPr>
        <sz val="11"/>
        <color rgb="FF000000"/>
        <rFont val="Calibri"/>
      </rPr>
      <t xml:space="preserve">
</t>
    </r>
    <r>
      <rPr>
        <sz val="11"/>
        <color rgb="FF000000"/>
        <rFont val="Calibri"/>
      </rPr>
      <t xml:space="preserve">     /sbin/auditd root </t>
    </r>
    <r>
      <rPr>
        <sz val="11"/>
        <color rgb="FF000000"/>
        <rFont val="Calibri"/>
      </rPr>
      <t xml:space="preserve">
</t>
    </r>
    <r>
      <rPr>
        <sz val="11"/>
        <color rgb="FF000000"/>
        <rFont val="Calibri"/>
      </rPr>
      <t xml:space="preserve">     /sbin/audispd-zos-remote root </t>
    </r>
    <r>
      <rPr>
        <sz val="11"/>
        <color rgb="FF000000"/>
        <rFont val="Calibri"/>
      </rPr>
      <t xml:space="preserve">
</t>
    </r>
    <r>
      <rPr>
        <sz val="11"/>
        <color rgb="FF000000"/>
        <rFont val="Calibri"/>
      </rPr>
      <t xml:space="preserve">     /sbin/augenrules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are not owned by "root", this is a finding.</t>
    </r>
  </si>
  <si>
    <t>V-260508</t>
  </si>
  <si>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</si>
  <si>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 xml:space="preserve">Configure Ubuntu 22.04 LTS to have root own the "/var/log" directory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/var/log</t>
    </r>
  </si>
  <si>
    <r>
      <rPr>
        <sz val="11"/>
        <color rgb="FF000000"/>
        <rFont val="Calibri"/>
      </rPr>
      <t xml:space="preserve">Verify Ubuntu 22.04 LTS configures the "/var/log" directory to be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%U" /var/log </t>
    </r>
    <r>
      <rPr>
        <sz val="11"/>
        <color rgb="FF000000"/>
        <rFont val="Calibri"/>
      </rPr>
      <t xml:space="preserve">
</t>
    </r>
    <r>
      <rPr>
        <sz val="11"/>
        <color rgb="FF000000"/>
        <rFont val="Calibri"/>
      </rPr>
      <t xml:space="preserve">     /var/log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 directory is not owned by "root", this is a finding.</t>
    </r>
  </si>
  <si>
    <t>V-260509</t>
  </si>
  <si>
    <r>
      <rPr>
        <sz val="11"/>
        <rFont val="Calibri"/>
      </rPr>
      <t xml:space="preserve">Ubuntu 22.04 LTS must configure the </t>
    </r>
    <r>
      <rPr>
        <sz val="11"/>
        <color rgb="FF000000"/>
        <rFont val="Calibri"/>
      </rPr>
      <t>"</t>
    </r>
    <r>
      <rPr>
        <b/>
        <sz val="11"/>
        <color rgb="FF000000"/>
        <rFont val="Calibri"/>
      </rPr>
      <t>/var/log</t>
    </r>
    <r>
      <rPr>
        <sz val="11"/>
        <color rgb="FF000000"/>
        <rFont val="Calibri"/>
      </rPr>
      <t>"</t>
    </r>
    <r>
      <rPr>
        <sz val="11"/>
        <color rgb="FF000000"/>
        <rFont val="Calibri"/>
      </rPr>
      <t xml:space="preserve"> directory to be group-owned by </t>
    </r>
    <r>
      <rPr>
        <sz val="11"/>
        <color rgb="FF000000"/>
        <rFont val="Calibri"/>
      </rPr>
      <t>"</t>
    </r>
    <r>
      <rPr>
        <b/>
        <sz val="11"/>
        <color rgb="FF000000"/>
        <rFont val="Calibri"/>
      </rPr>
      <t>syslog</t>
    </r>
    <r>
      <rPr>
        <sz val="11"/>
        <color rgb="FF000000"/>
        <rFont val="Calibri"/>
      </rPr>
      <t>"</t>
    </r>
    <r>
      <rPr>
        <sz val="11"/>
        <color rgb="FF000000"/>
        <rFont val="Calibri"/>
      </rPr>
      <t>.</t>
    </r>
  </si>
  <si>
    <r>
      <rPr>
        <sz val="11"/>
        <color rgb="FF000000"/>
        <rFont val="Calibri"/>
      </rPr>
      <t xml:space="preserve">Configure Ubuntu 22.04 LTS to have syslog group-own the "/var/log" directory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chgrp syslog /var/log</t>
    </r>
  </si>
  <si>
    <r>
      <rPr>
        <sz val="11"/>
        <color rgb="FF000000"/>
        <rFont val="Calibri"/>
      </rPr>
      <t xml:space="preserve">Verify that Ubuntu 22.04 LTS configures the "/var/log" directory to be group-owned by "syslog"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%G" /var/log </t>
    </r>
    <r>
      <rPr>
        <sz val="11"/>
        <color rgb="FF000000"/>
        <rFont val="Calibri"/>
      </rPr>
      <t xml:space="preserve">
</t>
    </r>
    <r>
      <rPr>
        <sz val="11"/>
        <color rgb="FF000000"/>
        <rFont val="Calibri"/>
      </rPr>
      <t xml:space="preserve">     /var/log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 directory is not group-owned by "syslog", this is a finding.</t>
    </r>
  </si>
  <si>
    <t>V-260510</t>
  </si>
  <si>
    <r>
      <rPr>
        <sz val="11"/>
        <rFont val="Calibri"/>
      </rPr>
      <t xml:space="preserve">Ubuntu 22.04 LTS must configure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owned by </t>
    </r>
    <r>
      <rPr>
        <sz val="11"/>
        <color rgb="FF000000"/>
        <rFont val="Calibri"/>
      </rPr>
      <t>"</t>
    </r>
    <r>
      <rPr>
        <b/>
        <sz val="11"/>
        <color rgb="FF000000"/>
        <rFont val="Calibri"/>
      </rPr>
      <t>syslog</t>
    </r>
    <r>
      <rPr>
        <sz val="11"/>
        <color rgb="FF000000"/>
        <rFont val="Calibri"/>
      </rPr>
      <t>"</t>
    </r>
    <r>
      <rPr>
        <sz val="11"/>
        <color rgb="FF000000"/>
        <rFont val="Calibri"/>
      </rPr>
      <t>.</t>
    </r>
  </si>
  <si>
    <r>
      <rPr>
        <sz val="11"/>
        <color rgb="FF000000"/>
        <rFont val="Calibri"/>
      </rPr>
      <t xml:space="preserve">Configure Ubuntu 22.04 LTS to have syslog own the "/var/log/syslog"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syslog /var/log/syslog</t>
    </r>
  </si>
  <si>
    <r>
      <rPr>
        <sz val="11"/>
        <color rgb="FF000000"/>
        <rFont val="Calibri"/>
      </rPr>
      <t xml:space="preserve">Verify that Ubuntu 22.04 LTS configures the "/var/log/syslog" file to be owned by "syslog"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%U" /var/log/syslog </t>
    </r>
    <r>
      <rPr>
        <sz val="11"/>
        <color rgb="FF000000"/>
        <rFont val="Calibri"/>
      </rPr>
      <t xml:space="preserve">
</t>
    </r>
    <r>
      <rPr>
        <sz val="11"/>
        <color rgb="FF000000"/>
        <rFont val="Calibri"/>
      </rPr>
      <t xml:space="preserve">     /var/log/syslog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"/var/log/syslog" file is not owned by "syslog", this is a finding.</t>
    </r>
  </si>
  <si>
    <t>V-260511</t>
  </si>
  <si>
    <r>
      <rPr>
        <sz val="11"/>
        <rFont val="Calibri"/>
      </rPr>
      <t xml:space="preserve">Ubuntu 22.04 LTS must configure the </t>
    </r>
    <r>
      <rPr>
        <sz val="11"/>
        <color rgb="FF000000"/>
        <rFont val="Calibri"/>
      </rPr>
      <t>"</t>
    </r>
    <r>
      <rPr>
        <b/>
        <sz val="11"/>
        <color rgb="FF000000"/>
        <rFont val="Calibri"/>
      </rPr>
      <t>/var/log/syslog</t>
    </r>
    <r>
      <rPr>
        <sz val="11"/>
        <color rgb="FF000000"/>
        <rFont val="Calibri"/>
      </rPr>
      <t>"</t>
    </r>
    <r>
      <rPr>
        <sz val="11"/>
        <color rgb="FF000000"/>
        <rFont val="Calibri"/>
      </rPr>
      <t xml:space="preserve"> file to be group-owned by </t>
    </r>
    <r>
      <rPr>
        <sz val="11"/>
        <color rgb="FF000000"/>
        <rFont val="Calibri"/>
      </rPr>
      <t>"</t>
    </r>
    <r>
      <rPr>
        <b/>
        <sz val="11"/>
        <color rgb="FF000000"/>
        <rFont val="Calibri"/>
      </rPr>
      <t>adm</t>
    </r>
    <r>
      <rPr>
        <sz val="11"/>
        <color rgb="FF000000"/>
        <rFont val="Calibri"/>
      </rPr>
      <t>"</t>
    </r>
    <r>
      <rPr>
        <sz val="11"/>
        <color rgb="FF000000"/>
        <rFont val="Calibri"/>
      </rPr>
      <t>.</t>
    </r>
  </si>
  <si>
    <r>
      <rPr>
        <sz val="11"/>
        <color rgb="FF000000"/>
        <rFont val="Calibri"/>
      </rPr>
      <t xml:space="preserve">Configure Ubuntu 22.04 LTS to have adm group-own the "/var/log/syslog"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chgrp adm /var/log/syslog</t>
    </r>
  </si>
  <si>
    <r>
      <rPr>
        <sz val="11"/>
        <color rgb="FF000000"/>
        <rFont val="Calibri"/>
      </rPr>
      <t xml:space="preserve">Verify that Ubuntu 22.04 LTS configures the "/var/log/syslog" file to be group-owned by "adm"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stat -c "%n %G" /var/log/syslog </t>
    </r>
    <r>
      <rPr>
        <sz val="11"/>
        <color rgb="FF000000"/>
        <rFont val="Calibri"/>
      </rPr>
      <t xml:space="preserve">
</t>
    </r>
    <r>
      <rPr>
        <sz val="11"/>
        <color rgb="FF000000"/>
        <rFont val="Calibri"/>
      </rPr>
      <t xml:space="preserve">     /var/log/syslog adm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"/var/log/syslog" file is not group-owned by "adm", this is a finding.</t>
    </r>
  </si>
  <si>
    <t>V-260512</t>
  </si>
  <si>
    <r>
      <rPr>
        <sz val="11"/>
        <rFont val="Calibri"/>
      </rPr>
      <t xml:space="preserve">Ubuntu 22.04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</si>
  <si>
    <r>
      <rPr>
        <sz val="11"/>
        <color rgb="FF000000"/>
        <rFont val="Calibri"/>
      </rPr>
      <t xml:space="preserve">Configure "journalctl" to have a permission set of "740":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740 /usr/bin/journalctl</t>
    </r>
  </si>
  <si>
    <r>
      <rPr>
        <sz val="11"/>
        <color rgb="FF000000"/>
        <rFont val="Calibri"/>
      </rPr>
      <t xml:space="preserve">Verify that the "journalctl" command has a permission set of "740"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/usr/bin/journalctl -exec stat -c "%n %a" {} \; </t>
    </r>
    <r>
      <rPr>
        <sz val="11"/>
        <color rgb="FF000000"/>
        <rFont val="Calibri"/>
      </rPr>
      <t xml:space="preserve">
</t>
    </r>
    <r>
      <rPr>
        <sz val="11"/>
        <color rgb="FF000000"/>
        <rFont val="Calibri"/>
      </rPr>
      <t xml:space="preserve">     /usr/bin/journalctl 740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"journalctl" is not set to "740", this is a finding.</t>
    </r>
  </si>
  <si>
    <t>V-260513</t>
  </si>
  <si>
    <r>
      <rPr>
        <sz val="11"/>
        <rFont val="Calibri"/>
      </rPr>
      <t>Ubuntu 22.04 LTS must set a sticky bit on all public directories to prevent unauthorized and unintended information transferred via shared system resources.</t>
    </r>
  </si>
  <si>
    <r>
      <rPr>
        <sz val="11"/>
        <color rgb="FF000000"/>
        <rFont val="Calibri"/>
      </rPr>
      <t xml:space="preserve">Configure all public directories to have the sticky bit set to prevent unauthorized and unintended information transferred via shared system resources.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sticky bit on all public directories using the following command, replacing "&lt;public_directory_name&gt;" with any directory path missing the sticky bit: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+t  &lt;public_directory_name&gt;</t>
    </r>
  </si>
  <si>
    <r>
      <rPr>
        <sz val="11"/>
        <color rgb="FF000000"/>
        <rFont val="Calibri"/>
      </rPr>
      <t xml:space="preserve">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</si>
  <si>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 xml:space="preserve">Verify that all public directories have the public sticky bit set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 -type d -perm -002 ! -perm -1000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public directories are found missing the sticky bit, this is a finding.</t>
    </r>
  </si>
  <si>
    <t>V-260514</t>
  </si>
  <si>
    <r>
      <rPr>
        <sz val="11"/>
        <rFont val="Calibri"/>
      </rPr>
      <t>Ubuntu 22.04 LTS must have an application firewall installed in order to control remote access methods.</t>
    </r>
  </si>
  <si>
    <r>
      <rPr>
        <sz val="11"/>
        <color rgb="FF000000"/>
        <rFont val="Calibri"/>
      </rPr>
      <t xml:space="preserve">Install the Uncomplicated Firewall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ufw</t>
    </r>
  </si>
  <si>
    <r>
      <rPr>
        <sz val="11"/>
        <color rgb="FF000000"/>
        <rFont val="Calibri"/>
      </rPr>
      <t xml:space="preserve">Remote access services, such as those providing remote access to network devices and information systems, which lack automated control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22.04 LTS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</si>
  <si>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 xml:space="preserve">Verify that the Uncomplicated Firewall is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ufw </t>
    </r>
    <r>
      <rPr>
        <sz val="11"/>
        <color rgb="FF000000"/>
        <rFont val="Calibri"/>
      </rPr>
      <t xml:space="preserve">
</t>
    </r>
    <r>
      <rPr>
        <sz val="11"/>
        <color rgb="FF000000"/>
        <rFont val="Calibri"/>
      </rPr>
      <t xml:space="preserve">     ii     ufw     0.36.1-4ubuntu0.1     all     program for managing a Netfilter firewall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"ufw" package is not installed, ask the system administrator if another application firewall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application firewall is installed, this is a finding.</t>
    </r>
  </si>
  <si>
    <t>V-260515</t>
  </si>
  <si>
    <r>
      <rPr>
        <sz val="11"/>
        <rFont val="Calibri"/>
      </rPr>
      <t>Ubuntu 22.04 LTS must enable and run the Uncomplicated Firewall (ufw).</t>
    </r>
  </si>
  <si>
    <r>
      <rPr>
        <sz val="11"/>
        <color rgb="FF000000"/>
        <rFont val="Calibri"/>
      </rPr>
      <t xml:space="preserve">Enable the ufw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enable</t>
    </r>
  </si>
  <si>
    <r>
      <rPr>
        <sz val="11"/>
        <color rgb="FF000000"/>
        <rFont val="Calibri"/>
      </rPr>
      <t xml:space="preserve">Verify the ufw is enabled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status </t>
    </r>
    <r>
      <rPr>
        <sz val="11"/>
        <color rgb="FF000000"/>
        <rFont val="Calibri"/>
      </rPr>
      <t xml:space="preserve">
</t>
    </r>
    <r>
      <rPr>
        <sz val="11"/>
        <color rgb="FF000000"/>
        <rFont val="Calibri"/>
      </rPr>
      <t xml:space="preserve">     Status: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above command returns the status as "inactive" or any type of error, this is a finding.</t>
    </r>
  </si>
  <si>
    <t>V-260516</t>
  </si>
  <si>
    <r>
      <rPr>
        <sz val="11"/>
        <rFont val="Calibri"/>
      </rPr>
      <t>Ubuntu 22.04 LTS must have an application firewall enabled.</t>
    </r>
  </si>
  <si>
    <r>
      <rPr>
        <sz val="11"/>
        <color rgb="FF000000"/>
        <rFont val="Calibri"/>
      </rPr>
      <t xml:space="preserve">Enable the ufw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enable</t>
    </r>
    <r>
      <rPr>
        <sz val="11"/>
        <color rgb="FF000000"/>
        <rFont val="Calibri"/>
      </rPr>
      <t xml:space="preserve">
</t>
    </r>
    <r>
      <rPr>
        <sz val="11"/>
        <color rgb="FF000000"/>
        <rFont val="Calibri"/>
      </rPr>
      <t>Note: Enabling the firewall will potentially disrupt ssh sessions.</t>
    </r>
  </si>
  <si>
    <r>
      <rPr>
        <sz val="11"/>
        <color rgb="FF000000"/>
        <rFont val="Calibri"/>
      </rPr>
      <t>Firewalls protect computers from network attacks by blocking or limiting access to open network ports. Application firewalls limit which applications are allowed to communicate over the network.</t>
    </r>
  </si>
  <si>
    <r>
      <rPr>
        <sz val="11"/>
        <color rgb="FF000000"/>
        <rFont val="Calibri"/>
      </rPr>
      <t xml:space="preserve">Verify the ufw is enabled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status</t>
    </r>
    <r>
      <rPr>
        <sz val="11"/>
        <color rgb="FF000000"/>
        <rFont val="Calibri"/>
      </rPr>
      <t xml:space="preserve">
</t>
    </r>
    <r>
      <rPr>
        <sz val="11"/>
        <color rgb="FF000000"/>
        <rFont val="Calibri"/>
      </rPr>
      <t xml:space="preserve">    Status: active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above command returns the status as "inactive" or any type of error, this is a finding. </t>
    </r>
    <r>
      <rPr>
        <sz val="11"/>
        <color rgb="FF000000"/>
        <rFont val="Calibri"/>
      </rPr>
      <t xml:space="preserve">
</t>
    </r>
    <r>
      <rPr>
        <sz val="11"/>
        <color rgb="FF000000"/>
        <rFont val="Calibri"/>
      </rPr>
      <t>If the ufw is not installed, ask the system administrator if another application firewall is installed. If a different firewall is active on the system, this is not a finding.</t>
    </r>
  </si>
  <si>
    <t>V-260517</t>
  </si>
  <si>
    <r>
      <rPr>
        <sz val="11"/>
        <rFont val="Calibri"/>
      </rPr>
      <t>Ubuntu 22.04 LTS must configure the Uncomplicated Firewall (ufw) to rate-limit impacted network interfaces.</t>
    </r>
  </si>
  <si>
    <r>
      <rPr>
        <sz val="11"/>
        <color rgb="FF000000"/>
        <rFont val="Calibri"/>
      </rPr>
      <t xml:space="preserve">Configure the application firewall to protect against or limit the effects of DoS attacks by ensuring Ubuntu 22.04 LTS is implementing rate-limiting measures on impacted network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service with a port listening to connections, run the following command, replacing "&lt;service_name&gt;" with the service that needs to be rate limited.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limit &lt;service_name&gt;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Rate-limiting can also be done on an interface. An example of adding a rate limit on the "ens160" interface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limit in on ens160</t>
    </r>
  </si>
  <si>
    <r>
      <rPr>
        <sz val="11"/>
        <color rgb="FF000000"/>
        <rFont val="Calibri"/>
      </rPr>
      <t xml:space="preserve">Denial of service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</si>
  <si>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 xml:space="preserve">Verify an application firewall is configured to rate limit any connection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all the services listening to the ports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ss -l46ut </t>
    </r>
    <r>
      <rPr>
        <sz val="11"/>
        <color rgb="FF000000"/>
        <rFont val="Calibri"/>
      </rPr>
      <t xml:space="preserve">
</t>
    </r>
    <r>
      <rPr>
        <sz val="11"/>
        <color rgb="FF000000"/>
        <rFont val="Calibri"/>
      </rPr>
      <t xml:space="preserve">     Netid               State          Recv-Q          Send-Q                               Local Address:Port            Peer Address:Port               Process                 </t>
    </r>
    <r>
      <rPr>
        <sz val="11"/>
        <color rgb="FF000000"/>
        <rFont val="Calibri"/>
      </rPr>
      <t xml:space="preserve">
</t>
    </r>
    <r>
      <rPr>
        <sz val="11"/>
        <color rgb="FF000000"/>
        <rFont val="Calibri"/>
      </rPr>
      <t xml:space="preserve">     tcp                 LISTEN               0                     511                                           *:http                                          *:*  </t>
    </r>
    <r>
      <rPr>
        <sz val="11"/>
        <color rgb="FF000000"/>
        <rFont val="Calibri"/>
      </rPr>
      <t xml:space="preserve">
</t>
    </r>
    <r>
      <rPr>
        <sz val="11"/>
        <color rgb="FF000000"/>
        <rFont val="Calibri"/>
      </rPr>
      <t xml:space="preserve">     tcp                 LISTEN               0                     128                                           [::]:ssh                                        [::]:* </t>
    </r>
    <r>
      <rPr>
        <sz val="11"/>
        <color rgb="FF000000"/>
        <rFont val="Calibri"/>
      </rPr>
      <t xml:space="preserve">
</t>
    </r>
    <r>
      <rPr>
        <sz val="11"/>
        <color rgb="FF000000"/>
        <rFont val="Calibri"/>
      </rPr>
      <t xml:space="preserve">     tcp                 LISTEN               0                     128                                           [::]:ipp                                        [::]:*  </t>
    </r>
    <r>
      <rPr>
        <sz val="11"/>
        <color rgb="FF000000"/>
        <rFont val="Calibri"/>
      </rPr>
      <t xml:space="preserve">
</t>
    </r>
    <r>
      <rPr>
        <sz val="11"/>
        <color rgb="FF000000"/>
        <rFont val="Calibri"/>
      </rPr>
      <t xml:space="preserve">     tcp                 LISTEN               0                     128                                           [::]:smtp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entry, verify that the ufw is configured to rate limit the service ports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status  </t>
    </r>
    <r>
      <rPr>
        <sz val="11"/>
        <color rgb="FF000000"/>
        <rFont val="Calibri"/>
      </rPr>
      <t xml:space="preserve">
</t>
    </r>
    <r>
      <rPr>
        <sz val="11"/>
        <color rgb="FF000000"/>
        <rFont val="Calibri"/>
      </rPr>
      <t xml:space="preserve">     Status: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To                           Action     From  </t>
    </r>
    <r>
      <rPr>
        <sz val="11"/>
        <color rgb="FF000000"/>
        <rFont val="Calibri"/>
      </rPr>
      <t xml:space="preserve">
</t>
    </r>
    <r>
      <rPr>
        <sz val="11"/>
        <color rgb="FF000000"/>
        <rFont val="Calibri"/>
      </rPr>
      <t xml:space="preserve">     --                             ------         ----  </t>
    </r>
    <r>
      <rPr>
        <sz val="11"/>
        <color rgb="FF000000"/>
        <rFont val="Calibri"/>
      </rPr>
      <t xml:space="preserve">
</t>
    </r>
    <r>
      <rPr>
        <sz val="11"/>
        <color rgb="FF000000"/>
        <rFont val="Calibri"/>
      </rPr>
      <t xml:space="preserve">     80/tcp                    LIMIT       Anywhere </t>
    </r>
    <r>
      <rPr>
        <sz val="11"/>
        <color rgb="FF000000"/>
        <rFont val="Calibri"/>
      </rPr>
      <t xml:space="preserve">
</t>
    </r>
    <r>
      <rPr>
        <sz val="11"/>
        <color rgb="FF000000"/>
        <rFont val="Calibri"/>
      </rPr>
      <t xml:space="preserve">     25/tcp                    LIMIT       Anywhere </t>
    </r>
    <r>
      <rPr>
        <sz val="11"/>
        <color rgb="FF000000"/>
        <rFont val="Calibri"/>
      </rPr>
      <t xml:space="preserve">
</t>
    </r>
    <r>
      <rPr>
        <sz val="11"/>
        <color rgb="FF000000"/>
        <rFont val="Calibri"/>
      </rPr>
      <t xml:space="preserve">     Anywhere            DENY       240.9.19.81 </t>
    </r>
    <r>
      <rPr>
        <sz val="11"/>
        <color rgb="FF000000"/>
        <rFont val="Calibri"/>
      </rPr>
      <t xml:space="preserve">
</t>
    </r>
    <r>
      <rPr>
        <sz val="11"/>
        <color rgb="FF000000"/>
        <rFont val="Calibri"/>
      </rPr>
      <t xml:space="preserve">     443                           LIMIT      Anywhere        </t>
    </r>
    <r>
      <rPr>
        <sz val="11"/>
        <color rgb="FF000000"/>
        <rFont val="Calibri"/>
      </rPr>
      <t xml:space="preserve">
</t>
    </r>
    <r>
      <rPr>
        <sz val="11"/>
        <color rgb="FF000000"/>
        <rFont val="Calibri"/>
      </rPr>
      <t xml:space="preserve">     22/tcp                     LIMIT      Anywhere     </t>
    </r>
    <r>
      <rPr>
        <sz val="11"/>
        <color rgb="FF000000"/>
        <rFont val="Calibri"/>
      </rPr>
      <t xml:space="preserve">
</t>
    </r>
    <r>
      <rPr>
        <sz val="11"/>
        <color rgb="FF000000"/>
        <rFont val="Calibri"/>
      </rPr>
      <t xml:space="preserve">     80/tcp (v6)            LIMIT      Anywhere </t>
    </r>
    <r>
      <rPr>
        <sz val="11"/>
        <color rgb="FF000000"/>
        <rFont val="Calibri"/>
      </rPr>
      <t xml:space="preserve">
</t>
    </r>
    <r>
      <rPr>
        <sz val="11"/>
        <color rgb="FF000000"/>
        <rFont val="Calibri"/>
      </rPr>
      <t xml:space="preserve">     25/tcp (v6)            LIMIT      Anywhere                </t>
    </r>
    <r>
      <rPr>
        <sz val="11"/>
        <color rgb="FF000000"/>
        <rFont val="Calibri"/>
      </rPr>
      <t xml:space="preserve">
</t>
    </r>
    <r>
      <rPr>
        <sz val="11"/>
        <color rgb="FF000000"/>
        <rFont val="Calibri"/>
      </rPr>
      <t xml:space="preserve">     22/tcp (v6)            LIMIT      Anywhere (v6)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25                             DENY OUT    Anywhere </t>
    </r>
    <r>
      <rPr>
        <sz val="11"/>
        <color rgb="FF000000"/>
        <rFont val="Calibri"/>
      </rPr>
      <t xml:space="preserve">
</t>
    </r>
    <r>
      <rPr>
        <sz val="11"/>
        <color rgb="FF000000"/>
        <rFont val="Calibri"/>
      </rPr>
      <t xml:space="preserve">     25 (v6)                    DENY OUT    Anywhere (v6)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port with a state of "LISTEN" that does not have an action of "DENY", is not marked with the "LIMIT" action, this is a finding.</t>
    </r>
  </si>
  <si>
    <t>V-260518</t>
  </si>
  <si>
    <r>
      <rPr>
        <sz val="11"/>
        <rFont val="Calibri"/>
      </rPr>
      <t>Ubuntu 22.04 LTS must be configured to prohibit or restrict the use of functions, ports, protocols, and/or services, as defined in the PPSM CAL and vulnerability assessments.</t>
    </r>
  </si>
  <si>
    <r>
      <rPr>
        <sz val="11"/>
        <color rgb="FF000000"/>
        <rFont val="Calibri"/>
      </rPr>
      <t xml:space="preserve">Add all ports, protocols, or services allowed by the PPSM CLSA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allow &lt;direction&gt; &lt;port/protocol/service&gt;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the direction is "in" or "out" and the port is the one corresponding to the protocol or service 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deny access to ports, protocols, or services,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deny &lt;direction&gt; &lt;port/protocol/service&gt;</t>
    </r>
  </si>
  <si>
    <r>
      <rPr>
        <sz val="11"/>
        <color rgb="FF000000"/>
        <rFont val="Calibri"/>
      </rPr>
      <t xml:space="preserve">To prevent unauthorized connection of devices, unauthorized transfer of information, or unauthorized tunneling (i.e., embedding of data types within data types), organizations must disable or restrict unused or unnecessary physical and logical ports/protocols on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</si>
  <si>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 xml:space="preserve">Check the firewall configuration for any unnecessary or prohibited functions, ports, protocols, and/or services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ufw show raw </t>
    </r>
    <r>
      <rPr>
        <sz val="11"/>
        <color rgb="FF000000"/>
        <rFont val="Calibri"/>
      </rPr>
      <t xml:space="preserve">
</t>
    </r>
    <r>
      <rPr>
        <sz val="11"/>
        <color rgb="FF000000"/>
        <rFont val="Calibri"/>
      </rPr>
      <t xml:space="preserve">     Chain INPUT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Chain FORWARD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Chain OUTPUT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system administrator for the site or program PPSM CLSA. Verify the services allowed by the firewall match the PPSM CLSA.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there are any additional ports, protocols, or services that are not included in the PPSM CLSA,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any ports, protocols, or services that are prohibited by the PPSM CAL, this is a finding.</t>
    </r>
  </si>
  <si>
    <t>V-260519</t>
  </si>
  <si>
    <r>
      <rPr>
        <sz val="11"/>
        <rFont val="Calibri"/>
      </rPr>
      <t>Ubuntu 22.04 LTS must, for networked systems, compare internal information system clocks at least every 24 hours with a server synchronized to one of the redundant United States Naval Observatory (USNO) time servers, or a time server designated for the appropriate DOD network (NIPRNet/SIPRNet), and/or the Global Positioning System (GPS).</t>
    </r>
  </si>
  <si>
    <r>
      <rPr>
        <sz val="11"/>
        <color rgb="FF000000"/>
        <rFont val="Calibri"/>
      </rPr>
      <t xml:space="preserve">Configure Ubuntu 22.04 LTS to compare the system clock at least every 24 hours to the authoritative time source.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"/etc/chrony/chrony.conf"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server [source] iburst maxpoll =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"chrony.service" for the changes to take effect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chrony.service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</si>
  <si>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Organizations should consider endpoints that may not have regular access to the authoritative time server (e.g., mobile, teleworking, and tactical endpoints).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USNO offers authenticated NTP service to DOD and U.S. Government agencies operating on the NIPR and SIPR networks. Visit https://www.usno.navy.mil/USNO/time/ntp/DOD-customers for more information.</t>
    </r>
  </si>
  <si>
    <r>
      <rPr>
        <sz val="11"/>
        <color rgb="FF000000"/>
        <rFont val="Calibri"/>
      </rPr>
      <t xml:space="preserve">Verify Ubuntu 22.04 LTS is configured to compare the system clock at least every 24 hours to the authoritative time source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is not networked,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maxpoll -ir /etc/chrony* </t>
    </r>
    <r>
      <rPr>
        <sz val="11"/>
        <color rgb="FF000000"/>
        <rFont val="Calibri"/>
      </rPr>
      <t xml:space="preserve">
</t>
    </r>
    <r>
      <rPr>
        <sz val="11"/>
        <color rgb="FF000000"/>
        <rFont val="Calibri"/>
      </rPr>
      <t xml:space="preserve">     server tick.usno.navy.mil iburst maxpoll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"maxpoll" option is set to a number greater than 16, the line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"chrony.conf" file is configured to an authoritative DOD time source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-ir server /etc/chrony* </t>
    </r>
    <r>
      <rPr>
        <sz val="11"/>
        <color rgb="FF000000"/>
        <rFont val="Calibri"/>
      </rPr>
      <t xml:space="preserve">
</t>
    </r>
    <r>
      <rPr>
        <sz val="11"/>
        <color rgb="FF000000"/>
        <rFont val="Calibri"/>
      </rPr>
      <t xml:space="preserve">     server tick.usno.navy.mil iburst maxpoll 16 </t>
    </r>
    <r>
      <rPr>
        <sz val="11"/>
        <color rgb="FF000000"/>
        <rFont val="Calibri"/>
      </rPr>
      <t xml:space="preserve">
</t>
    </r>
    <r>
      <rPr>
        <sz val="11"/>
        <color rgb="FF000000"/>
        <rFont val="Calibri"/>
      </rPr>
      <t xml:space="preserve">     server tock.usno.navy.mil iburst maxpoll 16 </t>
    </r>
    <r>
      <rPr>
        <sz val="11"/>
        <color rgb="FF000000"/>
        <rFont val="Calibri"/>
      </rPr>
      <t xml:space="preserve">
</t>
    </r>
    <r>
      <rPr>
        <sz val="11"/>
        <color rgb="FF000000"/>
        <rFont val="Calibri"/>
      </rPr>
      <t xml:space="preserve">     server ntp2.usno.navy.mil iburst maxpoll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"server" is not defined, is not set to an authoritative DOD time source, is commented out, or missing, this is a finding.</t>
    </r>
  </si>
  <si>
    <t>V-260520</t>
  </si>
  <si>
    <r>
      <rPr>
        <sz val="11"/>
        <rFont val="Calibri"/>
      </rPr>
      <t>Ubuntu 22.04 LTS must synchronize internal information system clocks to the authoritative time source when the time difference is greater than one second.</t>
    </r>
  </si>
  <si>
    <r>
      <rPr>
        <sz val="11"/>
        <color rgb="FF000000"/>
        <rFont val="Calibri"/>
      </rPr>
      <t xml:space="preserve">Configure chrony to synchronize the internal system clocks to the authoritative source when the time difference is greater than one second by doing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"/etc/chrony/chrony.conf" file and add: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makestep 1 -1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chrony 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chrony.service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</si>
  <si>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to determine the time difference.</t>
    </r>
  </si>
  <si>
    <r>
      <rPr>
        <sz val="11"/>
        <color rgb="FF000000"/>
        <rFont val="Calibri"/>
      </rPr>
      <t xml:space="preserve">Verify Ubuntu 22.04 LTS synchronizes internal system clocks to the authoritative time source when the time difference is greater than one second.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is not networked,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value of "makestep"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-ir makestep /etc/chrony* </t>
    </r>
    <r>
      <rPr>
        <sz val="11"/>
        <color rgb="FF000000"/>
        <rFont val="Calibri"/>
      </rPr>
      <t xml:space="preserve">
</t>
    </r>
    <r>
      <rPr>
        <sz val="11"/>
        <color rgb="FF000000"/>
        <rFont val="Calibri"/>
      </rPr>
      <t xml:space="preserve">     makestep 1 -1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"makestep" is not set to "1 -1",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NTP service is active and the system clock is synchronized with the authoritative time source: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timedatectl | grep -Ei '(synchronized|service)' </t>
    </r>
    <r>
      <rPr>
        <sz val="11"/>
        <color rgb="FF000000"/>
        <rFont val="Calibri"/>
      </rPr>
      <t xml:space="preserve">
</t>
    </r>
    <r>
      <rPr>
        <sz val="11"/>
        <color rgb="FF000000"/>
        <rFont val="Calibri"/>
      </rPr>
      <t xml:space="preserve">     System clock synchronized: yes </t>
    </r>
    <r>
      <rPr>
        <sz val="11"/>
        <color rgb="FF000000"/>
        <rFont val="Calibri"/>
      </rPr>
      <t xml:space="preserve">
</t>
    </r>
    <r>
      <rPr>
        <sz val="11"/>
        <color rgb="FF000000"/>
        <rFont val="Calibri"/>
      </rPr>
      <t xml:space="preserve">     NTP service: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NTP service is not active, this is a finding.</t>
    </r>
    <r>
      <rPr>
        <sz val="11"/>
        <color rgb="FF000000"/>
        <rFont val="Calibri"/>
      </rPr>
      <t xml:space="preserve">
</t>
    </r>
    <r>
      <rPr>
        <sz val="11"/>
        <color rgb="FF000000"/>
        <rFont val="Calibri"/>
      </rPr>
      <t>If the system clock is not synchronized, this is a finding.</t>
    </r>
  </si>
  <si>
    <t>V-260521</t>
  </si>
  <si>
    <r>
      <rPr>
        <sz val="11"/>
        <rFont val="Calibri"/>
      </rPr>
      <t>Ubuntu 22.04 LTS must record time stamps for audit records that can be mapped to Coordinated Universal Time (UTC).</t>
    </r>
  </si>
  <si>
    <r>
      <rPr>
        <sz val="11"/>
        <color rgb="FF000000"/>
        <rFont val="Calibri"/>
      </rPr>
      <t xml:space="preserve">To Configure Ubuntu 22.04 LTS time zone to use UTC,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timedatectl set-timezone Etc/UTC</t>
    </r>
  </si>
  <si>
    <r>
      <rPr>
        <sz val="11"/>
        <color rgb="FF000000"/>
        <rFont val="Calibri"/>
      </rPr>
      <t xml:space="preserve">If time stamps are not consistently applied and there is no common time reference, it is difficult to perform forensic analysis.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operating system include date and time. Time is commonly expressed in UTC or local time with an offset from UTC.</t>
    </r>
  </si>
  <si>
    <r>
      <rPr>
        <sz val="11"/>
        <color rgb="FF000000"/>
        <rFont val="Calibri"/>
      </rPr>
      <t xml:space="preserve">Verify the time zone is configured to use UTC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timedatectl status | grep -i "time zone" </t>
    </r>
    <r>
      <rPr>
        <sz val="11"/>
        <color rgb="FF000000"/>
        <rFont val="Calibri"/>
      </rPr>
      <t xml:space="preserve">
</t>
    </r>
    <r>
      <rPr>
        <sz val="11"/>
        <color rgb="FF000000"/>
        <rFont val="Calibri"/>
      </rPr>
      <t xml:space="preserve">     Time zone: Etc/UTC (UTC, +0000)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"Time zone" is not set to UTC, this is a finding.</t>
    </r>
  </si>
  <si>
    <t>V-260522</t>
  </si>
  <si>
    <r>
      <rPr>
        <sz val="11"/>
        <rFont val="Calibri"/>
      </rPr>
      <t>Ubuntu 22.04 LTS must be configured to use TCP syncookies.</t>
    </r>
  </si>
  <si>
    <r>
      <rPr>
        <sz val="11"/>
        <color rgb="FF000000"/>
        <rFont val="Calibri"/>
      </rPr>
      <t xml:space="preserve">Configure Ubuntu 22.04 LTS to use TCP syncookies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sysctl -w net.ipv4.tcp_syncookies=1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"1" is not the system's default value, add or update the following line in "/etc/sysctl.conf":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net.ipv4.tcp_syncookies = 1</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</si>
  <si>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</si>
  <si>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 xml:space="preserve">Verify Ubuntu 22.04 LTS is configured to use TCP syncookies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sysctl net.ipv4.tcp_syncookies </t>
    </r>
    <r>
      <rPr>
        <sz val="11"/>
        <color rgb="FF000000"/>
        <rFont val="Calibri"/>
      </rPr>
      <t xml:space="preserve">
</t>
    </r>
    <r>
      <rPr>
        <sz val="11"/>
        <color rgb="FF000000"/>
        <rFont val="Calibri"/>
      </rPr>
      <t xml:space="preserve">     net.ipv4.tcp_syncookies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is not "1",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saved value of TCP syncookies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-ir net.ipv4.tcp_syncookies /etc/sysctl.d/*.conf /run/sysctl.d/*.conf /usr/local/lib/sysctl.d/*.conf /usr/lib/sysctl.d/*.conf /lib/sysctl.d/*.conf /etc/sysctl.conf 2&gt; /dev/null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"net.ipv4.tcp_syncookies" option is not set to "1",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conflicting results are returned, this is a finding.</t>
    </r>
  </si>
  <si>
    <t>V-260523</t>
  </si>
  <si>
    <r>
      <rPr>
        <sz val="11"/>
        <rFont val="Calibri"/>
      </rPr>
      <t>Ubuntu 22.04 LTS must have SSH installed.</t>
    </r>
  </si>
  <si>
    <r>
      <rPr>
        <sz val="11"/>
        <color rgb="FF000000"/>
        <rFont val="Calibri"/>
      </rPr>
      <t xml:space="preserve">Install the "ssh" meta-package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 install ssh</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</si>
  <si>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SRG-OS-000425-GPOS-00189, SRG-OS-000426-GPOS-00190</t>
    </r>
  </si>
  <si>
    <r>
      <rPr>
        <sz val="11"/>
        <color rgb="FF000000"/>
        <rFont val="Calibri"/>
      </rPr>
      <t xml:space="preserve">Verify the SSH package is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dpkg -l | grep openssh </t>
    </r>
    <r>
      <rPr>
        <sz val="11"/>
        <color rgb="FF000000"/>
        <rFont val="Calibri"/>
      </rPr>
      <t xml:space="preserve">
</t>
    </r>
    <r>
      <rPr>
        <sz val="11"/>
        <color rgb="FF000000"/>
        <rFont val="Calibri"/>
      </rPr>
      <t xml:space="preserve">     ii     openssh-client     1:8.9p1-3ubuntu0.4     amd64     secure shell (SSH) client, for secure access to remote machines </t>
    </r>
    <r>
      <rPr>
        <sz val="11"/>
        <color rgb="FF000000"/>
        <rFont val="Calibri"/>
      </rPr>
      <t xml:space="preserve">
</t>
    </r>
    <r>
      <rPr>
        <sz val="11"/>
        <color rgb="FF000000"/>
        <rFont val="Calibri"/>
      </rPr>
      <t xml:space="preserve">     ii  openssh-server     1:8.9p1-3ubuntu0.4     amd64     secure shell (SSH) server, for secure access from remote machines </t>
    </r>
    <r>
      <rPr>
        <sz val="11"/>
        <color rgb="FF000000"/>
        <rFont val="Calibri"/>
      </rPr>
      <t xml:space="preserve">
</t>
    </r>
    <r>
      <rPr>
        <sz val="11"/>
        <color rgb="FF000000"/>
        <rFont val="Calibri"/>
      </rPr>
      <t xml:space="preserve">     ii  openssh-sftp-server     1:8.9p1-3ubuntu0.4     amd64     secure shell (SSH) sftp server module, for SFTP access from remote machines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"openssh" server package is not installed, this is a finding.</t>
    </r>
  </si>
  <si>
    <t>V-260524</t>
  </si>
  <si>
    <r>
      <rPr>
        <sz val="11"/>
        <rFont val="Calibri"/>
      </rPr>
      <t>Ubuntu 22.04 LTS must use SSH to protect the confidentiality and integrity of transmitted information.</t>
    </r>
  </si>
  <si>
    <r>
      <rPr>
        <sz val="11"/>
        <color rgb="FF000000"/>
        <rFont val="Calibri"/>
      </rPr>
      <t xml:space="preserve">Enable and start the "ssh.service"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ssh.service --now</t>
    </r>
  </si>
  <si>
    <r>
      <rPr>
        <sz val="11"/>
        <color rgb="FF000000"/>
        <rFont val="Calibri"/>
      </rPr>
      <t xml:space="preserve">Verify the "ssh.service" is enabled and active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is-enabled ssh </t>
    </r>
    <r>
      <rPr>
        <sz val="11"/>
        <color rgb="FF000000"/>
        <rFont val="Calibri"/>
      </rPr>
      <t xml:space="preserve">
</t>
    </r>
    <r>
      <rPr>
        <sz val="11"/>
        <color rgb="FF000000"/>
        <rFont val="Calibri"/>
      </rPr>
      <t xml:space="preserv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is-active ssh </t>
    </r>
    <r>
      <rPr>
        <sz val="11"/>
        <color rgb="FF000000"/>
        <rFont val="Calibri"/>
      </rPr>
      <t xml:space="preserve">
</t>
    </r>
    <r>
      <rPr>
        <sz val="11"/>
        <color rgb="FF000000"/>
        <rFont val="Calibri"/>
      </rPr>
      <t xml:space="preserv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"ssh.service" is not enabled and active, this is a finding.</t>
    </r>
  </si>
  <si>
    <t>V-260525</t>
  </si>
  <si>
    <r>
      <rPr>
        <sz val="11"/>
        <rFont val="Calibri"/>
      </rPr>
      <t>Ubuntu 22.04 LTS must display the Standard Mandatory DOD Notice and Consent Banner before granting any local or remote connection to the system.</t>
    </r>
  </si>
  <si>
    <r>
      <rPr>
        <sz val="11"/>
        <color rgb="FF000000"/>
        <rFont val="Calibri"/>
      </rPr>
      <t xml:space="preserve">Set the parameter banner in "/etc/ssh/sshd_config" to point to the "/etc/issue.net"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'/^Banner/d' /etc/ssh/sshd_config </t>
    </r>
    <r>
      <rPr>
        <sz val="11"/>
        <color rgb="FF000000"/>
        <rFont val="Calibri"/>
      </rPr>
      <t xml:space="preserve">
</t>
    </r>
    <r>
      <rPr>
        <sz val="11"/>
        <color rgb="FF000000"/>
        <rFont val="Calibri"/>
      </rPr>
      <t xml:space="preserve">     $ sudo sed -i '$aBanner /etc/issue.net' /etc/ssh/sshd_config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Replace the text in "/etc/issue.net" with the Standard Mandatory DOD Notice and Consent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and then signal the SSH server to reload the configuration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-s SIGHUP kill sshd</t>
    </r>
  </si>
  <si>
    <r>
      <rPr>
        <sz val="11"/>
        <color rgb="FF000000"/>
        <rFont val="Calibri"/>
      </rPr>
      <t xml:space="preserve">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verbiage for operating systems that have severe limitations on the number of characters that can be displayed in the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"I've read (literal ampersand) consent to terms in IS user agreem't."</t>
    </r>
    <r>
      <rPr>
        <sz val="11"/>
        <color rgb="FF000000"/>
        <rFont val="Calibri"/>
      </rPr>
      <t xml:space="preserve">
</t>
    </r>
    <r>
      <rPr>
        <sz val="11"/>
        <color rgb="FF000000"/>
        <rFont val="Calibri"/>
      </rPr>
      <t>Satisfies: SRG-OS-000023-GPOS-00006, SRG-OS-000228-GPOS-00088</t>
    </r>
  </si>
  <si>
    <r>
      <rPr>
        <sz val="11"/>
        <color rgb="FF000000"/>
        <rFont val="Calibri"/>
      </rPr>
      <t xml:space="preserve">Verify Ubuntu 22.04 LTS displays the Standard Mandatory DOD Notice and Consent Banner before granting access to Ubuntu 22.04 LTS via an SSH logon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'banner' </t>
    </r>
    <r>
      <rPr>
        <sz val="11"/>
        <color rgb="FF000000"/>
        <rFont val="Calibri"/>
      </rPr>
      <t xml:space="preserve">
</t>
    </r>
    <r>
      <rPr>
        <sz val="11"/>
        <color rgb="FF000000"/>
        <rFont val="Calibri"/>
      </rPr>
      <t xml:space="preserve">     /etc/ssh/sshd_config:Banner /etc/issue.net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command will return the banner option along with the name of the file that contains the SSH banner. If the line is commented out, missing, or conflicting results are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specified banner file matches the Standard Mandatory DOD Notice and Consent Banner exactly: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cat /etc/issue.net  </t>
    </r>
    <r>
      <rPr>
        <sz val="11"/>
        <color rgb="FF000000"/>
        <rFont val="Calibri"/>
      </rPr>
      <t xml:space="preserve">
</t>
    </r>
    <r>
      <rPr>
        <sz val="11"/>
        <color rgb="FF000000"/>
        <rFont val="Calibri"/>
      </rPr>
      <t xml:space="preserve">     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 text does not match the Standard Mandatory DOD Notice and Consent Banner exactly, this is a finding.</t>
    </r>
  </si>
  <si>
    <t>V-260526</t>
  </si>
  <si>
    <r>
      <rPr>
        <sz val="11"/>
        <rFont val="Calibri"/>
      </rPr>
      <t>Ubuntu 22.04 LTS must not allow unattended or automatic login via SSH.</t>
    </r>
  </si>
  <si>
    <r>
      <rPr>
        <sz val="11"/>
        <color rgb="FF000000"/>
        <rFont val="Calibri"/>
      </rPr>
      <t xml:space="preserve">Configure the SSH server to not allow unattended or automatic login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PermitEmptyPasswords no </t>
    </r>
    <r>
      <rPr>
        <sz val="11"/>
        <color rgb="FF000000"/>
        <rFont val="Calibri"/>
      </rPr>
      <t xml:space="preserve">
</t>
    </r>
    <r>
      <rPr>
        <sz val="11"/>
        <color rgb="FF000000"/>
        <rFont val="Calibri"/>
      </rPr>
      <t xml:space="preserve">PermitUserEnvironment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</si>
  <si>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Failure to restrict system access to authenticated users negatively impacts Ubuntu 22.04 LTS security.</t>
    </r>
  </si>
  <si>
    <r>
      <rPr>
        <sz val="11"/>
        <color rgb="FF000000"/>
        <rFont val="Calibri"/>
      </rPr>
      <t xml:space="preserve">Verify that unattended or automatic login via SSH is disabled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-iEH '(permit(.*?)(passwords|environment))' </t>
    </r>
    <r>
      <rPr>
        <sz val="11"/>
        <color rgb="FF000000"/>
        <rFont val="Calibri"/>
      </rPr>
      <t xml:space="preserve">
</t>
    </r>
    <r>
      <rPr>
        <sz val="11"/>
        <color rgb="FF000000"/>
        <rFont val="Calibri"/>
      </rPr>
      <t xml:space="preserve">     /etc/ssh/sshd_config:PermitEmptyPasswords no </t>
    </r>
    <r>
      <rPr>
        <sz val="11"/>
        <color rgb="FF000000"/>
        <rFont val="Calibri"/>
      </rPr>
      <t xml:space="preserve">
</t>
    </r>
    <r>
      <rPr>
        <sz val="11"/>
        <color rgb="FF000000"/>
        <rFont val="Calibri"/>
      </rPr>
      <t xml:space="preserve">     /etc/ssh/sshd_config:PermitUserEnvironment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"PermitEmptyPasswords" and "PermitUserEnvironment" are not set to "no", are commented out, are missing, or conflicting results are returned, this is a finding.</t>
    </r>
  </si>
  <si>
    <t>V-260527</t>
  </si>
  <si>
    <r>
      <rPr>
        <sz val="11"/>
        <rFont val="Calibri"/>
      </rPr>
      <t>Ubuntu 22.04 LTS must be configured so that all network connections associated with SSH traffic terminate after becoming unresponsive.</t>
    </r>
  </si>
  <si>
    <r>
      <rPr>
        <sz val="11"/>
        <color rgb="FF000000"/>
        <rFont val="Calibri"/>
      </rPr>
      <t xml:space="preserve">Configure the SSH server to terminate a user session automatically after the SSH client has become unresponsive.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setting must be applied in conjunction with UBTU-22-255040 to function correctly.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ClientAliveCountMax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</si>
  <si>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 xml:space="preserve">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</si>
  <si>
    <r>
      <rPr>
        <sz val="11"/>
        <color rgb="FF000000"/>
        <rFont val="Calibri"/>
      </rPr>
      <t xml:space="preserve">Verify the SSH server automatically terminates a user session after the SSH client has become unresponsive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'clientalivecountmax' </t>
    </r>
    <r>
      <rPr>
        <sz val="11"/>
        <color rgb="FF000000"/>
        <rFont val="Calibri"/>
      </rPr>
      <t xml:space="preserve">
</t>
    </r>
    <r>
      <rPr>
        <sz val="11"/>
        <color rgb="FF000000"/>
        <rFont val="Calibri"/>
      </rPr>
      <t xml:space="preserve">     /etc/ssh/sshd_config:ClientAliveCountMax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"ClientAliveCountMax" is not to "1", if conflicting results are returned, is commented out, or is missing, this is a finding.</t>
    </r>
  </si>
  <si>
    <t>V-260528</t>
  </si>
  <si>
    <r>
      <rPr>
        <sz val="11"/>
        <rFont val="Calibri"/>
      </rPr>
      <t>Ubuntu 22.04 LTS must be configured so that all network connections associated with SSH traffic are terminated after 10 minutes of becoming unresponsive.</t>
    </r>
  </si>
  <si>
    <r>
      <rPr>
        <sz val="11"/>
        <color rgb="FF000000"/>
        <rFont val="Calibri"/>
      </rPr>
      <t xml:space="preserve">Configure the SSH server to terminate a user session automatically after the SSH client has been unresponsive for 10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setting must be applied in conjunction with UBTU-22-255040 to function correctly.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ClientAliveInterval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</si>
  <si>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 xml:space="preserve">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unresponsive session and releases the resources associated with that session.</t>
    </r>
  </si>
  <si>
    <r>
      <rPr>
        <sz val="11"/>
        <color rgb="FF000000"/>
        <rFont val="Calibri"/>
      </rPr>
      <t xml:space="preserve">Verify the SSH server automatically terminates a user session after the SSH client has been unresponsive for 10 minutes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'clientaliveinterval' </t>
    </r>
    <r>
      <rPr>
        <sz val="11"/>
        <color rgb="FF000000"/>
        <rFont val="Calibri"/>
      </rPr>
      <t xml:space="preserve">
</t>
    </r>
    <r>
      <rPr>
        <sz val="11"/>
        <color rgb="FF000000"/>
        <rFont val="Calibri"/>
      </rPr>
      <t xml:space="preserve">     /etc/ssh/sshd_config:ClientAliveInterval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"ClientAliveInterval" does not exist, is not set to a value of "600" or less, if conflicting results are returned, is commented out, or is missing, this is a finding.</t>
    </r>
  </si>
  <si>
    <t>V-260529</t>
  </si>
  <si>
    <r>
      <rPr>
        <sz val="11"/>
        <rFont val="Calibri"/>
      </rPr>
      <t>Ubuntu 22.04 LTS must be configured so that remote X connections are disabled, unless to fulfill documented and validated mission requirements.</t>
    </r>
  </si>
  <si>
    <r>
      <rPr>
        <sz val="11"/>
        <color rgb="FF000000"/>
        <rFont val="Calibri"/>
      </rPr>
      <t xml:space="preserve">Configure the SSH server to disable X11 forwarding.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</si>
  <si>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 xml:space="preserve">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</si>
  <si>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 xml:space="preserve">Verify that X11 forwarding is disabled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'x11forwarding' </t>
    </r>
    <r>
      <rPr>
        <sz val="11"/>
        <color rgb="FF000000"/>
        <rFont val="Calibri"/>
      </rPr>
      <t xml:space="preserve">
</t>
    </r>
    <r>
      <rPr>
        <sz val="11"/>
        <color rgb="FF000000"/>
        <rFont val="Calibri"/>
      </rPr>
      <t xml:space="preserve">     /etc/ssh/sshd_config:X11Forwarding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"X11Forwarding" is set to "yes" and is not documented with the information system security officer (ISSO) as an operational requirement, is commented out, is missing, or conflicting results are returned, this is a finding.</t>
    </r>
  </si>
  <si>
    <t>V-260530</t>
  </si>
  <si>
    <r>
      <rPr>
        <sz val="11"/>
        <rFont val="Calibri"/>
      </rPr>
      <t>Ubuntu 22.04 LTS SSH daemon must prevent remote hosts from connecting to the proxy display.</t>
    </r>
  </si>
  <si>
    <r>
      <rPr>
        <sz val="11"/>
        <color rgb="FF000000"/>
        <rFont val="Calibri"/>
      </rPr>
      <t xml:space="preserve">Configure the SSH server to prevent remote hosts from connecting to the proxy display.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X11UseLocalhost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</si>
  <si>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</si>
  <si>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 xml:space="preserve">Verify the SSH server prevents remote hosts from connecting to the proxy display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'x11uselocalhost' </t>
    </r>
    <r>
      <rPr>
        <sz val="11"/>
        <color rgb="FF000000"/>
        <rFont val="Calibri"/>
      </rPr>
      <t xml:space="preserve">
</t>
    </r>
    <r>
      <rPr>
        <sz val="11"/>
        <color rgb="FF000000"/>
        <rFont val="Calibri"/>
      </rPr>
      <t xml:space="preserve">     /etc/ssh/sshd_config:X11UseLocalhost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"X11UseLocalhost" is set to "no", is commented out, is missing, or conflicting results are returned, this is a finding.</t>
    </r>
  </si>
  <si>
    <t>V-260531</t>
  </si>
  <si>
    <r>
      <rPr>
        <sz val="11"/>
        <rFont val="Calibri"/>
      </rPr>
      <t>Ubuntu 22.04 LTS must configure the SSH daemon to use FIPS 140-3-approved ciphers to prevent the unauthorized disclosure of information and/or detect changes to information during transmission.</t>
    </r>
  </si>
  <si>
    <r>
      <rPr>
        <sz val="11"/>
        <color rgb="FF000000"/>
        <rFont val="Calibri"/>
      </rPr>
      <t xml:space="preserve">Configure the SSH server to only implement FIPS-approved ciphers.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Ciphers aes256-ctr,aes256-gcm@openssh.com,aes128-ctr,aes128-gcm@openssh.com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server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</si>
  <si>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r>
      <rPr>
        <sz val="11"/>
        <color rgb="FF000000"/>
        <rFont val="Calibri"/>
      </rPr>
      <t xml:space="preserve">
</t>
    </r>
    <r>
      <rPr>
        <sz val="11"/>
        <color rgb="FF000000"/>
        <rFont val="Calibri"/>
      </rPr>
      <t>Satisfies: SRG-OS-000033-GPOS-00014, SRG-OS-000394-GPOS-00174, SRG-OS-000424-GPOS-00188</t>
    </r>
  </si>
  <si>
    <r>
      <rPr>
        <sz val="11"/>
        <color rgb="FF000000"/>
        <rFont val="Calibri"/>
      </rPr>
      <t xml:space="preserve">Verify the SSH server is configured to only implement FIPS-approved ciphers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/usr/sbin/sshd -dd 2&gt;&amp;1 | awk '/filename/ {print $4}' | tr -d '\r' | tr '\n' ' ' | xargs sudo grep -iH 'ciphers' </t>
    </r>
    <r>
      <rPr>
        <sz val="11"/>
        <color rgb="FF000000"/>
        <rFont val="Calibri"/>
      </rPr>
      <t xml:space="preserve">
</t>
    </r>
    <r>
      <rPr>
        <sz val="11"/>
        <color rgb="FF000000"/>
        <rFont val="Calibri"/>
      </rPr>
      <t xml:space="preserve">     /etc/ssh/sshd_config:Ciphers aes256-ctr,aes256-gcm@openssh.com,aes128-ctr,aes128-gcm@openssh.com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"Ciphers" does not contain only the ciphers "aes256-ctr,aes256-gcm@openssh.com,aes128-ctr,aes128-gcm@openssh.com", is commented out, is missing, or conflicting results are returned, this is a finding.</t>
    </r>
  </si>
  <si>
    <t>V-260532</t>
  </si>
  <si>
    <r>
      <rPr>
        <sz val="11"/>
        <rFont val="Calibri"/>
      </rPr>
      <t>Ubuntu 22.04 LTS must configure the SSH daemon to use Message Authentication Codes (MACs) employing FIPS 140-3-approved cryptographic hashes to prevent the unauthorized disclosure of information and/or detect changes to information during transmission.</t>
    </r>
  </si>
  <si>
    <r>
      <rPr>
        <sz val="11"/>
        <color rgb="FF000000"/>
        <rFont val="Calibri"/>
      </rPr>
      <t xml:space="preserve">Configure the SSH server to only use MACs that employ FIPS 140-3 approved hashes.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MACs hmac-sha2-512,hmac-sha2-512-etm@openssh.com,hmac-sha2-256,hmac-sha2-256-etm@openssh.com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server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reload sshd.service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</si>
  <si>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t>
    </r>
    <r>
      <rPr>
        <sz val="11"/>
        <color rgb="FF000000"/>
        <rFont val="Calibri"/>
      </rPr>
      <t xml:space="preserve">
</t>
    </r>
    <r>
      <rPr>
        <sz val="11"/>
        <color rgb="FF000000"/>
        <rFont val="Calibri"/>
      </rPr>
      <t>Satisfies: SRG-OS-000250-GPOS-00093, SRG-OS-000393-GPOS-00173, SRG-OS-000424-GPOS-00188</t>
    </r>
  </si>
  <si>
    <r>
      <rPr>
        <sz val="11"/>
        <color rgb="FF000000"/>
        <rFont val="Calibri"/>
      </rPr>
      <t xml:space="preserve">Verify the SSH server is configured to only use MACs that employ FIPS 140-3 approved ciphers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'macs' </t>
    </r>
    <r>
      <rPr>
        <sz val="11"/>
        <color rgb="FF000000"/>
        <rFont val="Calibri"/>
      </rPr>
      <t xml:space="preserve">
</t>
    </r>
    <r>
      <rPr>
        <sz val="11"/>
        <color rgb="FF000000"/>
        <rFont val="Calibri"/>
      </rPr>
      <t xml:space="preserve">     /etc/ssh/sshd_config:MACs hmac-sha2-512,hmac-sha2-512-etm@openssh.com,hmac-sha2-256,hmac-sha2-256-etm@openssh.com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"MACs" does not contain only the hashes "hmac-sha2-512,hmac-sha2-512-etm@openssh.com,hmac-sha2-256,hmac-sha2-256-etm@openssh.com" in exact order, is commented out, is missing, or conflicting results are returned, this is a finding.</t>
    </r>
  </si>
  <si>
    <t>V-260533</t>
  </si>
  <si>
    <r>
      <rPr>
        <sz val="11"/>
        <rFont val="Calibri"/>
      </rPr>
      <t>Ubuntu 22.04 LTS SSH server must be configured to use only FIPS-validated key exchange algorithms.</t>
    </r>
  </si>
  <si>
    <r>
      <rPr>
        <sz val="11"/>
        <color rgb="FF000000"/>
        <rFont val="Calibri"/>
      </rPr>
      <t xml:space="preserve">Configure the SSH server to use only FIPS-validated key exchange algorithms.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KexAlgorithms ecdh-sha2-nistp256,ecdh-sha2-nistp384,ecdh-sha2-nistp521,diffie-hellman-group-exchange-sha256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server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</si>
  <si>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 xml:space="preserve">Without cryptographic integrity protections provided by FIPS-validated cryptographic algorithms, information can be viewed and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will attempt to use the first algorithm presented by the client that matches the server list. Listing the values "strongest to weakest" is a method to ensure the use of the strongest algorithm available to secure the SSH connection.</t>
    </r>
  </si>
  <si>
    <r>
      <rPr>
        <sz val="11"/>
        <color rgb="FF000000"/>
        <rFont val="Calibri"/>
      </rPr>
      <t xml:space="preserve">Verify that the SSH server is configured to use only FIPS-validated key exchange algorithms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'kexalgorithms' </t>
    </r>
    <r>
      <rPr>
        <sz val="11"/>
        <color rgb="FF000000"/>
        <rFont val="Calibri"/>
      </rPr>
      <t xml:space="preserve">
</t>
    </r>
    <r>
      <rPr>
        <sz val="11"/>
        <color rgb="FF000000"/>
        <rFont val="Calibri"/>
      </rPr>
      <t xml:space="preserve">     /etc/ssh/sshd_config:KexAlgorithms ecdh-sha2-nistp256,ecdh-sha2-nistp384,ecdh-sha2-nistp521,diffie-hellman-group-exchange-sha256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"KexAlgorithms" does not contain only the algorithms "ecdh-sha2-nistp256,ecdh-sha2-nistp384,ecdh-sha2-nistp521,diffie-hellman-group-exchange-sha256" in exact order, is commented out, is missing, or conflicting results are returned, this is a finding.</t>
    </r>
  </si>
  <si>
    <t>V-260534</t>
  </si>
  <si>
    <r>
      <rPr>
        <sz val="11"/>
        <rFont val="Calibri"/>
      </rPr>
      <t>Ubuntu 22.04 LTS must use strong authenticators in establishing nonlocal maintenance and diagnostic sessions.</t>
    </r>
  </si>
  <si>
    <r>
      <rPr>
        <sz val="11"/>
        <color rgb="FF000000"/>
        <rFont val="Calibri"/>
      </rPr>
      <t xml:space="preserve">Configure Ubuntu 22.04 LTS to use strong authentication when establishing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/etc/ssh/sshd_config: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UsePAM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server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</si>
  <si>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</si>
  <si>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 xml:space="preserve">Verify Ubuntu 22.04 LTS is configured to use strong authenticators in the establishment of nonlocal maintenance and diagnostic maintenance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'usepam' </t>
    </r>
    <r>
      <rPr>
        <sz val="11"/>
        <color rgb="FF000000"/>
        <rFont val="Calibri"/>
      </rPr>
      <t xml:space="preserve">
</t>
    </r>
    <r>
      <rPr>
        <sz val="11"/>
        <color rgb="FF000000"/>
        <rFont val="Calibri"/>
      </rPr>
      <t xml:space="preserve">     /etc/ssh/sshd_config:UsePAM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"UsePAM" is not set to "yes", is commented out, is missing, or conflicting results are returned, this is a finding.</t>
    </r>
  </si>
  <si>
    <t>V-260535</t>
  </si>
  <si>
    <r>
      <rPr>
        <sz val="11"/>
        <rFont val="Calibri"/>
      </rPr>
      <t>Ubuntu 22.04 LTS must enable the graphical user logon banner to display the Standard Mandatory DOD Notice and Consent Banner before granting local access to the system via a graphical user logon.</t>
    </r>
  </si>
  <si>
    <r>
      <rPr>
        <sz val="11"/>
        <color rgb="FF000000"/>
        <rFont val="Calibri"/>
      </rPr>
      <t xml:space="preserve">Configure Ubuntu 22.04 LTS to display the Standard Mandatory DOD Notice and Consent Banner before granting access to the operating system via a graphical user logon.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"/etc/gdm3/greeter.dconf-defaults"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[org/gnome/login-screen]  </t>
    </r>
    <r>
      <rPr>
        <sz val="11"/>
        <color rgb="FF000000"/>
        <rFont val="Calibri"/>
      </rPr>
      <t xml:space="preserve">
</t>
    </r>
    <r>
      <rPr>
        <sz val="11"/>
        <color rgb="FF000000"/>
        <rFont val="Calibri"/>
      </rPr>
      <t xml:space="preserve">banner-message-enable=true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GDM with the new configuration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dconf update  </t>
    </r>
    <r>
      <rPr>
        <sz val="11"/>
        <color rgb="FF000000"/>
        <rFont val="Calibri"/>
      </rPr>
      <t xml:space="preserve">
</t>
    </r>
    <r>
      <rPr>
        <sz val="11"/>
        <color rgb="FF000000"/>
        <rFont val="Calibri"/>
      </rPr>
      <t xml:space="preserve">     $ sudo systemctl restart gdm3</t>
    </r>
  </si>
  <si>
    <r>
      <rPr>
        <sz val="11"/>
        <color rgb="FF000000"/>
        <rFont val="Calibri"/>
      </rPr>
      <t xml:space="preserve">Display of a standardized and approved use notification before granting access to Ubuntu 22.04 LTS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verbiage for operating systems that have severe limitations on the number of characters that can be displayed in the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"I've read (literal ampersand) consent to terms in IS user agreem't."</t>
    </r>
  </si>
  <si>
    <r>
      <rPr>
        <sz val="11"/>
        <color rgb="FF000000"/>
        <rFont val="Calibri"/>
      </rPr>
      <t xml:space="preserve">Verify Ubuntu 22.04 LTS is configured to display the Standard Mandatory DOD Notice and Consent Banner before granting access to the operating system via a graphical user logon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no graphical user interface is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banner-message-enable /etc/gdm3/greeter.dconf-defaults </t>
    </r>
    <r>
      <rPr>
        <sz val="11"/>
        <color rgb="FF000000"/>
        <rFont val="Calibri"/>
      </rPr>
      <t xml:space="preserve">
</t>
    </r>
    <r>
      <rPr>
        <sz val="11"/>
        <color rgb="FF000000"/>
        <rFont val="Calibri"/>
      </rPr>
      <t xml:space="preserve">     banner-message-enable=true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"banner-message-enable" is set to "false", the line is commented out, or no value is returned, this is a finding.</t>
    </r>
  </si>
  <si>
    <t>V-260536</t>
  </si>
  <si>
    <r>
      <rPr>
        <sz val="11"/>
        <rFont val="Calibri"/>
      </rPr>
      <t>Ubuntu 22.04 LTS must display the Standard Mandatory DOD Notice and Consent Banner before granting local access to the system via a graphical user logon.</t>
    </r>
  </si>
  <si>
    <r>
      <rPr>
        <sz val="11"/>
        <color rgb="FF000000"/>
        <rFont val="Calibri"/>
      </rPr>
      <t xml:space="preserve">Edit the "/etc/gdm3/greeter.dconf-defaults"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"banner-message-text" line to contain the appropriate banner message text as shown below: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banner-message-text="You are accessing a U.S. Government (USG) Information System (IS) that is provided for USG-authorized use only.\n\nBy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GDM with the new configuration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dconf 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gdm3</t>
    </r>
  </si>
  <si>
    <r>
      <rPr>
        <sz val="11"/>
        <color rgb="FF000000"/>
        <rFont val="Calibri"/>
      </rPr>
      <t xml:space="preserve">Verify Ubuntu 22.04 LTS displays the Standard Mandatory DOD Notice and Consent Banner before granting access to the operating system via a graphical user logon with the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no graphical user interface is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banner-message-text /etc/gdm3/greeter.dconf-defaults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banner-message-text="You are accessing a U.S. Government (USG) Information System (IS) that is provided for USG-authorized use only.\n\nBy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banner-message-text is missing, commented out, or does not match the Standard Mandatory DOD Notice and Consent Banner exactly, this is a finding.</t>
    </r>
  </si>
  <si>
    <t>V-260537</t>
  </si>
  <si>
    <r>
      <rPr>
        <sz val="11"/>
        <rFont val="Calibri"/>
      </rPr>
      <t>Ubuntu 22.04 LTS must retain a user</t>
    </r>
    <r>
      <rPr>
        <sz val="11"/>
        <color rgb="FF000000"/>
        <rFont val="Calibri"/>
      </rPr>
      <t>'</t>
    </r>
    <r>
      <rPr>
        <sz val="11"/>
        <color rgb="FF000000"/>
        <rFont val="Calibri"/>
      </rPr>
      <t>s session lock until that user reestablishes access using established identification and authentication procedures.</t>
    </r>
  </si>
  <si>
    <r>
      <rPr>
        <sz val="11"/>
        <color rgb="FF000000"/>
        <rFont val="Calibri"/>
      </rPr>
      <t xml:space="preserve">Configure Ubuntu 22.04 LTS to allow a user to lock the current graphical user interface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a file named /etc/dconf/db/local.d/00-screensaver with the following contents: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lock-enabled=true</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</si>
  <si>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session lock is implemented at the point where session activity can be determined.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Regardless of where the session lock is determined and implemented, once invoked, a session lock of Ubuntu 22.04 LTS must remain in place until the user reauthenticates. No other activity aside from reauthentication must unlock the system.</t>
    </r>
  </si>
  <si>
    <r>
      <rPr>
        <sz val="11"/>
        <color rgb="FF000000"/>
        <rFont val="Calibri"/>
      </rPr>
      <t xml:space="preserve">Verify Ubuntu 22.04 LTS has a graphical user interface session lock enabled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no graphical user interface is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gsettings get org.gnome.desktop.screensaver lock-enabled </t>
    </r>
    <r>
      <rPr>
        <sz val="11"/>
        <color rgb="FF000000"/>
        <rFont val="Calibri"/>
      </rPr>
      <t xml:space="preserve">
</t>
    </r>
    <r>
      <rPr>
        <sz val="11"/>
        <color rgb="FF000000"/>
        <rFont val="Calibri"/>
      </rPr>
      <t xml:space="preserve">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"lock-enabled" is not set to "true", is commented out, or is missing, this is a finding.</t>
    </r>
  </si>
  <si>
    <t>V-260538</t>
  </si>
  <si>
    <r>
      <rPr>
        <sz val="11"/>
        <rFont val="Calibri"/>
      </rPr>
      <t>Ubuntu 22.04 LTS must initiate a graphical session lock after 15 minutes of inactivity.</t>
    </r>
  </si>
  <si>
    <r>
      <rPr>
        <sz val="11"/>
        <color rgb="FF000000"/>
        <rFont val="Calibri"/>
      </rPr>
      <t xml:space="preserve">Configure Ubuntu 22.04 LTS to lock the current graphical user interface session after 15 minutes of inactivity.  </t>
    </r>
    <r>
      <rPr>
        <sz val="11"/>
        <color rgb="FF000000"/>
        <rFont val="Calibri"/>
      </rPr>
      <t xml:space="preserve">
</t>
    </r>
    <r>
      <rPr>
        <sz val="11"/>
        <color rgb="FF000000"/>
        <rFont val="Calibri"/>
      </rPr>
      <t>Create or edit a file named /etc/dconf/db/local.d/00-screensaver with the following contents: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lock-enabled=true</t>
    </r>
    <r>
      <rPr>
        <sz val="11"/>
        <color rgb="FF000000"/>
        <rFont val="Calibri"/>
      </rPr>
      <t xml:space="preserve">
</t>
    </r>
    <r>
      <rPr>
        <sz val="11"/>
        <color rgb="FF000000"/>
        <rFont val="Calibri"/>
      </rPr>
      <t>lock-delay=0</t>
    </r>
    <r>
      <rPr>
        <sz val="11"/>
        <color rgb="FF000000"/>
        <rFont val="Calibri"/>
      </rPr>
      <t xml:space="preserve">
</t>
    </r>
    <r>
      <rPr>
        <sz val="11"/>
        <color rgb="FF000000"/>
        <rFont val="Calibri"/>
      </rPr>
      <t>[org/gnome/desktop/session]</t>
    </r>
    <r>
      <rPr>
        <sz val="11"/>
        <color rgb="FF000000"/>
        <rFont val="Calibri"/>
      </rPr>
      <t xml:space="preserve">
</t>
    </r>
    <r>
      <rPr>
        <sz val="11"/>
        <color rgb="FF000000"/>
        <rFont val="Calibri"/>
      </rPr>
      <t>idle-delay=600</t>
    </r>
  </si>
  <si>
    <r>
      <rPr>
        <sz val="11"/>
        <color rgb="FF000000"/>
        <rFont val="Calibri"/>
      </rPr>
      <t xml:space="preserve">Verify Ubuntu 22.04 LTS has a graphical user interface session lock configured to activate after 15 minutes of inactivity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no graphical user interface is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Get the following settings to verify the graphical user interface session is configured to lock the graphical user session after 15 minutes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gsettings get org.gnome.desktop.screensaver lock-enabled </t>
    </r>
    <r>
      <rPr>
        <sz val="11"/>
        <color rgb="FF000000"/>
        <rFont val="Calibri"/>
      </rPr>
      <t xml:space="preserve">
</t>
    </r>
    <r>
      <rPr>
        <sz val="11"/>
        <color rgb="FF000000"/>
        <rFont val="Calibri"/>
      </rPr>
      <t xml:space="preserve">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gsettings get org.gnome.desktop.screensaver lock-delay </t>
    </r>
    <r>
      <rPr>
        <sz val="11"/>
        <color rgb="FF000000"/>
        <rFont val="Calibri"/>
      </rPr>
      <t xml:space="preserve">
</t>
    </r>
    <r>
      <rPr>
        <sz val="11"/>
        <color rgb="FF000000"/>
        <rFont val="Calibri"/>
      </rPr>
      <t xml:space="preserve">     uint32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gsettings get org.gnome.desktop.session idle-delay </t>
    </r>
    <r>
      <rPr>
        <sz val="11"/>
        <color rgb="FF000000"/>
        <rFont val="Calibri"/>
      </rPr>
      <t xml:space="preserve">
</t>
    </r>
    <r>
      <rPr>
        <sz val="11"/>
        <color rgb="FF000000"/>
        <rFont val="Calibri"/>
      </rPr>
      <t xml:space="preserve">     uint32 900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"lock-enabled" is not set to "true",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"lock-delay" is set to a value greater than "0", or if "idle-delay" is set to a value greater than "900", is commented out, or is missing, this is a finding.</t>
    </r>
  </si>
  <si>
    <t>V-260539</t>
  </si>
  <si>
    <r>
      <rPr>
        <sz val="11"/>
        <rFont val="Calibri"/>
      </rPr>
      <t>Ubuntu 22.04 LTS must disable the x86 Ctrl-Alt-Delete key sequence if a graphical user interface is installed.</t>
    </r>
  </si>
  <si>
    <r>
      <rPr>
        <sz val="11"/>
        <color rgb="FF000000"/>
        <rFont val="Calibri"/>
      </rPr>
      <t>Configure Ubuntu 22.04 LTS to disable the Ctrl-Alt-Delete sequence when using a graphical user interface.</t>
    </r>
    <r>
      <rPr>
        <sz val="11"/>
        <color rgb="FF000000"/>
        <rFont val="Calibri"/>
      </rPr>
      <t xml:space="preserve">
</t>
    </r>
    <r>
      <rPr>
        <sz val="11"/>
        <color rgb="FF000000"/>
        <rFont val="Calibri"/>
      </rPr>
      <t>Create or edit a file named /etc/dconf/db/local.d/00-mediakeys with the following contents:</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logout=@as []</t>
    </r>
    <r>
      <rPr>
        <sz val="11"/>
        <color rgb="FF000000"/>
        <rFont val="Calibri"/>
      </rPr>
      <t xml:space="preserve">
</t>
    </r>
    <r>
      <rPr>
        <sz val="11"/>
        <color rgb="FF000000"/>
        <rFont val="Calibri"/>
      </rPr>
      <t>Update the dconf settings:</t>
    </r>
    <r>
      <rPr>
        <sz val="11"/>
        <color rgb="FF000000"/>
        <rFont val="Calibri"/>
      </rPr>
      <t xml:space="preserve">
</t>
    </r>
    <r>
      <rPr>
        <sz val="11"/>
        <color rgb="FF000000"/>
        <rFont val="Calibri"/>
      </rPr>
      <t>$ sudo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</si>
  <si>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graphical environment, risk of unintentional reboot from the Ctrl-Alt-Delete sequence is reduced because the user will be prompted before any action is taken.</t>
    </r>
  </si>
  <si>
    <r>
      <rPr>
        <sz val="11"/>
        <color rgb="FF000000"/>
        <rFont val="Calibri"/>
      </rPr>
      <t xml:space="preserve">Verify Ubuntu 22.04 LTS is not configured to reboot the system when Ctrl-Alt-Delete is pressed when using a graphical user interface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no graphical user interface is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gsettings get org.gnome.settings-daemon.plugins.media-keys logout </t>
    </r>
    <r>
      <rPr>
        <sz val="11"/>
        <color rgb="FF000000"/>
        <rFont val="Calibri"/>
      </rPr>
      <t xml:space="preserve">
</t>
    </r>
    <r>
      <rPr>
        <sz val="11"/>
        <color rgb="FF000000"/>
        <rFont val="Calibri"/>
      </rPr>
      <t xml:space="preserve">     @as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"logout" key is bound to an action, is commented out, or is missing, this is a finding.</t>
    </r>
  </si>
  <si>
    <t>V-260540</t>
  </si>
  <si>
    <r>
      <rPr>
        <sz val="11"/>
        <rFont val="Calibri"/>
      </rPr>
      <t>Ubuntu 22.04 LTS must disable automatic mounting of Universal Serial Bus (USB) mass storage driver.</t>
    </r>
  </si>
  <si>
    <r>
      <rPr>
        <sz val="11"/>
        <color rgb="FF000000"/>
        <rFont val="Calibri"/>
      </rPr>
      <t xml:space="preserve">Configure Ubuntu 22.04 LTS to disable using the USB storage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and/or append a custom file under "/etc/modprobe.d/" to contain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su -c "echo install usb-storage /bin/false &gt;&gt; /etc/modprobe.d/stig.conf"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Ubuntu 22.04 LTS to disable the ability to use USB mass storage devices.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su -c "echo blacklist usb-storage &gt;&gt; /etc/modprobe.d/stig.conf"</t>
    </r>
  </si>
  <si>
    <r>
      <rPr>
        <sz val="11"/>
        <color rgb="FF000000"/>
        <rFont val="Calibri"/>
      </rPr>
      <t xml:space="preserve">Without authenticating devices, unidentified or unknown devices may be introduced, thereby facilitating malicious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</si>
  <si>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 xml:space="preserve">Verify Ubuntu 22.04 LTS disables ability to load the USB storage kernel module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usb-storage /etc/modprobe.d/* | grep "/bin/false" </t>
    </r>
    <r>
      <rPr>
        <sz val="11"/>
        <color rgb="FF000000"/>
        <rFont val="Calibri"/>
      </rPr>
      <t xml:space="preserve">
</t>
    </r>
    <r>
      <rPr>
        <sz val="11"/>
        <color rgb="FF000000"/>
        <rFont val="Calibri"/>
      </rPr>
      <t xml:space="preserve">     /etc/modprobe.d/stig.conf:install usb-storage /bin/false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any output,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Ubuntu 22.04 LTS disables the ability to use USB mass storage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usb-storage /etc/modprobe.d/* | grep -i "blacklist" </t>
    </r>
    <r>
      <rPr>
        <sz val="11"/>
        <color rgb="FF000000"/>
        <rFont val="Calibri"/>
      </rPr>
      <t xml:space="preserve">
</t>
    </r>
    <r>
      <rPr>
        <sz val="11"/>
        <color rgb="FF000000"/>
        <rFont val="Calibri"/>
      </rPr>
      <t xml:space="preserve">     /etc/modprobe.d/stig.conf:blacklist usb-storage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line is commented out, this is a finding.</t>
    </r>
  </si>
  <si>
    <t>V-260541</t>
  </si>
  <si>
    <r>
      <rPr>
        <sz val="11"/>
        <rFont val="Calibri"/>
      </rPr>
      <t>Ubuntu 22.04 LTS must disable all wireless network adapters.</t>
    </r>
  </si>
  <si>
    <r>
      <rPr>
        <sz val="11"/>
        <color rgb="FF000000"/>
        <rFont val="Calibri"/>
      </rPr>
      <t xml:space="preserve">Disable all wireless network interfaces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ifdown &lt;wireless_interface_name&gt;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interface listed, find their respective module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basename $(readlink -f /sys/class/net/&lt;wireless_interface_name&gt;/device/driver)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&lt;wireless_interface_name&gt; must be substituted by the actual interface 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and/or append a custom file under "/etc/modprobe.d/"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su -c "echo install &lt;module_name&gt; /bin/false &gt;&gt; /etc/modprobe.d/stig.conf"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&lt;module_name&gt; must be substituted by the actual module 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module from the system, execute the following command to remove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modprobe -r &lt;module_name&gt;</t>
    </r>
  </si>
  <si>
    <r>
      <rPr>
        <sz val="11"/>
        <color rgb="FF000000"/>
        <rFont val="Calibri"/>
      </rPr>
      <t xml:space="preserve">Without protection of communications with wireless peripherals, confidentiality and integrity may be compromised because unprotected communications can be intercepted and either read, altered, or used to compromise the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operating system.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</si>
  <si>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 xml:space="preserve">Verify that there are no wireless interfaces configured on the system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does not have any physical wireless network radios,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cat /proc/net/wireless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wireless interface names are listed under "Interface" and have not been documented and approved by the information system security officer (ISSO), this is a finding.</t>
    </r>
  </si>
  <si>
    <t>V-260542</t>
  </si>
  <si>
    <r>
      <rPr>
        <sz val="11"/>
        <rFont val="Calibri"/>
      </rPr>
      <t>Ubuntu 22.04 LTS must prevent direct login into the root account.</t>
    </r>
  </si>
  <si>
    <r>
      <rPr>
        <sz val="11"/>
        <color rgb="FF000000"/>
        <rFont val="Calibri"/>
      </rPr>
      <t xml:space="preserve">Configure Ubuntu 22.04 LTS to prevent direct logins to the root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passwd -l root</t>
    </r>
  </si>
  <si>
    <r>
      <rPr>
        <sz val="11"/>
        <color rgb="FF000000"/>
        <rFont val="Calibri"/>
      </rPr>
      <t xml:space="preserve">To ensure individual accountability and prevent unauthorized access, organizational users must be individually identified and authenticated.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Users (and any processes acting on behalf of users) must be uniquely identified and authenticated for all accesses other than those accesses explicitly identified and documented by the organization, which outlines specific user actions that can be performed on the operating system without identification 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</si>
  <si>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 xml:space="preserve">Verify Ubuntu 22.04 LTS prevents direct logins to the root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passwd -S root  </t>
    </r>
    <r>
      <rPr>
        <sz val="11"/>
        <color rgb="FF000000"/>
        <rFont val="Calibri"/>
      </rPr>
      <t xml:space="preserve">
</t>
    </r>
    <r>
      <rPr>
        <sz val="11"/>
        <color rgb="FF000000"/>
        <rFont val="Calibri"/>
      </rPr>
      <t xml:space="preserve">     root L 08/09/2022 0 99999 7 -1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contain "L" in the second field to indicate the account is locked, this is a finding.</t>
    </r>
  </si>
  <si>
    <t>V-260543</t>
  </si>
  <si>
    <r>
      <rPr>
        <sz val="11"/>
        <rFont val="Calibri"/>
      </rPr>
      <t>Ubuntu 22.04 LTS must uniquely identify interactive users.</t>
    </r>
  </si>
  <si>
    <r>
      <rPr>
        <sz val="11"/>
        <color rgb="FF000000"/>
        <rFont val="Calibri"/>
      </rPr>
      <t>Edit the file "/etc/passwd" and provide each interactive user account that has a duplicate UID with a unique UID.</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</si>
  <si>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</si>
  <si>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 xml:space="preserve">Verify Ubuntu 22.04 LTS contains no duplicate User IDs (UIDs) for interactive users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awk -F ":" 'list[$3]++{print $1, $3}'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output is produced and the accounts listed are interactive user accounts, this is a finding.</t>
    </r>
  </si>
  <si>
    <t>V-260545</t>
  </si>
  <si>
    <r>
      <rPr>
        <sz val="11"/>
        <rFont val="Calibri"/>
      </rPr>
      <t>Ubuntu 22.04 LTS must enforce 24 hours/one day as the minimum password lifetime. Passwords for new users must have a 24 hours/one day minimum password lifetime restriction.</t>
    </r>
  </si>
  <si>
    <r>
      <rPr>
        <sz val="11"/>
        <color rgb="FF000000"/>
        <rFont val="Calibri"/>
      </rPr>
      <t xml:space="preserve">Configure Ubuntu 22.04 LTS to enforce a 24 hours/one day minimum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</si>
  <si>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</si>
  <si>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 xml:space="preserve">Verify Ubuntu 22.04 LTS enforces a 24 hours/one day minimum password lifetime for new user accounts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pass_min_days /etc/login.defs </t>
    </r>
    <r>
      <rPr>
        <sz val="11"/>
        <color rgb="FF000000"/>
        <rFont val="Calibri"/>
      </rPr>
      <t xml:space="preserve">
</t>
    </r>
    <r>
      <rPr>
        <sz val="11"/>
        <color rgb="FF000000"/>
        <rFont val="Calibri"/>
      </rPr>
      <t xml:space="preserve">     PASS_MIN_DAYS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"PASS_MIN_DAYS" is less than "1", is commented out, or is missing, this is a finding.</t>
    </r>
  </si>
  <si>
    <t>V-260546</t>
  </si>
  <si>
    <r>
      <rPr>
        <sz val="11"/>
        <rFont val="Calibri"/>
      </rPr>
      <t>Ubuntu 22.04 LTS must enforce a 60-day maximum password lifetime restriction. Passwords for new users must have a 60-day maximum password lifetime restriction.</t>
    </r>
  </si>
  <si>
    <r>
      <rPr>
        <sz val="11"/>
        <color rgb="FF000000"/>
        <rFont val="Calibri"/>
      </rPr>
      <t xml:space="preserve">Configure Ubuntu 22.04 LTS to enforce a 60-day maximum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</si>
  <si>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</si>
  <si>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 xml:space="preserve">Verify Ubuntu 22.04 LTS enforces a 60-day maximum password lifetime for new user accounts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pass_max_days /etc/login.defs </t>
    </r>
    <r>
      <rPr>
        <sz val="11"/>
        <color rgb="FF000000"/>
        <rFont val="Calibri"/>
      </rPr>
      <t xml:space="preserve">
</t>
    </r>
    <r>
      <rPr>
        <sz val="11"/>
        <color rgb="FF000000"/>
        <rFont val="Calibri"/>
      </rPr>
      <t xml:space="preserve">     PASS_MAX_DAYS    60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"PASS_MAX_DAYS" is less than "60", is commented out, or is missing, this is a finding.</t>
    </r>
  </si>
  <si>
    <t>V-260547</t>
  </si>
  <si>
    <r>
      <rPr>
        <sz val="11"/>
        <rFont val="Calibri"/>
      </rPr>
      <t>Ubuntu 22.04 LTS must disable account identifiers (individuals, groups, roles, and devices) after 35 days of inactivity.</t>
    </r>
  </si>
  <si>
    <r>
      <rPr>
        <sz val="11"/>
        <color rgb="FF000000"/>
        <rFont val="Calibri"/>
      </rPr>
      <t xml:space="preserve">Configure Ubuntu 22.04 LTS to disable account identifiers after 35 days of inactivity after the password expiration.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command to change the configuration for adduser: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useradd -D -f 35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DOD recommendation is 35 days, but a lower value is acceptable. The value "0" will disable the account immediately after the password expires.</t>
    </r>
  </si>
  <si>
    <r>
      <rPr>
        <sz val="11"/>
        <color rgb="FF000000"/>
        <rFont val="Calibri"/>
      </rPr>
      <t xml:space="preserve">Inactive identifiers pose a risk to systems and applications because attackers may exploit an inactive identifier and potentially obtain undetected access to the system. Owners of inactive accounts will not notice if unauthorized access to their user account has been obtained.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Operating systems need to track periods of inactivity and disable application identifiers after 35 days of inactivity.</t>
    </r>
  </si>
  <si>
    <r>
      <rPr>
        <sz val="11"/>
        <color rgb="FF000000"/>
        <rFont val="Calibri"/>
      </rPr>
      <t xml:space="preserve">Verify the account identifiers (individuals, groups, roles, and devices) are disabled after 35 days of inactivity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account inactivity value by performing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INACTIVE /etc/default/useradd  </t>
    </r>
    <r>
      <rPr>
        <sz val="11"/>
        <color rgb="FF000000"/>
        <rFont val="Calibri"/>
      </rPr>
      <t xml:space="preserve">
</t>
    </r>
    <r>
      <rPr>
        <sz val="11"/>
        <color rgb="FF000000"/>
        <rFont val="Calibri"/>
      </rPr>
      <t xml:space="preserve">     INACTIVE=35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"INACTIVE" is set to "-1" or is not set to "35", is commented out, or is missing, this is a finding.</t>
    </r>
  </si>
  <si>
    <t>V-260548</t>
  </si>
  <si>
    <r>
      <rPr>
        <sz val="11"/>
        <rFont val="Calibri"/>
      </rPr>
      <t>Ubuntu 22.04 LTS must automatically expire temporary accounts within 72 hours.</t>
    </r>
  </si>
  <si>
    <r>
      <rPr>
        <sz val="11"/>
        <color rgb="FF000000"/>
        <rFont val="Calibri"/>
      </rPr>
      <t xml:space="preserve">Configure Ubuntu 22.04 LTS to expire temporary accounts after 72 hours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chage -E $(date -d +3days +%Y-%m-%d) &lt;temporary_account_name&gt;</t>
    </r>
  </si>
  <si>
    <r>
      <rPr>
        <sz val="11"/>
        <color rgb="FF000000"/>
        <rFont val="Calibri"/>
      </rPr>
      <t xml:space="preserve">Temporary accounts are privileged or nonprivileged accounts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r>
      <rPr>
        <sz val="11"/>
        <color rgb="FF000000"/>
        <rFont val="Calibri"/>
      </rPr>
      <t xml:space="preserve">
</t>
    </r>
    <r>
      <rPr>
        <sz val="11"/>
        <color rgb="FF000000"/>
        <rFont val="Calibri"/>
      </rPr>
      <t>Satisfies: SRG-OS-000002-GPOS-00002, SRG-OS-000123-GPOS-00064</t>
    </r>
  </si>
  <si>
    <r>
      <rPr>
        <sz val="11"/>
        <color rgb="FF000000"/>
        <rFont val="Calibri"/>
      </rPr>
      <t xml:space="preserve">Verify temporary accounts have been provisioned with an expiration date of 72 hours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chage -l &lt;temporary_account_name&gt; | grep -E '(Password|Account) expires' </t>
    </r>
    <r>
      <rPr>
        <sz val="11"/>
        <color rgb="FF000000"/>
        <rFont val="Calibri"/>
      </rPr>
      <t xml:space="preserve">
</t>
    </r>
    <r>
      <rPr>
        <sz val="11"/>
        <color rgb="FF000000"/>
        <rFont val="Calibri"/>
      </rPr>
      <t xml:space="preserve">     Password expires     : Apr 1, 2024  </t>
    </r>
    <r>
      <rPr>
        <sz val="11"/>
        <color rgb="FF000000"/>
        <rFont val="Calibri"/>
      </rPr>
      <t xml:space="preserve">
</t>
    </r>
    <r>
      <rPr>
        <sz val="11"/>
        <color rgb="FF000000"/>
        <rFont val="Calibri"/>
      </rPr>
      <t xml:space="preserve">     Account expires        : Apr 1, 2024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each of these accounts has an expiration date set within 72 hours.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temporary accounts have no expiration date set or do not expire within 72 hours, this is a finding.</t>
    </r>
  </si>
  <si>
    <t>V-260549</t>
  </si>
  <si>
    <r>
      <rPr>
        <sz val="11"/>
        <rFont val="Calibri"/>
      </rPr>
      <t>Ubuntu 22.04 LTS must automatically lock an account until the locked account is released by an administrator when three unsuccessful logon attempts have been made.</t>
    </r>
  </si>
  <si>
    <r>
      <rPr>
        <sz val="11"/>
        <color rgb="FF000000"/>
        <rFont val="Calibri"/>
      </rPr>
      <t xml:space="preserve">Configure Ubuntu 22.04 LTS to utilize the "pam_faillock"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"/etc/pam.d/common-auth" file, below the "auth" definition for "pam_unix.so":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[default=die]  pam_faillock.so authfail </t>
    </r>
    <r>
      <rPr>
        <sz val="11"/>
        <color rgb="FF000000"/>
        <rFont val="Calibri"/>
      </rPr>
      <t xml:space="preserve">
</t>
    </r>
    <r>
      <rPr>
        <sz val="11"/>
        <color rgb="FF000000"/>
        <rFont val="Calibri"/>
      </rPr>
      <t xml:space="preserve">auth     sufficient          pam_faillock.so authsucc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the "pam_faillock" module to use the following options.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"/etc/security/faillock.conf"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t>
    </r>
    <r>
      <rPr>
        <sz val="11"/>
        <color rgb="FF000000"/>
        <rFont val="Calibri"/>
      </rPr>
      <t xml:space="preserve">
</t>
    </r>
    <r>
      <rPr>
        <sz val="11"/>
        <color rgb="FF000000"/>
        <rFont val="Calibri"/>
      </rPr>
      <t xml:space="preserve">silent </t>
    </r>
    <r>
      <rPr>
        <sz val="11"/>
        <color rgb="FF000000"/>
        <rFont val="Calibri"/>
      </rPr>
      <t xml:space="preserve">
</t>
    </r>
    <r>
      <rPr>
        <sz val="11"/>
        <color rgb="FF000000"/>
        <rFont val="Calibri"/>
      </rPr>
      <t xml:space="preserve">deny = 3 </t>
    </r>
    <r>
      <rPr>
        <sz val="11"/>
        <color rgb="FF000000"/>
        <rFont val="Calibri"/>
      </rPr>
      <t xml:space="preserve">
</t>
    </r>
    <r>
      <rPr>
        <sz val="11"/>
        <color rgb="FF000000"/>
        <rFont val="Calibri"/>
      </rPr>
      <t xml:space="preserve">fail_interval = 900 </t>
    </r>
    <r>
      <rPr>
        <sz val="11"/>
        <color rgb="FF000000"/>
        <rFont val="Calibri"/>
      </rPr>
      <t xml:space="preserve">
</t>
    </r>
    <r>
      <rPr>
        <sz val="11"/>
        <color rgb="FF000000"/>
        <rFont val="Calibri"/>
      </rPr>
      <t>unlock_time = 0</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</si>
  <si>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SRG-OS-000021-GPOS-00005, SRG-OS-000329-GPOS-00128</t>
    </r>
  </si>
  <si>
    <r>
      <rPr>
        <sz val="11"/>
        <color rgb="FF000000"/>
        <rFont val="Calibri"/>
      </rPr>
      <t xml:space="preserve">Verify that Ubuntu 22.04 LTS utilizes the "pam_faillock" module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faillock /etc/pam.d/common-auth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[default=die]  pam_faillock.so authfail </t>
    </r>
    <r>
      <rPr>
        <sz val="11"/>
        <color rgb="FF000000"/>
        <rFont val="Calibri"/>
      </rPr>
      <t xml:space="preserve">
</t>
    </r>
    <r>
      <rPr>
        <sz val="11"/>
        <color rgb="FF000000"/>
        <rFont val="Calibri"/>
      </rPr>
      <t xml:space="preserve">auth     sufficient     pam_faillock.so authsucc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"pam_faillock.so" module is not present in the "/etc/pam.d/common-auth" file,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"pam_faillock" module is configured to use the following options: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-Ew 'silent|audit|deny|fail_interval|unlock_time' /etc/security/faillock.conf </t>
    </r>
    <r>
      <rPr>
        <sz val="11"/>
        <color rgb="FF000000"/>
        <rFont val="Calibri"/>
      </rPr>
      <t xml:space="preserve">
</t>
    </r>
    <r>
      <rPr>
        <sz val="11"/>
        <color rgb="FF000000"/>
        <rFont val="Calibri"/>
      </rPr>
      <t xml:space="preserve">     audit </t>
    </r>
    <r>
      <rPr>
        <sz val="11"/>
        <color rgb="FF000000"/>
        <rFont val="Calibri"/>
      </rPr>
      <t xml:space="preserve">
</t>
    </r>
    <r>
      <rPr>
        <sz val="11"/>
        <color rgb="FF000000"/>
        <rFont val="Calibri"/>
      </rPr>
      <t xml:space="preserve">     silent </t>
    </r>
    <r>
      <rPr>
        <sz val="11"/>
        <color rgb="FF000000"/>
        <rFont val="Calibri"/>
      </rPr>
      <t xml:space="preserve">
</t>
    </r>
    <r>
      <rPr>
        <sz val="11"/>
        <color rgb="FF000000"/>
        <rFont val="Calibri"/>
      </rPr>
      <t xml:space="preserve">     deny = 3 </t>
    </r>
    <r>
      <rPr>
        <sz val="11"/>
        <color rgb="FF000000"/>
        <rFont val="Calibri"/>
      </rPr>
      <t xml:space="preserve">
</t>
    </r>
    <r>
      <rPr>
        <sz val="11"/>
        <color rgb="FF000000"/>
        <rFont val="Calibri"/>
      </rPr>
      <t xml:space="preserve">     fail_interval = 900 </t>
    </r>
    <r>
      <rPr>
        <sz val="11"/>
        <color rgb="FF000000"/>
        <rFont val="Calibri"/>
      </rPr>
      <t xml:space="preserve">
</t>
    </r>
    <r>
      <rPr>
        <sz val="11"/>
        <color rgb="FF000000"/>
        <rFont val="Calibri"/>
      </rPr>
      <t xml:space="preserve">     unlock_time =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"audit" is commented out, or is missing, this is a finding.</t>
    </r>
    <r>
      <rPr>
        <sz val="11"/>
        <color rgb="FF000000"/>
        <rFont val="Calibri"/>
      </rPr>
      <t xml:space="preserve">
</t>
    </r>
    <r>
      <rPr>
        <sz val="11"/>
        <color rgb="FF000000"/>
        <rFont val="Calibri"/>
      </rPr>
      <t>If "silent" is commented out, or is missing, this is a finding.</t>
    </r>
    <r>
      <rPr>
        <sz val="11"/>
        <color rgb="FF000000"/>
        <rFont val="Calibri"/>
      </rPr>
      <t xml:space="preserve">
</t>
    </r>
    <r>
      <rPr>
        <sz val="11"/>
        <color rgb="FF000000"/>
        <rFont val="Calibri"/>
      </rPr>
      <t>If "deny" is set to a value greater than "3", is commented out, or is missing,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"fail_interval" is set to a value greater than "900", is commented out, or is missing,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"unlock_time" is not set to "0", is commented out, or is missing, this is a finding.</t>
    </r>
  </si>
  <si>
    <t>V-260550</t>
  </si>
  <si>
    <r>
      <rPr>
        <sz val="11"/>
        <rFont val="Calibri"/>
      </rPr>
      <t>Ubuntu 22.04 LTS must enforce a delay of at least four seconds between logon prompts following a failed logon attempt.</t>
    </r>
  </si>
  <si>
    <r>
      <rPr>
        <sz val="11"/>
        <color rgb="FF000000"/>
        <rFont val="Calibri"/>
      </rPr>
      <t xml:space="preserve">Configure Ubuntu 22.04 LTS to enforce a delay of at least four seconds between logon prompts following a failed logon attempt.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"/etc/pam.d/common-auth"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auth     required     pam_faildelay.so     delay=4000000</t>
    </r>
  </si>
  <si>
    <r>
      <rPr>
        <sz val="11"/>
        <color rgb="FF000000"/>
        <rFont val="Calibri"/>
      </rPr>
      <t>Limiting the number of logon attempts over a certain time interval reduces the chances that an unauthorized user may gain access to an account.</t>
    </r>
  </si>
  <si>
    <r>
      <rPr>
        <sz val="11"/>
        <color rgb="FF000000"/>
        <rFont val="Calibri"/>
      </rPr>
      <t xml:space="preserve">Verify Ubuntu 22.04 LTS enforces a delay of at least four seconds between logon prompts following a failed logon attempt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pam_faildelay /etc/pam.d/common-auth </t>
    </r>
    <r>
      <rPr>
        <sz val="11"/>
        <color rgb="FF000000"/>
        <rFont val="Calibri"/>
      </rPr>
      <t xml:space="preserve">
</t>
    </r>
    <r>
      <rPr>
        <sz val="11"/>
        <color rgb="FF000000"/>
        <rFont val="Calibri"/>
      </rPr>
      <t xml:space="preserve">     auth     required     pam_faildelay.so     delay=4000000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"delay" is not set to "4000000" or greater, the line is commented out, or is missing, this is a finding.</t>
    </r>
  </si>
  <si>
    <t>V-260552</t>
  </si>
  <si>
    <r>
      <rPr>
        <sz val="11"/>
        <rFont val="Calibri"/>
      </rPr>
      <t>Ubuntu 22.04 LTS must limit the number of concurrent sessions to ten for all accounts and/or account types.</t>
    </r>
  </si>
  <si>
    <r>
      <rPr>
        <sz val="11"/>
        <color rgb="FF000000"/>
        <rFont val="Calibri"/>
      </rPr>
      <t xml:space="preserve">Configure Ubuntu 22.04 LTS to limit the number of concurrent sessions to 10 for all accounts and/or account types.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at the top of the "/etc/security/limits.conf"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hard maxlogins 10</t>
    </r>
  </si>
  <si>
    <r>
      <rPr>
        <sz val="11"/>
        <color rgb="FF000000"/>
        <rFont val="Calibri"/>
      </rPr>
      <t xml:space="preserve">Ubuntu 22.04 LTS management includes the ability to control the number of users and user sessions that utilize an operating system. Limiting the number of allowed users and sessions per user is helpful in reducing the risks related to denial-of-service (DoS)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</si>
  <si>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 xml:space="preserve">Verify Ubuntu 22.04 LTS limits the number of concurrent sessions to 10 for all accounts and/or account types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-r -s '^[^#].*maxlogins' /etc/security/limits.conf /etc/security/limits.d/*.conf </t>
    </r>
    <r>
      <rPr>
        <sz val="11"/>
        <color rgb="FF000000"/>
        <rFont val="Calibri"/>
      </rPr>
      <t xml:space="preserve">
</t>
    </r>
    <r>
      <rPr>
        <sz val="11"/>
        <color rgb="FF000000"/>
        <rFont val="Calibri"/>
      </rPr>
      <t xml:space="preserve">     /etc/security/limits.conf:* hard maxlogins 10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"maxlogins" does not have a value of "10" or less, is commented out, or is missing, this is a finding.</t>
    </r>
  </si>
  <si>
    <t>V-260553</t>
  </si>
  <si>
    <r>
      <rPr>
        <sz val="11"/>
        <rFont val="Calibri"/>
      </rPr>
      <t>Ubuntu 22.04 LTS must allow users to directly initiate a session lock for all connection types.</t>
    </r>
  </si>
  <si>
    <r>
      <rPr>
        <sz val="11"/>
        <color rgb="FF000000"/>
        <rFont val="Calibri"/>
      </rPr>
      <t xml:space="preserve">Install the "vlock"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vlock</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</si>
  <si>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Ubuntu 22.04 LTS need to provide users with the ability to manually invoke a session lock so users may secure their session if they need to temporarily vacate the immediate physical vicinity.</t>
    </r>
    <r>
      <rPr>
        <sz val="11"/>
        <color rgb="FF000000"/>
        <rFont val="Calibri"/>
      </rPr>
      <t xml:space="preserve">
</t>
    </r>
    <r>
      <rPr>
        <sz val="11"/>
        <color rgb="FF000000"/>
        <rFont val="Calibri"/>
      </rPr>
      <t>Satisfies: SRG-OS-000030-GPOS-00011, SRG-OS-000031-GPOS-00012</t>
    </r>
  </si>
  <si>
    <r>
      <rPr>
        <sz val="11"/>
        <color rgb="FF000000"/>
        <rFont val="Calibri"/>
      </rPr>
      <t xml:space="preserve">Verify Ubuntu 22.04 LTS has the "vlock" package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vlock </t>
    </r>
    <r>
      <rPr>
        <sz val="11"/>
        <color rgb="FF000000"/>
        <rFont val="Calibri"/>
      </rPr>
      <t xml:space="preserve">
</t>
    </r>
    <r>
      <rPr>
        <sz val="11"/>
        <color rgb="FF000000"/>
        <rFont val="Calibri"/>
      </rPr>
      <t xml:space="preserve">     ii     vlock     2.2.2-10     amd64     Virtual Console locking program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"vlock" is not installed, this is a finding.</t>
    </r>
  </si>
  <si>
    <t>V-260554</t>
  </si>
  <si>
    <r>
      <rPr>
        <sz val="11"/>
        <rFont val="Calibri"/>
      </rPr>
      <t>Ubuntu 22.04 LTS must automatically exit interactive command shell user sessions after 15 minutes of inactivity.</t>
    </r>
  </si>
  <si>
    <r>
      <rPr>
        <sz val="11"/>
        <color rgb="FF000000"/>
        <rFont val="Calibri"/>
      </rPr>
      <t xml:space="preserve">Configure Ubuntu 22.04 LTS to exit interactive command shell user sessions after 15 minutes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and/or append a custom file under "/etc/profile.d/"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su -c "echo TMOUT=900 &gt;&gt; /etc/profile.d/99-terminal_tmout.sh"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will set a timeout value of 15 minutes for all future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set the timeout for the current sessions, execute the following command over the terminal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export TMOUT=900</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</si>
  <si>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</si>
  <si>
    <r>
      <rPr>
        <sz val="11"/>
        <color rgb="FF000000"/>
        <rFont val="Calibri"/>
      </rPr>
      <t xml:space="preserve">Verify Ubuntu 22.04 LTS is configured to automatically exit interactive command shell user sessions after 15 minutes of inactivity or less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-E "\bTMOUT=[0-9]+" /etc/bash.bashrc /etc/profile.d/* </t>
    </r>
    <r>
      <rPr>
        <sz val="11"/>
        <color rgb="FF000000"/>
        <rFont val="Calibri"/>
      </rPr>
      <t xml:space="preserve">
</t>
    </r>
    <r>
      <rPr>
        <sz val="11"/>
        <color rgb="FF000000"/>
        <rFont val="Calibri"/>
      </rPr>
      <t xml:space="preserve">     /etc/profile.d/99-terminal_tmout.sh:TMOUT=900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"TMOUT" is not set to "900" or less, is set to "0", is commented out, or missing, this is a finding.</t>
    </r>
  </si>
  <si>
    <t>V-260555</t>
  </si>
  <si>
    <r>
      <rPr>
        <sz val="11"/>
        <rFont val="Calibri"/>
      </rPr>
      <t>Ubuntu 22.04 LTS default filesystem permissions must be defined in such a way that all authenticated users can read and modify only their own files.</t>
    </r>
  </si>
  <si>
    <r>
      <rPr>
        <sz val="11"/>
        <color rgb="FF000000"/>
        <rFont val="Calibri"/>
      </rPr>
      <t xml:space="preserve">Configure Ubuntu 22.04 LTS to define the default permissions for all authenticated users in such a way that the user can read and modify only their own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UMASK 077</t>
    </r>
  </si>
  <si>
    <r>
      <rPr>
        <sz val="11"/>
        <color rgb="FF000000"/>
        <rFont val="Calibri"/>
      </rPr>
      <t>Setting the most restrictive default permissions ensures newly created accounts do not have unnecessary access.</t>
    </r>
  </si>
  <si>
    <r>
      <rPr>
        <sz val="11"/>
        <color rgb="FF000000"/>
        <rFont val="Calibri"/>
      </rPr>
      <t xml:space="preserve">Verify Ubuntu 22.04 LTS defines default permissions for all authenticated users in such a way that the user can read and modify only their own files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'^\s*umask' /etc/login.defs  </t>
    </r>
    <r>
      <rPr>
        <sz val="11"/>
        <color rgb="FF000000"/>
        <rFont val="Calibri"/>
      </rPr>
      <t xml:space="preserve">
</t>
    </r>
    <r>
      <rPr>
        <sz val="11"/>
        <color rgb="FF000000"/>
        <rFont val="Calibri"/>
      </rPr>
      <t xml:space="preserve">     UMASK 077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"UMASK" variable is set to "000", this is a finding with the severity raised to a CAT I.</t>
    </r>
    <r>
      <rPr>
        <sz val="11"/>
        <color rgb="FF000000"/>
        <rFont val="Calibri"/>
      </rPr>
      <t xml:space="preserve">
</t>
    </r>
    <r>
      <rPr>
        <sz val="11"/>
        <color rgb="FF000000"/>
        <rFont val="Calibri"/>
      </rPr>
      <t>If "UMASK" is not set to "077", is commented out, or is missing, this is a finding.</t>
    </r>
  </si>
  <si>
    <t>V-260556</t>
  </si>
  <si>
    <r>
      <rPr>
        <sz val="11"/>
        <rFont val="Calibri"/>
      </rPr>
      <t xml:space="preserve">Ubuntu 22.04 LTS must have the </t>
    </r>
    <r>
      <rPr>
        <sz val="11"/>
        <color rgb="FF000000"/>
        <rFont val="Calibri"/>
      </rPr>
      <t>"</t>
    </r>
    <r>
      <rPr>
        <b/>
        <sz val="11"/>
        <color rgb="FF000000"/>
        <rFont val="Calibri"/>
      </rPr>
      <t>apparmor</t>
    </r>
    <r>
      <rPr>
        <sz val="11"/>
        <color rgb="FF000000"/>
        <rFont val="Calibri"/>
      </rPr>
      <t>"</t>
    </r>
    <r>
      <rPr>
        <sz val="11"/>
        <color rgb="FF000000"/>
        <rFont val="Calibri"/>
      </rPr>
      <t xml:space="preserve"> package installed.</t>
    </r>
  </si>
  <si>
    <r>
      <rPr>
        <sz val="11"/>
        <color rgb="FF000000"/>
        <rFont val="Calibri"/>
      </rPr>
      <t xml:space="preserve">Install the "appArmor"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apparmor</t>
    </r>
  </si>
  <si>
    <r>
      <rPr>
        <sz val="11"/>
        <color rgb="FF000000"/>
        <rFont val="Calibri"/>
      </rPr>
      <t xml:space="preserve">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r>
      <rPr>
        <sz val="11"/>
        <color rgb="FF000000"/>
        <rFont val="Calibri"/>
      </rPr>
      <t xml:space="preserve">
</t>
    </r>
    <r>
      <rPr>
        <sz val="11"/>
        <color rgb="FF000000"/>
        <rFont val="Calibri"/>
      </rPr>
      <t>Satisfies: SRG-OS-000312-GPOS-00124, SRG-OS-000368-GPOS-00154, SRG-OS-000370-GPOS-00155</t>
    </r>
  </si>
  <si>
    <r>
      <rPr>
        <sz val="11"/>
        <color rgb="FF000000"/>
        <rFont val="Calibri"/>
      </rPr>
      <t xml:space="preserve">Verify Ubuntu 22.04 LTS has the "apparmor" package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apparmor  </t>
    </r>
    <r>
      <rPr>
        <sz val="11"/>
        <color rgb="FF000000"/>
        <rFont val="Calibri"/>
      </rPr>
      <t xml:space="preserve">
</t>
    </r>
    <r>
      <rPr>
        <sz val="11"/>
        <color rgb="FF000000"/>
        <rFont val="Calibri"/>
      </rPr>
      <t xml:space="preserve">     ii     apparmor     3.0.4-2ubuntu2.3     amd64     user-space parser utility for AppArmor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"apparmor" package is not installed, this is a finding.</t>
    </r>
  </si>
  <si>
    <t>V-260557</t>
  </si>
  <si>
    <r>
      <rPr>
        <sz val="11"/>
        <rFont val="Calibri"/>
      </rPr>
      <t>Ubuntu 22.04 LTS must be configured to use AppArmor.</t>
    </r>
  </si>
  <si>
    <r>
      <rPr>
        <sz val="11"/>
        <color rgb="FF000000"/>
        <rFont val="Calibri"/>
      </rPr>
      <t xml:space="preserve">Enable and start "apparmor.service"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apparmor.service --now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AppArmor must have properly configured profiles for applications and home directories. All configurations will be based on the actual system setup and organization and normally are on a per role basis. See the AppArmor documentation for more information on configuring profiles.</t>
    </r>
  </si>
  <si>
    <r>
      <rPr>
        <sz val="11"/>
        <color rgb="FF000000"/>
        <rFont val="Calibri"/>
      </rPr>
      <t xml:space="preserve">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r>
      <rPr>
        <sz val="11"/>
        <color rgb="FF000000"/>
        <rFont val="Calibri"/>
      </rPr>
      <t xml:space="preserve">
</t>
    </r>
    <r>
      <rPr>
        <sz val="11"/>
        <color rgb="FF000000"/>
        <rFont val="Calibri"/>
      </rPr>
      <t>Satisfies: SRG-OS-000368-GPOS-00154, SRG-OS-000370-GPOS-00155, SRG-OS-000324-GPOS-00125</t>
    </r>
  </si>
  <si>
    <r>
      <rPr>
        <sz val="11"/>
        <color rgb="FF000000"/>
        <rFont val="Calibri"/>
      </rPr>
      <t xml:space="preserve">Verify Ubuntu 22.04 LTS AppArmor is active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is-enabled apparmor.service </t>
    </r>
    <r>
      <rPr>
        <sz val="11"/>
        <color rgb="FF000000"/>
        <rFont val="Calibri"/>
      </rPr>
      <t xml:space="preserve">
</t>
    </r>
    <r>
      <rPr>
        <sz val="11"/>
        <color rgb="FF000000"/>
        <rFont val="Calibri"/>
      </rPr>
      <t xml:space="preserv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is-active apparmor.service </t>
    </r>
    <r>
      <rPr>
        <sz val="11"/>
        <color rgb="FF000000"/>
        <rFont val="Calibri"/>
      </rPr>
      <t xml:space="preserve">
</t>
    </r>
    <r>
      <rPr>
        <sz val="11"/>
        <color rgb="FF000000"/>
        <rFont val="Calibri"/>
      </rPr>
      <t xml:space="preserv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"apparmor.service" is not enabled and active,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AppArmor profiles are loaded and enforced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apparmor_status | grep -i profile </t>
    </r>
    <r>
      <rPr>
        <sz val="11"/>
        <color rgb="FF000000"/>
        <rFont val="Calibri"/>
      </rPr>
      <t xml:space="preserve">
</t>
    </r>
    <r>
      <rPr>
        <sz val="11"/>
        <color rgb="FF000000"/>
        <rFont val="Calibri"/>
      </rPr>
      <t xml:space="preserve">     32 profiles are loaded. </t>
    </r>
    <r>
      <rPr>
        <sz val="11"/>
        <color rgb="FF000000"/>
        <rFont val="Calibri"/>
      </rPr>
      <t xml:space="preserve">
</t>
    </r>
    <r>
      <rPr>
        <sz val="11"/>
        <color rgb="FF000000"/>
        <rFont val="Calibri"/>
      </rPr>
      <t xml:space="preserve">     32 profiles are in enforce mode. </t>
    </r>
    <r>
      <rPr>
        <sz val="11"/>
        <color rgb="FF000000"/>
        <rFont val="Calibri"/>
      </rPr>
      <t xml:space="preserve">
</t>
    </r>
    <r>
      <rPr>
        <sz val="11"/>
        <color rgb="FF000000"/>
        <rFont val="Calibri"/>
      </rPr>
      <t xml:space="preserve">     0 profiles are in complain mode. </t>
    </r>
    <r>
      <rPr>
        <sz val="11"/>
        <color rgb="FF000000"/>
        <rFont val="Calibri"/>
      </rPr>
      <t xml:space="preserve">
</t>
    </r>
    <r>
      <rPr>
        <sz val="11"/>
        <color rgb="FF000000"/>
        <rFont val="Calibri"/>
      </rPr>
      <t xml:space="preserve">     0 profiles are in kill mode. </t>
    </r>
    <r>
      <rPr>
        <sz val="11"/>
        <color rgb="FF000000"/>
        <rFont val="Calibri"/>
      </rPr>
      <t xml:space="preserve">
</t>
    </r>
    <r>
      <rPr>
        <sz val="11"/>
        <color rgb="FF000000"/>
        <rFont val="Calibri"/>
      </rPr>
      <t xml:space="preserve">     0 profiles are in unconfined mode. </t>
    </r>
    <r>
      <rPr>
        <sz val="11"/>
        <color rgb="FF000000"/>
        <rFont val="Calibri"/>
      </rPr>
      <t xml:space="preserve">
</t>
    </r>
    <r>
      <rPr>
        <sz val="11"/>
        <color rgb="FF000000"/>
        <rFont val="Calibri"/>
      </rPr>
      <t xml:space="preserve">     2 processes have profiles defined. </t>
    </r>
    <r>
      <rPr>
        <sz val="11"/>
        <color rgb="FF000000"/>
        <rFont val="Calibri"/>
      </rPr>
      <t xml:space="preserve">
</t>
    </r>
    <r>
      <rPr>
        <sz val="11"/>
        <color rgb="FF000000"/>
        <rFont val="Calibri"/>
      </rPr>
      <t xml:space="preserve">     0 processes are unconfined but have a profile defined.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profiles are loaded and enforced, this is a finding.</t>
    </r>
  </si>
  <si>
    <t>V-260558</t>
  </si>
  <si>
    <r>
      <rPr>
        <sz val="11"/>
        <rFont val="Calibri"/>
      </rPr>
      <t>Ubuntu 22.04 LTS must require users to reauthenticate for privilege escalation or when changing roles.</t>
    </r>
  </si>
  <si>
    <r>
      <rPr>
        <sz val="11"/>
        <color rgb="FF000000"/>
        <rFont val="Calibri"/>
      </rPr>
      <t>Remove any occurrence of "!authenticate" found in "/etc/sudoers" file or files in the "/etc/sudoers.d" directory.</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</si>
  <si>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t>
    </r>
  </si>
  <si>
    <r>
      <rPr>
        <sz val="11"/>
        <color rgb="FF000000"/>
        <rFont val="Calibri"/>
      </rPr>
      <t>Verify the "/etc/sudoers" file has no occurrences of "NOPASSWD" or "!authenticate" by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egrep -iR '!authenticate' /etc/sudoers /etc/sudoers.d/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occurrences of "!authenticate" return from the command, this is a finding.</t>
    </r>
  </si>
  <si>
    <t>V-260559</t>
  </si>
  <si>
    <r>
      <rPr>
        <sz val="11"/>
        <rFont val="Calibri"/>
      </rPr>
      <t>Ubuntu 22.04 LTS must ensure only users who need access to security functions are part of sudo group.</t>
    </r>
  </si>
  <si>
    <r>
      <rPr>
        <sz val="11"/>
        <color rgb="FF000000"/>
        <rFont val="Calibri"/>
      </rPr>
      <t xml:space="preserve">Configure the sudo group with only members requiring access to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remove a user from the sudo group, run: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gpasswd -d &lt;username&gt; sudo</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</si>
  <si>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22.04 LTS restricts access to security functions through the use of access control mechanisms and by implementing least privilege capabilities.</t>
    </r>
  </si>
  <si>
    <r>
      <rPr>
        <sz val="11"/>
        <color rgb="FF000000"/>
        <rFont val="Calibri"/>
      </rPr>
      <t xml:space="preserve">Verify the sudo group has only members who require access to security functions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sudo /etc/group  </t>
    </r>
    <r>
      <rPr>
        <sz val="11"/>
        <color rgb="FF000000"/>
        <rFont val="Calibri"/>
      </rPr>
      <t xml:space="preserve">
</t>
    </r>
    <r>
      <rPr>
        <sz val="11"/>
        <color rgb="FF000000"/>
        <rFont val="Calibri"/>
      </rPr>
      <t xml:space="preserve">     sudo:x:27:&lt;username&gt;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sudo group contains users not needing access to security functions, this is a finding.</t>
    </r>
  </si>
  <si>
    <t>V-260560</t>
  </si>
  <si>
    <r>
      <rPr>
        <sz val="11"/>
        <rFont val="Calibri"/>
      </rPr>
      <t>Ubuntu 22.04 LTS must enforce password complexity by requiring at least one uppercase character be used.</t>
    </r>
  </si>
  <si>
    <r>
      <rPr>
        <sz val="11"/>
        <color rgb="FF000000"/>
        <rFont val="Calibri"/>
      </rPr>
      <t xml:space="preserve">Configure Ubuntu 22.04 LTS to enforce password complexity by requiring that at least one uppercase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ucredit =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</si>
  <si>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</si>
  <si>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 xml:space="preserve">Verify Ubuntu 22.04 LTS enforces password complexity by requiring at least one uppercase character be used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ucredit /etc/security/pwquality.conf </t>
    </r>
    <r>
      <rPr>
        <sz val="11"/>
        <color rgb="FF000000"/>
        <rFont val="Calibri"/>
      </rPr>
      <t xml:space="preserve">
</t>
    </r>
    <r>
      <rPr>
        <sz val="11"/>
        <color rgb="FF000000"/>
        <rFont val="Calibri"/>
      </rPr>
      <t xml:space="preserve">     ucredit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"ucredit" is greater than "-1", is commented out, or is missing, this is a finding.</t>
    </r>
  </si>
  <si>
    <t>V-260561</t>
  </si>
  <si>
    <r>
      <rPr>
        <sz val="11"/>
        <rFont val="Calibri"/>
      </rPr>
      <t>Ubuntu 22.04 LTS must enforce password complexity by requiring at least one lowercase character be used.</t>
    </r>
  </si>
  <si>
    <r>
      <rPr>
        <sz val="11"/>
        <color rgb="FF000000"/>
        <rFont val="Calibri"/>
      </rPr>
      <t xml:space="preserve">Configure Ubuntu 22.04 LTS to enforce password complexity by requiring that at least one lowercase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lcredit = -1</t>
    </r>
  </si>
  <si>
    <r>
      <rPr>
        <sz val="11"/>
        <color rgb="FF000000"/>
        <rFont val="Calibri"/>
      </rPr>
      <t xml:space="preserve">Verify Ubuntu 22.04 LTS enforces password complexity by requiring that at least one lowercase character be used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lcredit /etc/security/pwquality.conf </t>
    </r>
    <r>
      <rPr>
        <sz val="11"/>
        <color rgb="FF000000"/>
        <rFont val="Calibri"/>
      </rPr>
      <t xml:space="preserve">
</t>
    </r>
    <r>
      <rPr>
        <sz val="11"/>
        <color rgb="FF000000"/>
        <rFont val="Calibri"/>
      </rPr>
      <t xml:space="preserve">     lcredit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"lcredit" is greater than "-1", is commented out, or is missing, this is a finding.</t>
    </r>
  </si>
  <si>
    <t>V-260562</t>
  </si>
  <si>
    <r>
      <rPr>
        <sz val="11"/>
        <rFont val="Calibri"/>
      </rPr>
      <t>Ubuntu 22.04 LTS must enforce password complexity by requiring that at least one numeric character be used.</t>
    </r>
  </si>
  <si>
    <r>
      <rPr>
        <sz val="11"/>
        <color rgb="FF000000"/>
        <rFont val="Calibri"/>
      </rPr>
      <t xml:space="preserve">Configure Ubuntu 22.04 LTS to enforce password complexity by requiring that at least one numeric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dcredit = -1</t>
    </r>
  </si>
  <si>
    <r>
      <rPr>
        <sz val="11"/>
        <color rgb="FF000000"/>
        <rFont val="Calibri"/>
      </rPr>
      <t xml:space="preserve">Verify Ubuntu 22.04 LTS enforces password complexity by requiring that at least one numeric character be used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dcredit /etc/security/pwquality.conf </t>
    </r>
    <r>
      <rPr>
        <sz val="11"/>
        <color rgb="FF000000"/>
        <rFont val="Calibri"/>
      </rPr>
      <t xml:space="preserve">
</t>
    </r>
    <r>
      <rPr>
        <sz val="11"/>
        <color rgb="FF000000"/>
        <rFont val="Calibri"/>
      </rPr>
      <t xml:space="preserve">     dcredit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"dcredit" is greater than "-1", is commented out, or is missing, this is a finding.</t>
    </r>
  </si>
  <si>
    <t>V-260563</t>
  </si>
  <si>
    <r>
      <rPr>
        <sz val="11"/>
        <rFont val="Calibri"/>
      </rPr>
      <t>Ubuntu 22.04 LTS must enforce password complexity by requiring that at least one special character be used.</t>
    </r>
  </si>
  <si>
    <r>
      <rPr>
        <sz val="11"/>
        <color rgb="FF000000"/>
        <rFont val="Calibri"/>
      </rPr>
      <t xml:space="preserve">Configure Ubuntu 22.04 LTS to enforce password complexity by requiring that at least one special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ocredit =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</si>
  <si>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</si>
  <si>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 xml:space="preserve">Verify Ubuntu 22.04 LTS enforces password complexity by requiring that at least one special character be used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ocredit /etc/security/pwquality.conf </t>
    </r>
    <r>
      <rPr>
        <sz val="11"/>
        <color rgb="FF000000"/>
        <rFont val="Calibri"/>
      </rPr>
      <t xml:space="preserve">
</t>
    </r>
    <r>
      <rPr>
        <sz val="11"/>
        <color rgb="FF000000"/>
        <rFont val="Calibri"/>
      </rPr>
      <t xml:space="preserve">     ocredit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"ocredit" is greater than "-1", is commented out, or is missing, this is a finding.</t>
    </r>
  </si>
  <si>
    <t>V-260564</t>
  </si>
  <si>
    <r>
      <rPr>
        <sz val="11"/>
        <rFont val="Calibri"/>
      </rPr>
      <t>Ubuntu 22.04 LTS must prevent the use of dictionary words for passwords.</t>
    </r>
  </si>
  <si>
    <r>
      <rPr>
        <sz val="11"/>
        <color rgb="FF000000"/>
        <rFont val="Calibri"/>
      </rPr>
      <t xml:space="preserve">Configure Ubuntu 22.04 LTS to prevent the use of dictionary words for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dictcheck = 1</t>
    </r>
  </si>
  <si>
    <r>
      <rPr>
        <sz val="11"/>
        <color rgb="FF000000"/>
        <rFont val="Calibri"/>
      </rPr>
      <t>If Ubuntu 22.04 LTS allows the user to select passwords based on dictionary words, then this increases the chances of password compromise by increasing the opportunity for successful guesses and brute-force attacks.</t>
    </r>
  </si>
  <si>
    <r>
      <rPr>
        <sz val="11"/>
        <color rgb="FF000000"/>
        <rFont val="Calibri"/>
      </rPr>
      <t xml:space="preserve">Verify Ubuntu 22.04 LTS prevents the use of dictionary words for passwords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dictcheck /etc/security/pwquality.conf </t>
    </r>
    <r>
      <rPr>
        <sz val="11"/>
        <color rgb="FF000000"/>
        <rFont val="Calibri"/>
      </rPr>
      <t xml:space="preserve">
</t>
    </r>
    <r>
      <rPr>
        <sz val="11"/>
        <color rgb="FF000000"/>
        <rFont val="Calibri"/>
      </rPr>
      <t xml:space="preserve">     dictcheck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"dictcheck" is not set to "1", is commented out, or is missing, this is a finding.</t>
    </r>
  </si>
  <si>
    <t>V-260565</t>
  </si>
  <si>
    <r>
      <rPr>
        <sz val="11"/>
        <rFont val="Calibri"/>
      </rPr>
      <t>Ubuntu 22.04 LTS must enforce a minimum 15-character password length.</t>
    </r>
  </si>
  <si>
    <r>
      <rPr>
        <sz val="11"/>
        <color rgb="FF000000"/>
        <rFont val="Calibri"/>
      </rPr>
      <t xml:space="preserve">Configure Ubuntu 22.04 LTS to enforce a minimum 15-character password length.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minlen = 15</t>
    </r>
  </si>
  <si>
    <r>
      <rPr>
        <sz val="11"/>
        <color rgb="FF000000"/>
        <rFont val="Calibri"/>
      </rPr>
      <t xml:space="preserve">The shorter the password, the lower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</si>
  <si>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 xml:space="preserve">Verify the pwquality configuration file enforces a minimum 15-character password length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minlen /etc/security/pwquality.conf </t>
    </r>
    <r>
      <rPr>
        <sz val="11"/>
        <color rgb="FF000000"/>
        <rFont val="Calibri"/>
      </rPr>
      <t xml:space="preserve">
</t>
    </r>
    <r>
      <rPr>
        <sz val="11"/>
        <color rgb="FF000000"/>
        <rFont val="Calibri"/>
      </rPr>
      <t xml:space="preserve">     minlen = 15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"minlen" is not "15" or higher, is commented out, or is missing, this is a finding.</t>
    </r>
  </si>
  <si>
    <t>V-260566</t>
  </si>
  <si>
    <r>
      <rPr>
        <sz val="11"/>
        <rFont val="Calibri"/>
      </rPr>
      <t>Ubuntu 22.04 LTS must require the change of at least eight characters when passwords are changed.</t>
    </r>
  </si>
  <si>
    <r>
      <rPr>
        <sz val="11"/>
        <color rgb="FF000000"/>
        <rFont val="Calibri"/>
      </rPr>
      <t xml:space="preserve">Configure Ubuntu 22.04 LTS to require the change of at least eight characters when passwords are 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difok = 8</t>
    </r>
  </si>
  <si>
    <r>
      <rPr>
        <sz val="11"/>
        <color rgb="FF000000"/>
        <rFont val="Calibri"/>
      </rPr>
      <t xml:space="preserve">If the operating system allows the user to consecutively reuse extensive portions of passwords, this increases the chances of password compromise by increasing the window of opportunity for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number of changed characters refers to the number of changes required with respect to the total number of positions in the current password. In other words, characters may be the same within the two passwords; however, the positions of the like characters must be different.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eight characters.</t>
    </r>
  </si>
  <si>
    <r>
      <rPr>
        <sz val="11"/>
        <color rgb="FF000000"/>
        <rFont val="Calibri"/>
      </rPr>
      <t xml:space="preserve">Verify Ubuntu 22.04 LTS requires the change of at least eight characters when passwords are changed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difok /etc/security/pwquality.conf </t>
    </r>
    <r>
      <rPr>
        <sz val="11"/>
        <color rgb="FF000000"/>
        <rFont val="Calibri"/>
      </rPr>
      <t xml:space="preserve">
</t>
    </r>
    <r>
      <rPr>
        <sz val="11"/>
        <color rgb="FF000000"/>
        <rFont val="Calibri"/>
      </rPr>
      <t xml:space="preserve">     difok = 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"difok" is less than "8", is commented out, or is missing, this is a finding.</t>
    </r>
  </si>
  <si>
    <t>V-260567</t>
  </si>
  <si>
    <r>
      <rPr>
        <sz val="11"/>
        <rFont val="Calibri"/>
      </rPr>
      <t>Ubuntu 22.04 LTS must be configured so that when passwords are changed or new passwords are established, pwquality must be used.</t>
    </r>
  </si>
  <si>
    <r>
      <rPr>
        <sz val="11"/>
        <color rgb="FF000000"/>
        <rFont val="Calibri"/>
      </rPr>
      <t xml:space="preserve">Configure Ubuntu 22.04 LTS to enforce password complexity 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enforcing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"/etc/pam.d/common-password"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requisite pam_pwquality.so retry=3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value of "retry" should be between "1" and "3".</t>
    </r>
  </si>
  <si>
    <r>
      <rPr>
        <sz val="11"/>
        <color rgb="FF000000"/>
        <rFont val="Calibri"/>
      </rPr>
      <t xml:space="preserve">Verify Ubuntu 22.04 LTS enforces password complexity rules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enforcing /etc/security/pwquality.conf  </t>
    </r>
    <r>
      <rPr>
        <sz val="11"/>
        <color rgb="FF000000"/>
        <rFont val="Calibri"/>
      </rPr>
      <t xml:space="preserve">
</t>
    </r>
    <r>
      <rPr>
        <sz val="11"/>
        <color rgb="FF000000"/>
        <rFont val="Calibri"/>
      </rPr>
      <t xml:space="preserve">     enforcing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"enforcing" is not "1",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for the use of "pwquality"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cat /etc/pam.d/common-password | grep requisite | grep pam_pwquality </t>
    </r>
    <r>
      <rPr>
        <sz val="11"/>
        <color rgb="FF000000"/>
        <rFont val="Calibri"/>
      </rPr>
      <t xml:space="preserve">
</t>
    </r>
    <r>
      <rPr>
        <sz val="11"/>
        <color rgb="FF000000"/>
        <rFont val="Calibri"/>
      </rPr>
      <t xml:space="preserve">      password     requisite     pam_pwquality.so retry=3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"retry" is set to "0" or is greater than "3", or is missing, this is a finding.</t>
    </r>
  </si>
  <si>
    <t>V-260569</t>
  </si>
  <si>
    <r>
      <rPr>
        <sz val="11"/>
        <rFont val="Calibri"/>
      </rPr>
      <t>Ubuntu 22.04 LTS must store only encrypted representations of passwords.</t>
    </r>
  </si>
  <si>
    <r>
      <rPr>
        <sz val="11"/>
        <color rgb="FF000000"/>
        <rFont val="Calibri"/>
      </rPr>
      <t xml:space="preserve">Configure Ubuntu 22.04 LTS to store encrypted representations of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"/etc/pam.d/common-password"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[success=1 default=ignore] pam_unix.so obscure sha512 shadow rounds=100000</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</si>
  <si>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</si>
  <si>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 xml:space="preserve">Verify the Ubuntu operating stores only encrypted representations of passwords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pam_unix.so /etc/pam.d/common-password </t>
    </r>
    <r>
      <rPr>
        <sz val="11"/>
        <color rgb="FF000000"/>
        <rFont val="Calibri"/>
      </rPr>
      <t xml:space="preserve">
</t>
    </r>
    <r>
      <rPr>
        <sz val="11"/>
        <color rgb="FF000000"/>
        <rFont val="Calibri"/>
      </rPr>
      <t xml:space="preserve">     password [success=1 default=ignore] pam_unix.so obscure sha512 shadow rounds=100000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"sha512" is missing from the "pam_unix.so" line, or if the "rounds" is set to less than 100000, this is a finding.</t>
    </r>
  </si>
  <si>
    <t>V-260570</t>
  </si>
  <si>
    <r>
      <rPr>
        <sz val="11"/>
        <rFont val="Calibri"/>
      </rPr>
      <t>Ubuntu 22.04 LTS must not allow accounts configured with blank or null passwords.</t>
    </r>
  </si>
  <si>
    <r>
      <rPr>
        <sz val="11"/>
        <color rgb="FF000000"/>
        <rFont val="Calibri"/>
      </rPr>
      <t>Remove any instances of the "nullok" option in "/etc/pam.d/common-password" to prevent logons with empty passwords.</t>
    </r>
    <r>
      <rPr>
        <sz val="11"/>
        <color rgb="FF000000"/>
        <rFont val="Calibri"/>
      </rPr>
      <t xml:space="preserve">
</t>
    </r>
    <r>
      <rPr>
        <sz val="11"/>
        <color rgb="FF000000"/>
        <rFont val="Calibri"/>
      </rPr>
      <t>Remove any instances of the "nullok" option in "/etc/pam.d/common-auth" and "/etc/pam.d/common-password".</t>
    </r>
  </si>
  <si>
    <r>
      <rPr>
        <sz val="11"/>
        <color rgb="FF000000"/>
        <rFont val="Calibri"/>
      </rPr>
      <t>If an account has an empty password, anyone could log on and run commands with the privileges of that account. Accounts with empty passwords must never be used in operational environments.</t>
    </r>
  </si>
  <si>
    <r>
      <rPr>
        <sz val="11"/>
        <color rgb="FF000000"/>
        <rFont val="Calibri"/>
      </rPr>
      <t xml:space="preserve">Verify that null passwords cannot be used.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nullok /etc/pam.d/common-auth /etc/pam.d/common-password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produces any output, this is a finding.</t>
    </r>
  </si>
  <si>
    <t>V-260571</t>
  </si>
  <si>
    <r>
      <rPr>
        <sz val="11"/>
        <rFont val="Calibri"/>
      </rPr>
      <t>Ubuntu 22.04 LTS must not have accounts configured with blank or null passwords.</t>
    </r>
  </si>
  <si>
    <r>
      <rPr>
        <sz val="11"/>
        <color rgb="FF000000"/>
        <rFont val="Calibri"/>
      </rPr>
      <t xml:space="preserve">Configure all accounts on the system to have a password or lock the account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account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passwd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lock the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passwd -l &lt;username&gt;</t>
    </r>
  </si>
  <si>
    <r>
      <rPr>
        <sz val="11"/>
        <color rgb="FF000000"/>
        <rFont val="Calibri"/>
      </rPr>
      <t xml:space="preserve">Verify all accounts on the system to have a password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awk -F: '!$2 {print $1}'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returns any results, this is a finding.</t>
    </r>
  </si>
  <si>
    <t>V-260572</t>
  </si>
  <si>
    <r>
      <rPr>
        <sz val="11"/>
        <rFont val="Calibri"/>
      </rPr>
      <t>Ubuntu 22.04 LTS must encrypt all stored passwords with a FIPS 140-3-approved cryptographic hashing algorithm.</t>
    </r>
  </si>
  <si>
    <r>
      <rPr>
        <sz val="11"/>
        <color rgb="FF000000"/>
        <rFont val="Calibri"/>
      </rPr>
      <t xml:space="preserve">Configure Ubuntu 22.04 LTS to encrypt all stored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</si>
  <si>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</si>
  <si>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 xml:space="preserve">Verify that the shadow password suite configuration is set to encrypt passwords with a FIPS 140-3 approved cryptographic hashing algorithm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'^\s*encrypt_method' /etc/login.defs </t>
    </r>
    <r>
      <rPr>
        <sz val="11"/>
        <color rgb="FF000000"/>
        <rFont val="Calibri"/>
      </rPr>
      <t xml:space="preserve">
</t>
    </r>
    <r>
      <rPr>
        <sz val="11"/>
        <color rgb="FF000000"/>
        <rFont val="Calibri"/>
      </rPr>
      <t xml:space="preserve">     ENCRYPT_METHOD 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"ENCRYPT_METHOD" does not equal SHA512 or greater, is commented out, or is missing, this is a finding.</t>
    </r>
  </si>
  <si>
    <t>V-260573</t>
  </si>
  <si>
    <r>
      <rPr>
        <sz val="11"/>
        <rFont val="Calibri"/>
      </rPr>
      <t>Ubuntu 22.04 LTS must implement multifactor authentication for remote access to privileged accounts in such a way that one of the factors is provided by a device separate from the system gaining access.</t>
    </r>
  </si>
  <si>
    <r>
      <rPr>
        <sz val="11"/>
        <color rgb="FF000000"/>
        <rFont val="Calibri"/>
      </rPr>
      <t xml:space="preserve">Install the "libpam-pkcs11"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libpam-pkcs11</t>
    </r>
  </si>
  <si>
    <r>
      <rPr>
        <sz val="11"/>
        <color rgb="FF000000"/>
        <rFont val="Calibri"/>
      </rPr>
      <t xml:space="preserve">Using an authentication device, such as a CAC or token separate from the information system, ensures that even if the information system is compromised, that compromise will not affect credentials stored on the authentication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Satisfies: SRG-OS-000375-GPOS-00160, SRG-OS-000105-GPOS-00052, SRG-OS-000106-GPOS-00053, SRG-OS-000107-GPOS-00054, SRG-OS-000108-GPOS-00055</t>
    </r>
  </si>
  <si>
    <r>
      <rPr>
        <sz val="11"/>
        <color rgb="FF000000"/>
        <rFont val="Calibri"/>
      </rPr>
      <t xml:space="preserve">Verify Ubuntu 22.04 LTS has the packages required for multifactor authentication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libpam-pkcs11 </t>
    </r>
    <r>
      <rPr>
        <sz val="11"/>
        <color rgb="FF000000"/>
        <rFont val="Calibri"/>
      </rPr>
      <t xml:space="preserve">
</t>
    </r>
    <r>
      <rPr>
        <sz val="11"/>
        <color rgb="FF000000"/>
        <rFont val="Calibri"/>
      </rPr>
      <t xml:space="preserve">     ii     libpam-pkcs11     0.6.11-4build2     amd64     Fully featured PAM module for using PKCS#11 smart cards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"libpam-pkcs11" package is not installed, this is a finding.</t>
    </r>
  </si>
  <si>
    <t>V-260574</t>
  </si>
  <si>
    <r>
      <rPr>
        <sz val="11"/>
        <rFont val="Calibri"/>
      </rPr>
      <t>Ubuntu 22.04 LTS must accept personal identity verification (PIV) credentials.</t>
    </r>
  </si>
  <si>
    <r>
      <rPr>
        <sz val="11"/>
        <color rgb="FF000000"/>
        <rFont val="Calibri"/>
      </rPr>
      <t xml:space="preserve">Install the "opensc-pkcs11"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opensc-pkcs11</t>
    </r>
  </si>
  <si>
    <r>
      <rPr>
        <sz val="11"/>
        <color rgb="FF000000"/>
        <rFont val="Calibri"/>
      </rPr>
      <t xml:space="preserve">The use of PIV credentials facilitates standardization and reduces the risk of unauthorized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has mandated the use of the common access card (CAC) to support identity management and personal authentication for systems covered under Homeland Security Presidential Directive (HSPD) 12, as well as making the CAC a primary component of layered protection for national security systems.</t>
    </r>
  </si>
  <si>
    <r>
      <rPr>
        <sz val="11"/>
        <color rgb="FF000000"/>
        <rFont val="Calibri"/>
      </rPr>
      <t xml:space="preserve">Verify the "opensc-pcks11" package is installed on the system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opensc-pkcs11 </t>
    </r>
    <r>
      <rPr>
        <sz val="11"/>
        <color rgb="FF000000"/>
        <rFont val="Calibri"/>
      </rPr>
      <t xml:space="preserve">
</t>
    </r>
    <r>
      <rPr>
        <sz val="11"/>
        <color rgb="FF000000"/>
        <rFont val="Calibri"/>
      </rPr>
      <t xml:space="preserve">     ii     opensc-pkcs11:amd64     0.22.0-1Ubuntu2     amd64     Smart card utilities with support for PKCS#15 compatible cards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"opensc-pcks11" package is not installed, this is a finding.</t>
    </r>
  </si>
  <si>
    <t>V-260575</t>
  </si>
  <si>
    <r>
      <rPr>
        <sz val="11"/>
        <rFont val="Calibri"/>
      </rPr>
      <t>Ubuntu 22.04 LTS must implement smart card logins for multifactor authentication for local and network access to privileged and nonprivileged accounts.</t>
    </r>
  </si>
  <si>
    <r>
      <rPr>
        <sz val="11"/>
        <color rgb="FF000000"/>
        <rFont val="Calibri"/>
      </rPr>
      <t xml:space="preserve">Configure Ubuntu 22.04 LTS to use multifactor authentication for access to accounts.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"/etc/pam.d/common-auth"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[success=3 default=ignore]     pam_pkcs11.so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PubkeyAuthentication yes</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</si>
  <si>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a user knows (e.g., password/PIN);  </t>
    </r>
    <r>
      <rPr>
        <sz val="11"/>
        <color rgb="FF000000"/>
        <rFont val="Calibri"/>
      </rPr>
      <t xml:space="preserve">
</t>
    </r>
    <r>
      <rPr>
        <sz val="11"/>
        <color rgb="FF000000"/>
        <rFont val="Calibri"/>
      </rPr>
      <t xml:space="preserve">2) Something a user has (e.g., cryptographic identification device, token); and  </t>
    </r>
    <r>
      <rPr>
        <sz val="11"/>
        <color rgb="FF000000"/>
        <rFont val="Calibri"/>
      </rPr>
      <t xml:space="preserve">
</t>
    </r>
    <r>
      <rPr>
        <sz val="11"/>
        <color rgb="FF000000"/>
        <rFont val="Calibri"/>
      </rPr>
      <t xml:space="preserve">3) Something a user is (e.g., biometric).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Network access is defined as access to an information system by a user (or a process acting on behalf of a user) communicating through a network (e.g., local area network, wide area network, or the internet).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common access card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</si>
  <si>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 xml:space="preserve">Verify that the "pam_pkcs11.so" module is configured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pam_pkcs11.so /etc/pam.d/common-auth </t>
    </r>
    <r>
      <rPr>
        <sz val="11"/>
        <color rgb="FF000000"/>
        <rFont val="Calibri"/>
      </rPr>
      <t xml:space="preserve">
</t>
    </r>
    <r>
      <rPr>
        <sz val="11"/>
        <color rgb="FF000000"/>
        <rFont val="Calibri"/>
      </rPr>
      <t xml:space="preserve">     auth     [success=3 default=ignore]     pam_pkcs11.so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"pam_pkcs11.so"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sshd daemon allows public key authentication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/usr/sbin/sshd -dd 2&gt;&amp;1 | awk '/filename/ {print $4}' | tr -d '\r' | tr '\n' ' ' | xargs sudo grep -iH 'pubkeyauthentication' </t>
    </r>
    <r>
      <rPr>
        <sz val="11"/>
        <color rgb="FF000000"/>
        <rFont val="Calibri"/>
      </rPr>
      <t xml:space="preserve">
</t>
    </r>
    <r>
      <rPr>
        <sz val="11"/>
        <color rgb="FF000000"/>
        <rFont val="Calibri"/>
      </rPr>
      <t xml:space="preserve">     /etc/ssh/sshd_config:PubkeyAuthentication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"PubkeyAuthentication" is not set to "yes" or is commented out or missing, or if conflicting results are returned, this is a finding.</t>
    </r>
  </si>
  <si>
    <t>V-260576</t>
  </si>
  <si>
    <r>
      <rPr>
        <sz val="11"/>
        <rFont val="Calibri"/>
      </rPr>
      <t>Ubuntu 22.04 LTS must electronically verify personal identity verification (PIV) credentials.</t>
    </r>
  </si>
  <si>
    <r>
      <rPr>
        <sz val="11"/>
        <color rgb="FF000000"/>
        <rFont val="Calibri"/>
      </rPr>
      <t xml:space="preserve">Configure Ubuntu 22.04 LTS to do certificate status checking for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all "cert_policy" lines in the "/etc/pam_pkcs11/pam_pkcs11.conf" file with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ocsp_on</t>
    </r>
  </si>
  <si>
    <r>
      <rPr>
        <sz val="11"/>
        <color rgb="FF000000"/>
        <rFont val="Calibri"/>
      </rPr>
      <t xml:space="preserve">Verify Ubuntu 22.04 LTS electronically verifies PIV credentials via certificate status checking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use_pkcs11_module /etc/pam_pkcs11/pam_pkcs11.conf | sudo awk '/pkcs11_module opensc {/,/}/' /etc/pam_pkcs11/pam_pkcs11.conf | grep cert_policy | grep ocsp_on </t>
    </r>
    <r>
      <rPr>
        <sz val="11"/>
        <color rgb="FF000000"/>
        <rFont val="Calibri"/>
      </rPr>
      <t xml:space="preserve">
</t>
    </r>
    <r>
      <rPr>
        <sz val="11"/>
        <color rgb="FF000000"/>
        <rFont val="Calibri"/>
      </rPr>
      <t xml:space="preserve">     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every returned "cert_policy" line is not set to "ocsp_on", the line is commented out, or is missing, this is a finding.</t>
    </r>
  </si>
  <si>
    <t>V-260577</t>
  </si>
  <si>
    <r>
      <rPr>
        <sz val="11"/>
        <rFont val="Calibri"/>
      </rPr>
      <t>Ubuntu 22.04 LTS, for PKI-based authentication, must validate certificates by constructing a certification path (which includes status information) to an accepted trust anchor.</t>
    </r>
  </si>
  <si>
    <r>
      <rPr>
        <sz val="11"/>
        <color rgb="FF000000"/>
        <rFont val="Calibri"/>
      </rPr>
      <t xml:space="preserve">Configure Ubuntu 22.04 LTS, for PKI-based authentication, to validate certificates by constructing a certification path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all "cert_policy" lines in the "/etc/pam_pkcs11/pam_pkcs11.conf" file with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system is missing an "/etc/pam_pkcs11/" directory and an "/etc/pam_pkcs11/pam_pkcs11.conf", find an example to copy into place and modify accordingly at "/usr/share/doc/libpam-pkcs11/examples/pam_pkcs11.conf.example.gz".</t>
    </r>
  </si>
  <si>
    <r>
      <rPr>
        <sz val="11"/>
        <color rgb="FF000000"/>
        <rFont val="Calibri"/>
      </rPr>
      <t xml:space="preserve">Without path validation, an informed trust decision by the relying party cannot be made when presented with any certificate not already explicitly trusted.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</si>
  <si>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 xml:space="preserve">Verify Ubuntu 22.04 LTS, for PKI-based authentication, has valid certificates by constructing a certification path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pkcs11 module is being used via the "use_pkcs11_module" in "/etc/pam_pkcs11/pam_pkcs11.conf" and then ensure "ca" is enabled in "cert_policy"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use_pkcs11_module /etc/pam_pkcs11/pam_pkcs11.conf | sudo awk '/pkcs11_module opensc {/,/}/' /etc/pam_pkcs11/pam_pkcs11.conf | grep cert_policy | grep ca   </t>
    </r>
    <r>
      <rPr>
        <sz val="11"/>
        <color rgb="FF000000"/>
        <rFont val="Calibri"/>
      </rPr>
      <t xml:space="preserve">
</t>
    </r>
    <r>
      <rPr>
        <sz val="11"/>
        <color rgb="FF000000"/>
        <rFont val="Calibri"/>
      </rPr>
      <t xml:space="preserve">     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"cert_policy" is not set to "ca", the line is commented out, or is missing, this is a finding.</t>
    </r>
  </si>
  <si>
    <t>V-260578</t>
  </si>
  <si>
    <r>
      <rPr>
        <sz val="11"/>
        <rFont val="Calibri"/>
      </rPr>
      <t>Ubuntu 22.04 LTS for PKI-based authentication, must implement a local cache of revocation data in case of the inability to access revocation information via the network.</t>
    </r>
  </si>
  <si>
    <r>
      <rPr>
        <sz val="11"/>
        <color rgb="FF000000"/>
        <rFont val="Calibri"/>
      </rPr>
      <t xml:space="preserve">Configure Ubuntu 22.04 LTS, for PKI-based authentication, to use local revocation data when unable to access the network to obtain it remotely.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"cert_policy" option in "/etc/pam_pkcs11/pam_pkcs11.conf" to include "crl_auto" or "crl_offline".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crl_auto;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"/usr/share/doc/libpam-pkcs11/examples/pam_pkcs11.conf.example.gz".</t>
    </r>
  </si>
  <si>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</si>
  <si>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 xml:space="preserve">Verify Ubuntu 22.04 LTS, for PKI-based authentication, uses local revocation data when unable to access it from the network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smart card authentication is not being used on the system, this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cert_policy /etc/pam_pkcs11/pam_pkcs11.conf | grep  -E -- 'crl_auto|crl_offline' </t>
    </r>
    <r>
      <rPr>
        <sz val="11"/>
        <color rgb="FF000000"/>
        <rFont val="Calibri"/>
      </rPr>
      <t xml:space="preserve">
</t>
    </r>
    <r>
      <rPr>
        <sz val="11"/>
        <color rgb="FF000000"/>
        <rFont val="Calibri"/>
      </rPr>
      <t xml:space="preserve">     cert_policy = ca,signature,ocsp_on,crl_auto;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"cert_policy" is not set to include "crl_auto" or "crl_offline", is commented out, or is missing, this is a finding.</t>
    </r>
  </si>
  <si>
    <t>V-260579</t>
  </si>
  <si>
    <r>
      <rPr>
        <sz val="11"/>
        <rFont val="Calibri"/>
      </rPr>
      <t>Ubuntu 22.04 LTS must map the authenticated identity to the user or group account for PKI-based authentication.</t>
    </r>
  </si>
  <si>
    <r>
      <rPr>
        <sz val="11"/>
        <color rgb="FF000000"/>
        <rFont val="Calibri"/>
      </rPr>
      <t xml:space="preserve">Set "use_mappers=pwent" in "/etc/pam_pkcs11/pam_pkcs11.conf" or, if there is already a comma-separated list of mappers, add it to the list, separated by comma, and before the null mapper.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"/usr/share/doc/libpam-pkcs11/examples/pam_pkcs11.conf.example.gz".</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</si>
  <si>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</si>
  <si>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 xml:space="preserve">Verify that "use_mappers" is set to "pwent" in "/etc/pam_pkcs11/pam_pkcs11.conf"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use_mappers /etc/pam_pkcs11/pam_pkcs11.conf </t>
    </r>
    <r>
      <rPr>
        <sz val="11"/>
        <color rgb="FF000000"/>
        <rFont val="Calibri"/>
      </rPr>
      <t xml:space="preserve">
</t>
    </r>
    <r>
      <rPr>
        <sz val="11"/>
        <color rgb="FF000000"/>
        <rFont val="Calibri"/>
      </rPr>
      <t xml:space="preserve">     use_mappers = pwent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"use_mappers" does not contain "pwent", is commented out, or is missing, this is a finding.</t>
    </r>
  </si>
  <si>
    <t>V-260580</t>
  </si>
  <si>
    <r>
      <rPr>
        <sz val="11"/>
        <rFont val="Calibri"/>
      </rPr>
      <t>Ubuntu 22.04 LTS must use DOD PKI-established certificate authorities for verification of the establishment of protected sessions.</t>
    </r>
  </si>
  <si>
    <r>
      <rPr>
        <sz val="11"/>
        <color rgb="FF000000"/>
        <rFont val="Calibri"/>
      </rPr>
      <t xml:space="preserve">Configure Ubuntu 22.04 LTS to use of DOD PKI-established certificate authorities for verification of the establishment of protected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at least one DOD certificate authority to the "/usr/share/ca-certificates" directory in the CRT format.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"/etc/ssl/certs" directory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dpkg-reconfigure ca-certificates</t>
    </r>
  </si>
  <si>
    <r>
      <rPr>
        <sz val="11"/>
        <color rgb="FF000000"/>
        <rFont val="Calibri"/>
      </rPr>
      <t xml:space="preserve">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</si>
  <si>
    <r>
      <rPr>
        <sz val="11"/>
        <color rgb="FF000000"/>
        <rFont val="Calibri"/>
      </rPr>
      <t xml:space="preserve">Verify the directory containing the root certificates for Ubuntu 22.04 LTS contains certificate files for DOD PKI-established certificate authorities by iterating over all files in the "/etc/ssl/certs" directory and checking if, at least one, has the subject matching "DOD ROOT CA".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ls /etc/ssl/certs | grep -i DOD </t>
    </r>
    <r>
      <rPr>
        <sz val="11"/>
        <color rgb="FF000000"/>
        <rFont val="Calibri"/>
      </rPr>
      <t xml:space="preserve">
</t>
    </r>
    <r>
      <rPr>
        <sz val="11"/>
        <color rgb="FF000000"/>
        <rFont val="Calibri"/>
      </rPr>
      <t xml:space="preserve">     DOD_PKE_CA_chain.pem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 DOD root certificate is found,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all root certificates present on the system have been approved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ls /etc/ssl/certs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certificate is present that is not approved by the AO, this is a finding.</t>
    </r>
  </si>
  <si>
    <t>V-260581</t>
  </si>
  <si>
    <r>
      <rPr>
        <sz val="11"/>
        <rFont val="Calibri"/>
      </rPr>
      <t>Ubuntu 22.04 LTS must be configured such that Pluggable Authentication Module (PAM) prohibits the use of cached authentications after one day.</t>
    </r>
  </si>
  <si>
    <r>
      <rPr>
        <sz val="11"/>
        <color rgb="FF000000"/>
        <rFont val="Calibri"/>
      </rPr>
      <t xml:space="preserve">Configure PAM to prohibit the use of cached authentications after one day.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"/etc/sssd/sssd.conf" file, just below the line "[pam]":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It is valid for this configuration to be in a file with a name that ends with ".conf" and does not begin with a "." in the "/etc/sssd/conf.d/" directory instead of the "/etc/sssd/sssd.conf" file.</t>
    </r>
  </si>
  <si>
    <r>
      <rPr>
        <sz val="11"/>
        <color rgb="FF000000"/>
        <rFont val="Calibri"/>
      </rPr>
      <t>If cached authentication information is out-of-date, the validity of the authentication information may be questionable.</t>
    </r>
  </si>
  <si>
    <r>
      <rPr>
        <sz val="11"/>
        <color rgb="FF000000"/>
        <rFont val="Calibri"/>
      </rPr>
      <t xml:space="preserve">Verify that PAM prohibits the use of cached authentications after one day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smart card authentication is not being used on the system,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'^\s*offline_credentials_expiration' /etc/sssd/sssd.conf /etc/sssd/conf.d/*.conf </t>
    </r>
    <r>
      <rPr>
        <sz val="11"/>
        <color rgb="FF000000"/>
        <rFont val="Calibri"/>
      </rPr>
      <t xml:space="preserve">
</t>
    </r>
    <r>
      <rPr>
        <sz val="11"/>
        <color rgb="FF000000"/>
        <rFont val="Calibri"/>
      </rPr>
      <t xml:space="preserve">     /etc/sssd/sssd.conf:offline_credentials_expiration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"offline_credentials_expiration" in "/etc/sssd/sssd.conf" or in a file with a name ending in .conf in the "/etc/sssd/conf.d/" directory, is not set to "1", is commented out, is missing, or conflicting results are returned, this is a finding.</t>
    </r>
  </si>
  <si>
    <t>V-260582</t>
  </si>
  <si>
    <r>
      <rPr>
        <sz val="11"/>
        <rFont val="Calibri"/>
      </rPr>
      <t>Ubuntu 22.04 LTS must use a file integrity tool to verify correct operation of all security functions.</t>
    </r>
  </si>
  <si>
    <r>
      <rPr>
        <sz val="11"/>
        <color rgb="FF000000"/>
        <rFont val="Calibri"/>
      </rPr>
      <t xml:space="preserve">Install the "aide" package: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 install aide</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</si>
  <si>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22.04 LTS performing security function verification/testing and/or systems and environments that require this functionality.</t>
    </r>
  </si>
  <si>
    <r>
      <rPr>
        <sz val="11"/>
        <color rgb="FF000000"/>
        <rFont val="Calibri"/>
      </rPr>
      <t xml:space="preserve">Verify that Advanced Intrusion Detection Environment (AIDE) is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aide </t>
    </r>
    <r>
      <rPr>
        <sz val="11"/>
        <color rgb="FF000000"/>
        <rFont val="Calibri"/>
      </rPr>
      <t xml:space="preserve">
</t>
    </r>
    <r>
      <rPr>
        <sz val="11"/>
        <color rgb="FF000000"/>
        <rFont val="Calibri"/>
      </rPr>
      <t xml:space="preserve">     ii     aide     0.17.4-1     amd64     Advanced Intrusion Detection Environment - dynamic binary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application installed to perform integrity checks, this is a finding.</t>
    </r>
  </si>
  <si>
    <t>V-260583</t>
  </si>
  <si>
    <r>
      <rPr>
        <sz val="11"/>
        <rFont val="Calibri"/>
      </rPr>
      <t>Ubuntu 22.04 LTS must configure Advanced Intrusion Detection Environment (AIDE) to perform file integrity checking on the file system.</t>
    </r>
  </si>
  <si>
    <r>
      <rPr>
        <sz val="11"/>
        <color rgb="FF000000"/>
        <rFont val="Calibri"/>
      </rPr>
      <t xml:space="preserve">Initialize AIDE (this will take a few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aideinit </t>
    </r>
    <r>
      <rPr>
        <sz val="11"/>
        <color rgb="FF000000"/>
        <rFont val="Calibri"/>
      </rPr>
      <t xml:space="preserve">
</t>
    </r>
    <r>
      <rPr>
        <sz val="11"/>
        <color rgb="FF000000"/>
        <rFont val="Calibri"/>
      </rPr>
      <t xml:space="preserve">     Running aide --init...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output: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Start timestamp: 2024-04-01 04:20:00 +1300 (AIDE 0.17.4) </t>
    </r>
    <r>
      <rPr>
        <sz val="11"/>
        <color rgb="FF000000"/>
        <rFont val="Calibri"/>
      </rPr>
      <t xml:space="preserve">
</t>
    </r>
    <r>
      <rPr>
        <sz val="11"/>
        <color rgb="FF000000"/>
        <rFont val="Calibri"/>
      </rPr>
      <t xml:space="preserve">AIDE initialized database at /var/lib/aide/aide.db.new </t>
    </r>
    <r>
      <rPr>
        <sz val="11"/>
        <color rgb="FF000000"/>
        <rFont val="Calibri"/>
      </rPr>
      <t xml:space="preserve">
</t>
    </r>
    <r>
      <rPr>
        <sz val="11"/>
        <color rgb="FF000000"/>
        <rFont val="Calibri"/>
      </rPr>
      <t xml:space="preserve">Ignored e2fs attributes: EIh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Number of entries:      146185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attributes of the (uncompressed)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/var/lib/aide/aide.db.new </t>
    </r>
    <r>
      <rPr>
        <sz val="11"/>
        <color rgb="FF000000"/>
        <rFont val="Calibri"/>
      </rPr>
      <t xml:space="preserve">
</t>
    </r>
    <r>
      <rPr>
        <sz val="11"/>
        <color rgb="FF000000"/>
        <rFont val="Calibri"/>
      </rPr>
      <t xml:space="preserve"> SHA256    : UrYbC/KBOJcs8zKcSlKoifnnoPK66DEC </t>
    </r>
    <r>
      <rPr>
        <sz val="11"/>
        <color rgb="FF000000"/>
        <rFont val="Calibri"/>
      </rPr>
      <t xml:space="preserve">
</t>
    </r>
    <r>
      <rPr>
        <sz val="11"/>
        <color rgb="FF000000"/>
        <rFont val="Calibri"/>
      </rPr>
      <t xml:space="preserve">             Aw6odu/BpgY= </t>
    </r>
    <r>
      <rPr>
        <sz val="11"/>
        <color rgb="FF000000"/>
        <rFont val="Calibri"/>
      </rPr>
      <t xml:space="preserve">
</t>
    </r>
    <r>
      <rPr>
        <sz val="11"/>
        <color rgb="FF000000"/>
        <rFont val="Calibri"/>
      </rPr>
      <t xml:space="preserve"> SHA512    : ezENbbuh937SPWvtsdjRzy3i47XjLg7j </t>
    </r>
    <r>
      <rPr>
        <sz val="11"/>
        <color rgb="FF000000"/>
        <rFont val="Calibri"/>
      </rPr>
      <t xml:space="preserve">
</t>
    </r>
    <r>
      <rPr>
        <sz val="11"/>
        <color rgb="FF000000"/>
        <rFont val="Calibri"/>
      </rPr>
      <t xml:space="preserve">             L3UGmr0EcgY6u8rczxgbn2RuwJfrIpef </t>
    </r>
    <r>
      <rPr>
        <sz val="11"/>
        <color rgb="FF000000"/>
        <rFont val="Calibri"/>
      </rPr>
      <t xml:space="preserve">
</t>
    </r>
    <r>
      <rPr>
        <sz val="11"/>
        <color rgb="FF000000"/>
        <rFont val="Calibri"/>
      </rPr>
      <t xml:space="preserve">             0c1qMNobzrLXyDnnqEqAqw== </t>
    </r>
    <r>
      <rPr>
        <sz val="11"/>
        <color rgb="FF000000"/>
        <rFont val="Calibri"/>
      </rPr>
      <t xml:space="preserve">
</t>
    </r>
    <r>
      <rPr>
        <sz val="11"/>
        <color rgb="FF000000"/>
        <rFont val="Calibri"/>
      </rPr>
      <t xml:space="preserve"> RMD160    : yBq2xio+g5ne4kvZzzMZ2v+EO9w= </t>
    </r>
    <r>
      <rPr>
        <sz val="11"/>
        <color rgb="FF000000"/>
        <rFont val="Calibri"/>
      </rPr>
      <t xml:space="preserve">
</t>
    </r>
    <r>
      <rPr>
        <sz val="11"/>
        <color rgb="FF000000"/>
        <rFont val="Calibri"/>
      </rPr>
      <t xml:space="preserve"> TIGER     : GkJ/xkzJGu/aSQqk9A5LN271IOAQC3d0 </t>
    </r>
    <r>
      <rPr>
        <sz val="11"/>
        <color rgb="FF000000"/>
        <rFont val="Calibri"/>
      </rPr>
      <t xml:space="preserve">
</t>
    </r>
    <r>
      <rPr>
        <sz val="11"/>
        <color rgb="FF000000"/>
        <rFont val="Calibri"/>
      </rPr>
      <t xml:space="preserve"> CRC32     : g/beXA== </t>
    </r>
    <r>
      <rPr>
        <sz val="11"/>
        <color rgb="FF000000"/>
        <rFont val="Calibri"/>
      </rPr>
      <t xml:space="preserve">
</t>
    </r>
    <r>
      <rPr>
        <sz val="11"/>
        <color rgb="FF000000"/>
        <rFont val="Calibri"/>
      </rPr>
      <t xml:space="preserve"> HAVAL     : zZm220YZiGna2edJ6Gi0rPv16AlpqeHB </t>
    </r>
    <r>
      <rPr>
        <sz val="11"/>
        <color rgb="FF000000"/>
        <rFont val="Calibri"/>
      </rPr>
      <t xml:space="preserve">
</t>
    </r>
    <r>
      <rPr>
        <sz val="11"/>
        <color rgb="FF000000"/>
        <rFont val="Calibri"/>
      </rPr>
      <t xml:space="preserve">             y/XLB3hIPEY= </t>
    </r>
    <r>
      <rPr>
        <sz val="11"/>
        <color rgb="FF000000"/>
        <rFont val="Calibri"/>
      </rPr>
      <t xml:space="preserve">
</t>
    </r>
    <r>
      <rPr>
        <sz val="11"/>
        <color rgb="FF000000"/>
        <rFont val="Calibri"/>
      </rPr>
      <t xml:space="preserve"> WHIRLPOOL : k6veoXavJ/BH9L125pCYAfTB8w5ZJkdC </t>
    </r>
    <r>
      <rPr>
        <sz val="11"/>
        <color rgb="FF000000"/>
        <rFont val="Calibri"/>
      </rPr>
      <t xml:space="preserve">
</t>
    </r>
    <r>
      <rPr>
        <sz val="11"/>
        <color rgb="FF000000"/>
        <rFont val="Calibri"/>
      </rPr>
      <t xml:space="preserve">             DvVmYS0+cgmg7M0y/S2v42FNCEJ993mc </t>
    </r>
    <r>
      <rPr>
        <sz val="11"/>
        <color rgb="FF000000"/>
        <rFont val="Calibri"/>
      </rPr>
      <t xml:space="preserve">
</t>
    </r>
    <r>
      <rPr>
        <sz val="11"/>
        <color rgb="FF000000"/>
        <rFont val="Calibri"/>
      </rPr>
      <t xml:space="preserve">             3kZMXJR/VVmwKg/7ntGixQ== </t>
    </r>
    <r>
      <rPr>
        <sz val="11"/>
        <color rgb="FF000000"/>
        <rFont val="Calibri"/>
      </rPr>
      <t xml:space="preserve">
</t>
    </r>
    <r>
      <rPr>
        <sz val="11"/>
        <color rgb="FF000000"/>
        <rFont val="Calibri"/>
      </rPr>
      <t xml:space="preserve"> GOST      : psjiyix6mJlNsE984D0NwbfgBmB0ETGl </t>
    </r>
    <r>
      <rPr>
        <sz val="11"/>
        <color rgb="FF000000"/>
        <rFont val="Calibri"/>
      </rPr>
      <t xml:space="preserve">
</t>
    </r>
    <r>
      <rPr>
        <sz val="11"/>
        <color rgb="FF000000"/>
        <rFont val="Calibri"/>
      </rPr>
      <t xml:space="preserve">             /R4PNvm/wKg=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End timestamp: 2024-04-01 04:29:16 +1300 (run time: 9m 16s)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</si>
  <si>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Ubuntu 22.04 LTS performing security function verification/testing and/or systems and environments that require this functionality.</t>
    </r>
  </si>
  <si>
    <r>
      <rPr>
        <sz val="11"/>
        <color rgb="FF000000"/>
        <rFont val="Calibri"/>
      </rPr>
      <t>Note: If a file integrity tool other than AIDE is employed, this requirement is not applicable.</t>
    </r>
    <r>
      <rPr>
        <sz val="11"/>
        <color rgb="FF000000"/>
        <rFont val="Calibri"/>
      </rPr>
      <t xml:space="preserve">
</t>
    </r>
    <r>
      <rPr>
        <sz val="11"/>
        <color rgb="FF000000"/>
        <rFont val="Calibri"/>
      </rPr>
      <t xml:space="preserve">Verify AIDE is configured and operating correctly by using the following command (this will take a few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aide -c /etc/aide/aide.conf --check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 output: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Start timestamp: 2024-04-01 04:20:00 +1300 (AIDE 0.17.4) </t>
    </r>
    <r>
      <rPr>
        <sz val="11"/>
        <color rgb="FF000000"/>
        <rFont val="Calibri"/>
      </rPr>
      <t xml:space="preserve">
</t>
    </r>
    <r>
      <rPr>
        <sz val="11"/>
        <color rgb="FF000000"/>
        <rFont val="Calibri"/>
      </rPr>
      <t xml:space="preserve">AIDE found differences between database and filesystem!! </t>
    </r>
    <r>
      <rPr>
        <sz val="11"/>
        <color rgb="FF000000"/>
        <rFont val="Calibri"/>
      </rPr>
      <t xml:space="preserve">
</t>
    </r>
    <r>
      <rPr>
        <sz val="11"/>
        <color rgb="FF000000"/>
        <rFont val="Calibri"/>
      </rPr>
      <t xml:space="preserve">Ignored e2fs attributes: EIh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AIDE is being used to perform file integrity checks but the command fails, this is a finding.</t>
    </r>
  </si>
  <si>
    <t>V-260584</t>
  </si>
  <si>
    <r>
      <rPr>
        <sz val="11"/>
        <rFont val="Calibri"/>
      </rPr>
      <t>Ubuntu 22.04 LTS must notify designated personnel if baseline configurations are changed in an unauthorized manner. The file integrity tool must notify the system administrator when changes to the baseline configuration or anomalies in the operation of any security functions are discovered.</t>
    </r>
  </si>
  <si>
    <r>
      <rPr>
        <sz val="11"/>
        <color rgb="FF000000"/>
        <rFont val="Calibri"/>
      </rPr>
      <t xml:space="preserve">Configure AIDE to notify designated personnel if baseline configurations are changed in an unauthorized manner.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"/etc/default/aide"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SILENTREPORTS=no</t>
    </r>
  </si>
  <si>
    <r>
      <rPr>
        <sz val="11"/>
        <color rgb="FF000000"/>
        <rFont val="Calibri"/>
      </rPr>
      <t xml:space="preserve">Unauthorized changes to the baseline configuration could make the system vulnerable to various attacks or allow unauthorized access to the operating system. Changes to operating system configurations can have unintended side effects, some of which may be relevant to security.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IMO/ISSO and SAs must be notified via email and/or monitoring system trap when there is an unauthorized modification of a configuration item.</t>
    </r>
    <r>
      <rPr>
        <sz val="11"/>
        <color rgb="FF000000"/>
        <rFont val="Calibri"/>
      </rPr>
      <t xml:space="preserve">
</t>
    </r>
    <r>
      <rPr>
        <sz val="11"/>
        <color rgb="FF000000"/>
        <rFont val="Calibri"/>
      </rPr>
      <t>Satisfies: SRG-OS-000363-GPOS-00150, SRG-OS-000447-GPOS-00201</t>
    </r>
  </si>
  <si>
    <r>
      <rPr>
        <sz val="11"/>
        <color rgb="FF000000"/>
        <rFont val="Calibri"/>
      </rPr>
      <t xml:space="preserve">Verify that Advanced Intrusion Detection Environment (AIDE) notifies the system administrator when anomalies in the operation of any security functions are discovered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'^\s*silentreports' /etc/default/aide  </t>
    </r>
    <r>
      <rPr>
        <sz val="11"/>
        <color rgb="FF000000"/>
        <rFont val="Calibri"/>
      </rPr>
      <t xml:space="preserve">
</t>
    </r>
    <r>
      <rPr>
        <sz val="11"/>
        <color rgb="FF000000"/>
        <rFont val="Calibri"/>
      </rPr>
      <t xml:space="preserve">     SILENTREPORTS=no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"SILENTREPORTS" is set to "yes", is commented out, or is missing, this is a finding.</t>
    </r>
  </si>
  <si>
    <t>V-260585</t>
  </si>
  <si>
    <r>
      <rPr>
        <sz val="11"/>
        <rFont val="Calibri"/>
      </rPr>
      <t>Ubuntu 22.04 LTS must be configured so that the script that runs each 30 days or less to check file integrity is the default.</t>
    </r>
  </si>
  <si>
    <r>
      <rPr>
        <sz val="11"/>
        <color rgb="FF000000"/>
        <rFont val="Calibri"/>
      </rPr>
      <t xml:space="preserve">The cron file for AIDE is fairly complex as it creates the report. This file is installed with the "aide-common" package, and the default can be restored by copying it from the package: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Extract the aide script from the "aide-common" package to its original place: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dpkg-deb --fsys-tarfile /tmp/aide-common_*.deb | sudo tar -x ./usr/share/aide/config/cron.daily/aide -C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Copy it to the cron.daily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cp -f /usr/share/aide/config/cron.daily/aide /etc/cron.daily/aide</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</si>
  <si>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Notifications provided by information systems include, for example, electronic alerts to system administrators, messages to local computer consoles, and/or hardware indications, such as lights.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22.04 LTS performing security function verification/testing and/or systems and environments that require this functionality.</t>
    </r>
  </si>
  <si>
    <r>
      <rPr>
        <sz val="11"/>
        <color rgb="FF000000"/>
        <rFont val="Calibri"/>
      </rPr>
      <t xml:space="preserve">Verify that the Advanced Intrusion Detection Environment (AIDE) default script used to check file integrity each 30 days or less is unchanged.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Download the original aide-common package in the /tmp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cd /tmp; apt download aide-common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Fetch the SHA1 of the original script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dpkg-deb --fsys-tarfile /tmp/aide-common_*.deb | tar -xO ./usr/share/aide/config/cron.daily/aide | sha1sum </t>
    </r>
    <r>
      <rPr>
        <sz val="11"/>
        <color rgb="FF000000"/>
        <rFont val="Calibri"/>
      </rPr>
      <t xml:space="preserve">
</t>
    </r>
    <r>
      <rPr>
        <sz val="11"/>
        <color rgb="FF000000"/>
        <rFont val="Calibri"/>
      </rPr>
      <t xml:space="preserve">     b71bb2cafaedf15ec3ac2f566f209d3260a37af0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Compare with the SHA1 of the file in the daily or monthly cron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sha1sum /etc/cron.{daily,monthly}/aide 2&gt;/dev/null </t>
    </r>
    <r>
      <rPr>
        <sz val="11"/>
        <color rgb="FF000000"/>
        <rFont val="Calibri"/>
      </rPr>
      <t xml:space="preserve">
</t>
    </r>
    <r>
      <rPr>
        <sz val="11"/>
        <color rgb="FF000000"/>
        <rFont val="Calibri"/>
      </rPr>
      <t xml:space="preserve">     b71bb2cafaedf15ec3ac2f566f209d3260a37af0  /etc/cron.daily/aide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AIDE script file in the cron directories, or the SHA1 value of at least one file in the daily or monthly cron directory does not match the SHA1 of the original, this is a finding.</t>
    </r>
  </si>
  <si>
    <t>V-260586</t>
  </si>
  <si>
    <r>
      <rPr>
        <sz val="11"/>
        <rFont val="Calibri"/>
      </rPr>
      <t>Ubuntu 22.04 LTS must use cryptographic mechanisms to protect the integrity of audit tools.</t>
    </r>
  </si>
  <si>
    <r>
      <rPr>
        <sz val="11"/>
        <color rgb="FF000000"/>
        <rFont val="Calibri"/>
      </rPr>
      <t xml:space="preserve">Configure AIDE to protect the integrity of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"/etc/aide/aide.conf"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Audit Tools  </t>
    </r>
    <r>
      <rPr>
        <sz val="11"/>
        <color rgb="FF000000"/>
        <rFont val="Calibri"/>
      </rPr>
      <t xml:space="preserve">
</t>
    </r>
    <r>
      <rPr>
        <sz val="11"/>
        <color rgb="FF000000"/>
        <rFont val="Calibri"/>
      </rPr>
      <t xml:space="preserve">/sbin/auditctl p+i+n+u+g+s+b+acl+xattrs+sha512  </t>
    </r>
    <r>
      <rPr>
        <sz val="11"/>
        <color rgb="FF000000"/>
        <rFont val="Calibri"/>
      </rPr>
      <t xml:space="preserve">
</t>
    </r>
    <r>
      <rPr>
        <sz val="11"/>
        <color rgb="FF000000"/>
        <rFont val="Calibri"/>
      </rPr>
      <t xml:space="preserve">/sbin/auditd p+i+n+u+g+s+b+acl+xattrs+sha512  </t>
    </r>
    <r>
      <rPr>
        <sz val="11"/>
        <color rgb="FF000000"/>
        <rFont val="Calibri"/>
      </rPr>
      <t xml:space="preserve">
</t>
    </r>
    <r>
      <rPr>
        <sz val="11"/>
        <color rgb="FF000000"/>
        <rFont val="Calibri"/>
      </rPr>
      <t xml:space="preserve">/sbin/ausearch p+i+n+u+g+s+b+acl+xattrs+sha512  </t>
    </r>
    <r>
      <rPr>
        <sz val="11"/>
        <color rgb="FF000000"/>
        <rFont val="Calibri"/>
      </rPr>
      <t xml:space="preserve">
</t>
    </r>
    <r>
      <rPr>
        <sz val="11"/>
        <color rgb="FF000000"/>
        <rFont val="Calibri"/>
      </rPr>
      <t xml:space="preserve">/sbin/aureport p+i+n+u+g+s+b+acl+xattrs+sha512  </t>
    </r>
    <r>
      <rPr>
        <sz val="11"/>
        <color rgb="FF000000"/>
        <rFont val="Calibri"/>
      </rPr>
      <t xml:space="preserve">
</t>
    </r>
    <r>
      <rPr>
        <sz val="11"/>
        <color rgb="FF000000"/>
        <rFont val="Calibri"/>
      </rPr>
      <t xml:space="preserve">/sbin/autrace p+i+n+u+g+s+b+acl+xattrs+sha512  </t>
    </r>
    <r>
      <rPr>
        <sz val="11"/>
        <color rgb="FF000000"/>
        <rFont val="Calibri"/>
      </rPr>
      <t xml:space="preserve">
</t>
    </r>
    <r>
      <rPr>
        <sz val="11"/>
        <color rgb="FF000000"/>
        <rFont val="Calibri"/>
      </rPr>
      <t>/sbin/augenrules p+i+n+u+g+s+b+acl+xattrs+sha512</t>
    </r>
  </si>
  <si>
    <r>
      <rPr>
        <sz val="11"/>
        <color rgb="FF000000"/>
        <rFont val="Calibri"/>
      </rPr>
      <t xml:space="preserve">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tools include, but are not limited to, vendor-provided and open source audit tools needed to successfully view and manipulate audit information system activity and records. Audit tools include custom queries and report generators.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not uncommon for attackers to replace the audit tools or inject code into the existing tools with the purpose of providing the capability to hide or erase system activity from the audit logs.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</si>
  <si>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 xml:space="preserve">Verify that Advanced Intrusion Detection Environment (AIDE) is properly configured to use cryptographic mechanisms to protect the integrity of audit tools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-E '(\/sbin\/(audit|au))' /etc/aide/aide.conf </t>
    </r>
    <r>
      <rPr>
        <sz val="11"/>
        <color rgb="FF000000"/>
        <rFont val="Calibri"/>
      </rPr>
      <t xml:space="preserve">
</t>
    </r>
    <r>
      <rPr>
        <sz val="11"/>
        <color rgb="FF000000"/>
        <rFont val="Calibri"/>
      </rPr>
      <t xml:space="preserve">     /sbin/auditctl p+i+n+u+g+s+b+acl+xattrs+sha512  </t>
    </r>
    <r>
      <rPr>
        <sz val="11"/>
        <color rgb="FF000000"/>
        <rFont val="Calibri"/>
      </rPr>
      <t xml:space="preserve">
</t>
    </r>
    <r>
      <rPr>
        <sz val="11"/>
        <color rgb="FF000000"/>
        <rFont val="Calibri"/>
      </rPr>
      <t xml:space="preserve">     /sbin/auditd p+i+n+u+g+s+b+acl+xattrs+sha512  </t>
    </r>
    <r>
      <rPr>
        <sz val="11"/>
        <color rgb="FF000000"/>
        <rFont val="Calibri"/>
      </rPr>
      <t xml:space="preserve">
</t>
    </r>
    <r>
      <rPr>
        <sz val="11"/>
        <color rgb="FF000000"/>
        <rFont val="Calibri"/>
      </rPr>
      <t xml:space="preserve">     /sbin/ausearch p+i+n+u+g+s+b+acl+xattrs+sha512  </t>
    </r>
    <r>
      <rPr>
        <sz val="11"/>
        <color rgb="FF000000"/>
        <rFont val="Calibri"/>
      </rPr>
      <t xml:space="preserve">
</t>
    </r>
    <r>
      <rPr>
        <sz val="11"/>
        <color rgb="FF000000"/>
        <rFont val="Calibri"/>
      </rPr>
      <t xml:space="preserve">     /sbin/aureport p+i+n+u+g+s+b+acl+xattrs+sha512  </t>
    </r>
    <r>
      <rPr>
        <sz val="11"/>
        <color rgb="FF000000"/>
        <rFont val="Calibri"/>
      </rPr>
      <t xml:space="preserve">
</t>
    </r>
    <r>
      <rPr>
        <sz val="11"/>
        <color rgb="FF000000"/>
        <rFont val="Calibri"/>
      </rPr>
      <t xml:space="preserve">     /sbin/autrace p+i+n+u+g+s+b+acl+xattrs+sha512  </t>
    </r>
    <r>
      <rPr>
        <sz val="11"/>
        <color rgb="FF000000"/>
        <rFont val="Calibri"/>
      </rPr>
      <t xml:space="preserve">
</t>
    </r>
    <r>
      <rPr>
        <sz val="11"/>
        <color rgb="FF000000"/>
        <rFont val="Calibri"/>
      </rPr>
      <t xml:space="preserve">     /sbin/augenrules p+i+n+u+g+s+b+acl+xattrs+sha512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lines do not appear as shown, are commented out, or are missing, this is a finding.</t>
    </r>
  </si>
  <si>
    <t>V-260587</t>
  </si>
  <si>
    <r>
      <rPr>
        <sz val="11"/>
        <rFont val="Calibri"/>
      </rPr>
      <t>Ubuntu 22.04 LTS must have a crontab script running weekly to offload audit events of standalone systems.</t>
    </r>
  </si>
  <si>
    <r>
      <rPr>
        <sz val="11"/>
        <color rgb="FF000000"/>
        <rFont val="Calibri"/>
      </rPr>
      <t xml:space="preserve">Create a script that offloads audit logs to external media and runs weekly.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script must be located in the "/etc/cron.weekly" directory.</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</si>
  <si>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</si>
  <si>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Verify there is a script that offloads audit data and that script runs weekly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is not connected to a network,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ls /etc/cron.weekly </t>
    </r>
    <r>
      <rPr>
        <sz val="11"/>
        <color rgb="FF000000"/>
        <rFont val="Calibri"/>
      </rPr>
      <t xml:space="preserve">
</t>
    </r>
    <r>
      <rPr>
        <sz val="11"/>
        <color rgb="FF000000"/>
        <rFont val="Calibri"/>
      </rPr>
      <t xml:space="preserve">     &lt;audit_offload_script_name&gt;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the script inside the file does offloading of audit logs to external media.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script file does not exist or does not offload audit logs, this is a finding.</t>
    </r>
  </si>
  <si>
    <t>V-260588</t>
  </si>
  <si>
    <r>
      <rPr>
        <sz val="11"/>
        <rFont val="Calibri"/>
      </rPr>
      <t>Ubuntu 22.04 LTS must be configured to preserve log records from failure events.</t>
    </r>
  </si>
  <si>
    <r>
      <rPr>
        <sz val="11"/>
        <color rgb="FF000000"/>
        <rFont val="Calibri"/>
      </rPr>
      <t xml:space="preserve">Install the log 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and activate the log 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rsyslog.service --now</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</si>
  <si>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Preserving operating system state information helps to facilitate operating system restart and return to the operational mode of the organization with least disruption to mission/business processes.</t>
    </r>
  </si>
  <si>
    <r>
      <rPr>
        <sz val="11"/>
        <color rgb="FF000000"/>
        <rFont val="Calibri"/>
      </rPr>
      <t xml:space="preserve">Verify the log service is installed properly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rsyslog </t>
    </r>
    <r>
      <rPr>
        <sz val="11"/>
        <color rgb="FF000000"/>
        <rFont val="Calibri"/>
      </rPr>
      <t xml:space="preserve">
</t>
    </r>
    <r>
      <rPr>
        <sz val="11"/>
        <color rgb="FF000000"/>
        <rFont val="Calibri"/>
      </rPr>
      <t xml:space="preserve">     ii     rsyslog     8.2112.0-2ubuntu2.2     amd64     reliable system and kernel logging daemon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"rsyslog"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log service is enabled and active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is-enabled rsyslog.service </t>
    </r>
    <r>
      <rPr>
        <sz val="11"/>
        <color rgb="FF000000"/>
        <rFont val="Calibri"/>
      </rPr>
      <t xml:space="preserve">
</t>
    </r>
    <r>
      <rPr>
        <sz val="11"/>
        <color rgb="FF000000"/>
        <rFont val="Calibri"/>
      </rPr>
      <t xml:space="preserv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is-active rsyslog.service </t>
    </r>
    <r>
      <rPr>
        <sz val="11"/>
        <color rgb="FF000000"/>
        <rFont val="Calibri"/>
      </rPr>
      <t xml:space="preserve">
</t>
    </r>
    <r>
      <rPr>
        <sz val="11"/>
        <color rgb="FF000000"/>
        <rFont val="Calibri"/>
      </rPr>
      <t xml:space="preserv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"rsyslog.service" is not enabled and active, this is a finding.</t>
    </r>
  </si>
  <si>
    <t>V-260589</t>
  </si>
  <si>
    <r>
      <rPr>
        <sz val="11"/>
        <rFont val="Calibri"/>
      </rPr>
      <t>Ubuntu 22.04 LTS must monitor remote access methods.</t>
    </r>
  </si>
  <si>
    <r>
      <rPr>
        <sz val="11"/>
        <color rgb="FF000000"/>
        <rFont val="Calibri"/>
      </rPr>
      <t xml:space="preserve">Configure Ubuntu 22.04 LTS to monitor all remote access methods.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"/etc/rsyslog.d/50-default.conf"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auth.*,authpriv.* /var/log/secure  </t>
    </r>
    <r>
      <rPr>
        <sz val="11"/>
        <color rgb="FF000000"/>
        <rFont val="Calibri"/>
      </rPr>
      <t xml:space="preserve">
</t>
    </r>
    <r>
      <rPr>
        <sz val="11"/>
        <color rgb="FF000000"/>
        <rFont val="Calibri"/>
      </rPr>
      <t xml:space="preserve">daemon.*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"rsyslog.service" for the changes to take effect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rsyslog.service</t>
    </r>
  </si>
  <si>
    <r>
      <rPr>
        <sz val="11"/>
        <color rgb="FF000000"/>
        <rFont val="Calibri"/>
      </rPr>
      <t xml:space="preserve">Remote access services, such as those providing remote access to network devices and information systems, which lack automated monitoring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Automated monitoring of remote access sessions allows organizations to detect cyberattacks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</si>
  <si>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 xml:space="preserve">Verify that Ubuntu 22.04 LTS monitors all remote access methods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-Er '^(auth\.\*,authpriv\.\*|daemon\.\*)' /etc/rsyslog.* </t>
    </r>
    <r>
      <rPr>
        <sz val="11"/>
        <color rgb="FF000000"/>
        <rFont val="Calibri"/>
      </rPr>
      <t xml:space="preserve">
</t>
    </r>
    <r>
      <rPr>
        <sz val="11"/>
        <color rgb="FF000000"/>
        <rFont val="Calibri"/>
      </rPr>
      <t xml:space="preserve">     /etc/rsyslog.d/50-default.conf:auth.*,authpriv.* /var/log/secure </t>
    </r>
    <r>
      <rPr>
        <sz val="11"/>
        <color rgb="FF000000"/>
        <rFont val="Calibri"/>
      </rPr>
      <t xml:space="preserve">
</t>
    </r>
    <r>
      <rPr>
        <sz val="11"/>
        <color rgb="FF000000"/>
        <rFont val="Calibri"/>
      </rPr>
      <t xml:space="preserve">     /etc/rsyslog.d/50-default.conf:daemon.*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"auth.*", "authpriv.*", or "daemon.*" are not configured to be logged in at least one of the config files, this is a finding.</t>
    </r>
  </si>
  <si>
    <t>V-260590</t>
  </si>
  <si>
    <r>
      <rPr>
        <sz val="11"/>
        <rFont val="Calibri"/>
      </rPr>
      <t xml:space="preserve">Ubuntu 22.04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</si>
  <si>
    <r>
      <rPr>
        <sz val="11"/>
        <color rgb="FF000000"/>
        <rFont val="Calibri"/>
      </rPr>
      <t xml:space="preserve">Install the "auditd"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auditd</t>
    </r>
  </si>
  <si>
    <r>
      <rPr>
        <sz val="11"/>
        <color rgb="FF000000"/>
        <rFont val="Calibri"/>
      </rPr>
      <t xml:space="preserve">Without establishing the when, where, type, source, and outcome of events that occurred, it would be difficult to establish, correlate, and investigate the events leading up to an outage or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 content that may be necessary to satisfy this requirement includes, for example,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incident response and auditing relies on timely, accurate system information and analysis in order to allow the organization to identify and respond to potential incidents in a proficient manner. If the operating system does not provide the ability to centrally review the operating system logs, forensic analysis is negatively impacted.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Associating event types with detected events in Ubuntu 22.04 LTS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SRG-OS-000051-GPOS-00024, SRG-OS-000054-GPOS-00025, SRG-OS-000062-GPOS-00031, SRG-OS-000122-GPOS-00063, SRG-OS-000337-GPOS-00129, SRG-OS-000348-GPOS-00136, SRG-OS-000349-GPOS-00137, SRG-OS-000350-GPOS-00138, SRG-OS-000351-GPOS-00139, SRG-OS-000352-GPOS-00140, SRG-OS-000353-GPOS-00141, SRG-OS-000354-GPOS-00142, SRG-OS-000365-GPOS-00152, SRG-OS-000475-GPOS-00220</t>
    </r>
  </si>
  <si>
    <r>
      <rPr>
        <sz val="11"/>
        <color rgb="FF000000"/>
        <rFont val="Calibri"/>
      </rPr>
      <t xml:space="preserve">Verify the "auditd" package is installed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auditd </t>
    </r>
    <r>
      <rPr>
        <sz val="11"/>
        <color rgb="FF000000"/>
        <rFont val="Calibri"/>
      </rPr>
      <t xml:space="preserve">
</t>
    </r>
    <r>
      <rPr>
        <sz val="11"/>
        <color rgb="FF000000"/>
        <rFont val="Calibri"/>
      </rPr>
      <t xml:space="preserve">     ii     libauditd     1:3.0.7-1build1     amd64     User space tools for security auditing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"auditd" package is not installed, this is a finding.</t>
    </r>
  </si>
  <si>
    <t>V-260591</t>
  </si>
  <si>
    <r>
      <rPr>
        <sz val="11"/>
        <rFont val="Calibri"/>
      </rPr>
      <t>Ubuntu 22.04 LTS must produce audit records and reports containing information to establish when, where, what type, the source, and the outcome for all DOD-defined auditable events and actions in near real time.</t>
    </r>
  </si>
  <si>
    <r>
      <rPr>
        <sz val="11"/>
        <color rgb="FF000000"/>
        <rFont val="Calibri"/>
      </rPr>
      <t xml:space="preserve">Enable and start the "auditd.service"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auditd.service --now</t>
    </r>
  </si>
  <si>
    <r>
      <rPr>
        <sz val="11"/>
        <color rgb="FF000000"/>
        <rFont val="Calibri"/>
      </rPr>
      <t xml:space="preserve">Without establishing the when, where, type, source, and outcome of events that occurred, it would be difficult to establish, correlate, and investigate the events leading up to an outage or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 content that may be necessary to satisfy this requirement includes, for example,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incident response and auditing relies on timely, accurate system information and analysis to allow the organization to identify and respond to potential incidents in a proficient manner. If the operating system does not provide the ability to centrally review the operating system logs, forensic analysis is negatively impacted.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Associating event types with detected events in Ubuntu 22.04 LTS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SRG-OS-000051-GPOS-00024, SRG-OS-000054-GPOS-00025, SRG-OS-000062-GPOS-00031, SRG-OS-000122-GPOS-00063, SRG-OS-000337-GPOS-00129, SRG-OS-000348-GPOS-00136, SRG-OS-000349-GPOS-00137, SRG-OS-000350-GPOS-00138, SRG-OS-000351-GPOS-00139, SRG-OS-000352-GPOS-00140, SRG-OS-000353-GPOS-00141, SRG-OS-000354-GPOS-00142, SRG-OS-000365-GPOS-00152, SRG-OS-000475-GPOS-00220</t>
    </r>
  </si>
  <si>
    <r>
      <rPr>
        <sz val="11"/>
        <color rgb="FF000000"/>
        <rFont val="Calibri"/>
      </rPr>
      <t xml:space="preserve">Verify the "auditd.service" is enabled and active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is-enabled auditd.service </t>
    </r>
    <r>
      <rPr>
        <sz val="11"/>
        <color rgb="FF000000"/>
        <rFont val="Calibri"/>
      </rPr>
      <t xml:space="preserve">
</t>
    </r>
    <r>
      <rPr>
        <sz val="11"/>
        <color rgb="FF000000"/>
        <rFont val="Calibri"/>
      </rPr>
      <t xml:space="preserv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systemctl is-active auditd.service </t>
    </r>
    <r>
      <rPr>
        <sz val="11"/>
        <color rgb="FF000000"/>
        <rFont val="Calibri"/>
      </rPr>
      <t xml:space="preserve">
</t>
    </r>
    <r>
      <rPr>
        <sz val="11"/>
        <color rgb="FF000000"/>
        <rFont val="Calibri"/>
      </rPr>
      <t xml:space="preserv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"auditd.service" is not enabled and active, this is a finding.</t>
    </r>
  </si>
  <si>
    <t>V-260592</t>
  </si>
  <si>
    <r>
      <rPr>
        <sz val="11"/>
        <rFont val="Calibri"/>
      </rPr>
      <t>Ubuntu 22.04 LTS audit event multiplexor must be configured to offload audit logs onto a different system from the system being audited.</t>
    </r>
  </si>
  <si>
    <r>
      <rPr>
        <sz val="11"/>
        <color rgb="FF000000"/>
        <rFont val="Calibri"/>
      </rPr>
      <t xml:space="preserve">Configure the audit event multiplexor to offload audit records to a different system from the system being audited.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"audispd-plugins"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apt-get install audispd-plugins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audisp-remote plugin as active by editing the "/etc/audit/plugins.d/au-remote.conf"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-E 's/active\s*=\s*no/active = yes/' /etc/audit/plugins.d/au-remote.conf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IP address of the remote system by editing the "/etc/audit/audisp-remote.conf"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-E 's/(remote_server\s*=).*/\1 &lt;remote_server_ip_address&gt;/' /etc/audit/audisp-remote.conf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"auditd.service"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auditd.service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</si>
  <si>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auditd service does not include the ability to send audit records to a centralized server for management directly. However, it can use a plug-in for audit event multiplexor to pass audit records to a remote server.</t>
    </r>
    <r>
      <rPr>
        <sz val="11"/>
        <color rgb="FF000000"/>
        <rFont val="Calibri"/>
      </rPr>
      <t xml:space="preserve">
</t>
    </r>
    <r>
      <rPr>
        <sz val="11"/>
        <color rgb="FF000000"/>
        <rFont val="Calibri"/>
      </rPr>
      <t>Satisfies: SRG-OS-000342-GPOS-00133, SRG-OS-000479-GPOS-00224</t>
    </r>
  </si>
  <si>
    <r>
      <rPr>
        <sz val="11"/>
        <color rgb="FF000000"/>
        <rFont val="Calibri"/>
      </rPr>
      <t xml:space="preserve">Verify the audit event multiplexor is configured to offload audit records to a different system from the system being audited.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the "audispd-plugins" package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dpkg -l | grep audispd-plugins </t>
    </r>
    <r>
      <rPr>
        <sz val="11"/>
        <color rgb="FF000000"/>
        <rFont val="Calibri"/>
      </rPr>
      <t xml:space="preserve">
</t>
    </r>
    <r>
      <rPr>
        <sz val="11"/>
        <color rgb="FF000000"/>
        <rFont val="Calibri"/>
      </rPr>
      <t xml:space="preserve">     ii     audispd-plugins     1:3.0.7-1build1     amd64     Plugins for the audit event dispatcher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"audispd-plugins"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records are being offloaded to a remote server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active /etc/audit/plugins.d/au-remote.conf </t>
    </r>
    <r>
      <rPr>
        <sz val="11"/>
        <color rgb="FF000000"/>
        <rFont val="Calibri"/>
      </rPr>
      <t xml:space="preserve">
</t>
    </r>
    <r>
      <rPr>
        <sz val="11"/>
        <color rgb="FF000000"/>
        <rFont val="Calibri"/>
      </rPr>
      <t xml:space="preserve">     active =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"active" is not set to "yes", or the line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audisp-remote plugin is configured to send audit logs to a different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remote_server /etc/audit/audisp-remote.conf </t>
    </r>
    <r>
      <rPr>
        <sz val="11"/>
        <color rgb="FF000000"/>
        <rFont val="Calibri"/>
      </rPr>
      <t xml:space="preserve">
</t>
    </r>
    <r>
      <rPr>
        <sz val="11"/>
        <color rgb="FF000000"/>
        <rFont val="Calibri"/>
      </rPr>
      <t xml:space="preserve">     remote_server = 240.9.19.81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"remote_server" parameter is not set, is set with a local IP address, or is set with an invalid IP address, this is a finding.</t>
    </r>
  </si>
  <si>
    <t>V-260593</t>
  </si>
  <si>
    <r>
      <rPr>
        <sz val="11"/>
        <rFont val="Calibri"/>
      </rPr>
      <t>Ubuntu 22.04 LTS must alert the information system security officer (ISSO) and system administrator (SA) in the event of an audit processing failure.</t>
    </r>
  </si>
  <si>
    <r>
      <rPr>
        <sz val="11"/>
        <color rgb="FF000000"/>
        <rFont val="Calibri"/>
      </rPr>
      <t xml:space="preserve">Configure "auditd" service to notify the SA and ISSO in the event of an audit processing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"/etc/audit/auditd.conf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action_mail_acct = &lt;administrator_email_account&gt;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Change "administrator_email_account" to the email address of the SA and/or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 service for the changes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auditd.service</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</si>
  <si>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</si>
  <si>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 xml:space="preserve">Verify that the SA and ISSO are notified in the event of an audit processing failure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An email package must be installed on the system for email notifications to be sent.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action_mail_acct /etc/audit/auditd.conf </t>
    </r>
    <r>
      <rPr>
        <sz val="11"/>
        <color rgb="FF000000"/>
        <rFont val="Calibri"/>
      </rPr>
      <t xml:space="preserve">
</t>
    </r>
    <r>
      <rPr>
        <sz val="11"/>
        <color rgb="FF000000"/>
        <rFont val="Calibri"/>
      </rPr>
      <t xml:space="preserve">     action_mail_acct = &lt;administrator_email_account&gt;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"action_mail_acct" is not set to the email address of the SA and/or ISSO, is commented out, or is missing, this is a finding.</t>
    </r>
  </si>
  <si>
    <t>V-260594</t>
  </si>
  <si>
    <r>
      <rPr>
        <sz val="11"/>
        <rFont val="Calibri"/>
      </rPr>
      <t>Ubuntu 22.04 LTS must shut down by default upon audit failure.</t>
    </r>
  </si>
  <si>
    <r>
      <rPr>
        <sz val="11"/>
        <color rgb="FF000000"/>
        <rFont val="Calibri"/>
      </rPr>
      <t xml:space="preserve">Configure Ubuntu 22.04 LTS to shut down by default upon audit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"/etc/audit/auditd.conf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disk_full_action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 service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auditd.service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system availability has been determined to be more important, and this decision is documented with the ISSO, configure Ubuntu 22.04 LTS to notify system administration staff and ISSO staff in the event of an audit processing failure by setting the "disk_full_action" to "SYSLOG" or "SINGLE".</t>
    </r>
  </si>
  <si>
    <r>
      <rPr>
        <sz val="11"/>
        <color rgb="FF000000"/>
        <rFont val="Calibri"/>
      </rPr>
      <t xml:space="preserve">It is critical that when the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If the failure was caused by the lack of audit record storage capacity, the operating system must continue generating audit records if possible (automatically restarting the audit service if necessary), overwriting the oldest audit records in a first-in-first-out manner.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</si>
  <si>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 xml:space="preserve">Verify Ubuntu 22.04 LTS takes the appropriate action when the audit storage volume is full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disk_full_action /etc/audit/auditd.conf </t>
    </r>
    <r>
      <rPr>
        <sz val="11"/>
        <color rgb="FF000000"/>
        <rFont val="Calibri"/>
      </rPr>
      <t xml:space="preserve">
</t>
    </r>
    <r>
      <rPr>
        <sz val="11"/>
        <color rgb="FF000000"/>
        <rFont val="Calibri"/>
      </rPr>
      <t xml:space="preserve">     disk_full_action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"disk_full_action" is not set to "HALT", "SYSLOG", or "SINGLE", is commented out, or is missing, this is a finding.</t>
    </r>
  </si>
  <si>
    <t>V-260595</t>
  </si>
  <si>
    <r>
      <rPr>
        <sz val="11"/>
        <rFont val="Calibri"/>
      </rPr>
      <t>Ubuntu 22.04 LTS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</si>
  <si>
    <r>
      <rPr>
        <sz val="11"/>
        <color rgb="FF000000"/>
        <rFont val="Calibri"/>
      </rPr>
      <t xml:space="preserve">Allocate enough storage capacity for at least one week's worth of audit records when audit records are not immediately sent to a central audit record storage facility.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 records are stored on a partition made specifically for audit records, use the "parted" program to resize the partition with sufficient space to contain one week's worth of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 records are not stored on a partition made specifically for audit records, a new partition with sufficient amount of space will need be to be created.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auditd server to point to the mount point where the audit records must be located: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sed -i -E 's@^(log_file\s*=\s*).*@\1 &lt;audit_partition_mountpoint&gt;/audit.log@'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where &lt;audit_partition_mountpoint&gt; is the aforementioned mount point.</t>
    </r>
  </si>
  <si>
    <r>
      <rPr>
        <sz val="11"/>
        <color rgb="FF000000"/>
        <rFont val="Calibri"/>
      </rPr>
      <t xml:space="preserve">To ensure operating systems have a sufficient storage capacity in which to write the audit logs, operating systems must be able to allocate audit record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task of allocating audit record storage capacity is usually performed during initial installation of the operating system.</t>
    </r>
  </si>
  <si>
    <r>
      <rPr>
        <sz val="11"/>
        <color rgb="FF000000"/>
        <rFont val="Calibri"/>
      </rPr>
      <t xml:space="preserve">Verify Ubuntu 22.04 LTS allocates audit record storage capacity to store at least one week's worth of audit records when audit records are not immediately sent to a central audit record storage facility.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partition the audit records are being written to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log_file /etc/audit/auditd.conf </t>
    </r>
    <r>
      <rPr>
        <sz val="11"/>
        <color rgb="FF000000"/>
        <rFont val="Calibri"/>
      </rPr>
      <t xml:space="preserve">
</t>
    </r>
    <r>
      <rPr>
        <sz val="11"/>
        <color rgb="FF000000"/>
        <rFont val="Calibri"/>
      </rPr>
      <t xml:space="preserve">     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size of the partition that audit records are written to (with the example being "/var/log/audit/")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df -h /var/log/audit/ </t>
    </r>
    <r>
      <rPr>
        <sz val="11"/>
        <color rgb="FF000000"/>
        <rFont val="Calibri"/>
      </rPr>
      <t xml:space="preserve">
</t>
    </r>
    <r>
      <rPr>
        <sz val="11"/>
        <color rgb="FF000000"/>
        <rFont val="Calibri"/>
      </rPr>
      <t xml:space="preserve">     /dev/sda2 24G 10.4G 13.6G 43%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 records are not written to a partition made specifically for audit records ("/var/log/audit" as a separate partition), determine the amount of space being used by other files in the partition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du -sh &lt;audit_partition&gt; </t>
    </r>
    <r>
      <rPr>
        <sz val="11"/>
        <color rgb="FF000000"/>
        <rFont val="Calibri"/>
      </rPr>
      <t xml:space="preserve">
</t>
    </r>
    <r>
      <rPr>
        <sz val="11"/>
        <color rgb="FF000000"/>
        <rFont val="Calibri"/>
      </rPr>
      <t xml:space="preserve">     1.8G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partition size needed to capture a week's worth of audit records is based on the activity level of the system and the total storage capacity available.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record partition is not allocated for sufficient storage capacity, this is a finding.</t>
    </r>
  </si>
  <si>
    <t>V-260596</t>
  </si>
  <si>
    <r>
      <rPr>
        <sz val="11"/>
        <rFont val="Calibri"/>
      </rPr>
      <t>Ubuntu 22.04 LTS must immediately notify the system administrator (SA) and information system security officer (ISSO) when the audit record storage volume reaches 25 percent remaining of the allocated capacity.</t>
    </r>
  </si>
  <si>
    <r>
      <rPr>
        <sz val="11"/>
        <color rgb="FF000000"/>
        <rFont val="Calibri"/>
      </rPr>
      <t xml:space="preserve">Configure Ubuntu 22.04 LTS to notify the SA and ISSO when the audit record storage volume reaches 25 percent remaining of the allocated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"/etc/audit/auditd.conf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space_left = 25% </t>
    </r>
    <r>
      <rPr>
        <sz val="11"/>
        <color rgb="FF000000"/>
        <rFont val="Calibri"/>
      </rPr>
      <t xml:space="preserve">
</t>
    </r>
    <r>
      <rPr>
        <sz val="11"/>
        <color rgb="FF000000"/>
        <rFont val="Calibri"/>
      </rPr>
      <t xml:space="preserve">space_left_action =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 service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auditd.service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"space_left_action" parameter is set to "exec", ensure the command being executed notifies the SA and ISSO.</t>
    </r>
  </si>
  <si>
    <r>
      <rPr>
        <sz val="11"/>
        <color rgb="FF000000"/>
        <rFont val="Calibri"/>
      </rPr>
      <t>If security personnel are not notified immediately when storage volume reaches 25 percent remaining of the allocated capacity, they are unable to plan for audit record storage capacity expansion.</t>
    </r>
  </si>
  <si>
    <r>
      <rPr>
        <sz val="11"/>
        <color rgb="FF000000"/>
        <rFont val="Calibri"/>
      </rPr>
      <t xml:space="preserve">Verify Ubuntu 22.04 LTS is configured to notify the SA and ISSO when the audit record storage volume reaches 25 percent remaining of the allocated capacity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 space_left /etc/audit/auditd.conf </t>
    </r>
    <r>
      <rPr>
        <sz val="11"/>
        <color rgb="FF000000"/>
        <rFont val="Calibri"/>
      </rPr>
      <t xml:space="preserve">
</t>
    </r>
    <r>
      <rPr>
        <sz val="11"/>
        <color rgb="FF000000"/>
        <rFont val="Calibri"/>
      </rPr>
      <t xml:space="preserve">     space_left = 25% </t>
    </r>
    <r>
      <rPr>
        <sz val="11"/>
        <color rgb="FF000000"/>
        <rFont val="Calibri"/>
      </rPr>
      <t xml:space="preserve">
</t>
    </r>
    <r>
      <rPr>
        <sz val="11"/>
        <color rgb="FF000000"/>
        <rFont val="Calibri"/>
      </rPr>
      <t xml:space="preserve">     space_left_action =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"space_left" is set to a value less than "25%", is commented out, or is missing, this is a finding.</t>
    </r>
    <r>
      <rPr>
        <sz val="11"/>
        <color rgb="FF000000"/>
        <rFont val="Calibri"/>
      </rPr>
      <t xml:space="preserve">
</t>
    </r>
    <r>
      <rPr>
        <sz val="11"/>
        <color rgb="FF000000"/>
        <rFont val="Calibri"/>
      </rPr>
      <t xml:space="preserve">If "space_left_action" is not set to "email",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"space_left_action" is set to "exec", the system executes a designated script. If this script informs the SA of the event, this is not a finding.</t>
    </r>
  </si>
  <si>
    <t>V-260597</t>
  </si>
  <si>
    <r>
      <rPr>
        <sz val="11"/>
        <rFont val="Calibri"/>
      </rPr>
      <t>Ubuntu 22.04 LTS must be configured so that audit log files are not read- or write-accessible by unauthorized users.</t>
    </r>
  </si>
  <si>
    <r>
      <rPr>
        <sz val="11"/>
        <color rgb="FF000000"/>
        <rFont val="Calibri"/>
      </rPr>
      <t xml:space="preserve">Configure the audit log files to have a mode of "600"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files to have a mode of "600"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600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</si>
  <si>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t>
    </r>
  </si>
  <si>
    <r>
      <rPr>
        <sz val="11"/>
        <color rgb="FF000000"/>
        <rFont val="Calibri"/>
      </rPr>
      <t xml:space="preserve">Verify that the audit log files have a mode of "600"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-iw log_file /etc/audit/auditd.conf </t>
    </r>
    <r>
      <rPr>
        <sz val="11"/>
        <color rgb="FF000000"/>
        <rFont val="Calibri"/>
      </rPr>
      <t xml:space="preserve">
</t>
    </r>
    <r>
      <rPr>
        <sz val="11"/>
        <color rgb="FF000000"/>
        <rFont val="Calibri"/>
      </rPr>
      <t xml:space="preserve">     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audit log files have a mode of "600" or less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stat -c "%n %a" /var/log/audit/* </t>
    </r>
    <r>
      <rPr>
        <sz val="11"/>
        <color rgb="FF000000"/>
        <rFont val="Calibri"/>
      </rPr>
      <t xml:space="preserve">
</t>
    </r>
    <r>
      <rPr>
        <sz val="11"/>
        <color rgb="FF000000"/>
        <rFont val="Calibri"/>
      </rPr>
      <t xml:space="preserve">     /var/log/audit/audit.log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files have a mode more permissive than "600", this is a finding.</t>
    </r>
  </si>
  <si>
    <t>V-260598</t>
  </si>
  <si>
    <r>
      <rPr>
        <sz val="11"/>
        <rFont val="Calibri"/>
      </rPr>
      <t>Ubuntu 22.04 LTS must be configured to permit only authorized users ownership of the audit log files.</t>
    </r>
  </si>
  <si>
    <r>
      <rPr>
        <sz val="11"/>
        <color rgb="FF000000"/>
        <rFont val="Calibri"/>
      </rPr>
      <t xml:space="preserve">Configure the audit log directory and its underlying files to be owned by "root"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files to be owned by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root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</si>
  <si>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</si>
  <si>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 xml:space="preserve">Verify the audit log files are owned by "root"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-iw log_file /etc/audit/auditd.conf </t>
    </r>
    <r>
      <rPr>
        <sz val="11"/>
        <color rgb="FF000000"/>
        <rFont val="Calibri"/>
      </rPr>
      <t xml:space="preserve">
</t>
    </r>
    <r>
      <rPr>
        <sz val="11"/>
        <color rgb="FF000000"/>
        <rFont val="Calibri"/>
      </rPr>
      <t xml:space="preserve">     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audit log files are owned by the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stat -c "%n %U" /var/log/audit/* </t>
    </r>
    <r>
      <rPr>
        <sz val="11"/>
        <color rgb="FF000000"/>
        <rFont val="Calibri"/>
      </rPr>
      <t xml:space="preserve">
</t>
    </r>
    <r>
      <rPr>
        <sz val="11"/>
        <color rgb="FF000000"/>
        <rFont val="Calibri"/>
      </rPr>
      <t xml:space="preserve">     /var/log/audit/audit.log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files are owned by a user other than "root", this is a finding.</t>
    </r>
  </si>
  <si>
    <t>V-260599</t>
  </si>
  <si>
    <r>
      <rPr>
        <sz val="11"/>
        <rFont val="Calibri"/>
      </rPr>
      <t>Ubuntu 22.04 LTS must permit only authorized groups ownership of the audit log files.</t>
    </r>
  </si>
  <si>
    <r>
      <rPr>
        <sz val="11"/>
        <color rgb="FF000000"/>
        <rFont val="Calibri"/>
      </rPr>
      <t xml:space="preserve">Configure the group owner of newly created audit logs to be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"/etc/audit/auditd.conf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log_group =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the configuration file of the audit service to update the group ownership of existing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kill auditd -s SIGHUP</t>
    </r>
  </si>
  <si>
    <r>
      <rPr>
        <sz val="11"/>
        <color rgb="FF000000"/>
        <rFont val="Calibri"/>
      </rPr>
      <t xml:space="preserve">Verify the group owner of newly created audit logs is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-iw log_group /etc/audit/auditd.conf </t>
    </r>
    <r>
      <rPr>
        <sz val="11"/>
        <color rgb="FF000000"/>
        <rFont val="Calibri"/>
      </rPr>
      <t xml:space="preserve">
</t>
    </r>
    <r>
      <rPr>
        <sz val="11"/>
        <color rgb="FF000000"/>
        <rFont val="Calibri"/>
      </rPr>
      <t xml:space="preserve">     log_group =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"log_group" is not set to "root", this is a finding.</t>
    </r>
  </si>
  <si>
    <t>V-260600</t>
  </si>
  <si>
    <r>
      <rPr>
        <sz val="11"/>
        <rFont val="Calibri"/>
      </rPr>
      <t>Ubuntu 22.04 LTS must be configured so that the audit log directory is not write-accessible by unauthorized users.</t>
    </r>
  </si>
  <si>
    <r>
      <rPr>
        <sz val="11"/>
        <color rgb="FF000000"/>
        <rFont val="Calibri"/>
      </rPr>
      <t xml:space="preserve">Configure the audit log directory to have a mode of "750"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directory to have a mode of "750"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-R  g-w,o-rwx /var/log/audit</t>
    </r>
  </si>
  <si>
    <r>
      <rPr>
        <sz val="11"/>
        <color rgb="FF000000"/>
        <rFont val="Calibri"/>
      </rPr>
      <t xml:space="preserve">If audit information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ensure the veracity of audit information, the operating system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</si>
  <si>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 xml:space="preserve">Verify that the audit log directory has a mode of "750"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-iw log_file /etc/audit/auditd.conf </t>
    </r>
    <r>
      <rPr>
        <sz val="11"/>
        <color rgb="FF000000"/>
        <rFont val="Calibri"/>
      </rPr>
      <t xml:space="preserve">
</t>
    </r>
    <r>
      <rPr>
        <sz val="11"/>
        <color rgb="FF000000"/>
        <rFont val="Calibri"/>
      </rPr>
      <t xml:space="preserve">     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directory has a mode of "750" or less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stat -c "%n %a" /var/log/audit </t>
    </r>
    <r>
      <rPr>
        <sz val="11"/>
        <color rgb="FF000000"/>
        <rFont val="Calibri"/>
      </rPr>
      <t xml:space="preserve">
</t>
    </r>
    <r>
      <rPr>
        <sz val="11"/>
        <color rgb="FF000000"/>
        <rFont val="Calibri"/>
      </rPr>
      <t xml:space="preserve">     /var/log/audit 750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directory has a mode more permissive than "750", this is a finding.</t>
    </r>
  </si>
  <si>
    <t>V-260601</t>
  </si>
  <si>
    <r>
      <rPr>
        <sz val="11"/>
        <rFont val="Calibri"/>
      </rPr>
      <t>Ubuntu 22.04 LTS must be configured so that audit configuration files are not write-accessible by unauthorized users.</t>
    </r>
  </si>
  <si>
    <r>
      <rPr>
        <sz val="11"/>
        <color rgb="FF000000"/>
        <rFont val="Calibri"/>
      </rPr>
      <t xml:space="preserve">Configure /etc/audit/audit.rules", "/etc/audit/auditd.conf", and "/etc/audit/rules.d/*" files to have a mode of "640"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-R 640 /etc/audit/audit.rules /etc/audit/auditd.conf /etc/audit/rules.d/*</t>
    </r>
  </si>
  <si>
    <r>
      <rPr>
        <sz val="11"/>
        <color rgb="FF000000"/>
        <rFont val="Calibri"/>
      </rPr>
      <t xml:space="preserve">Without the capability to restrict which roles and individuals can select which events are audited, unauthorized personnel may be able to prevent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</si>
  <si>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that "/etc/audit/audit.rules", "/etc/audit/auditd.conf", and "/etc/audit/rules.d/*" files have a mode of "640"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ls -al /etc/audit/audit.rules /etc/audit/auditd.conf /etc/audit/rules.d/* | awk '{print $1, $9}' </t>
    </r>
    <r>
      <rPr>
        <sz val="11"/>
        <color rgb="FF000000"/>
        <rFont val="Calibri"/>
      </rPr>
      <t xml:space="preserve">
</t>
    </r>
    <r>
      <rPr>
        <sz val="11"/>
        <color rgb="FF000000"/>
        <rFont val="Calibri"/>
      </rPr>
      <t xml:space="preserve">     -rw-r----- /etc/audit/audit.rules </t>
    </r>
    <r>
      <rPr>
        <sz val="11"/>
        <color rgb="FF000000"/>
        <rFont val="Calibri"/>
      </rPr>
      <t xml:space="preserve">
</t>
    </r>
    <r>
      <rPr>
        <sz val="11"/>
        <color rgb="FF000000"/>
        <rFont val="Calibri"/>
      </rPr>
      <t xml:space="preserve">     -rw-r----- /etc/audit/auditd.conf </t>
    </r>
    <r>
      <rPr>
        <sz val="11"/>
        <color rgb="FF000000"/>
        <rFont val="Calibri"/>
      </rPr>
      <t xml:space="preserve">
</t>
    </r>
    <r>
      <rPr>
        <sz val="11"/>
        <color rgb="FF000000"/>
        <rFont val="Calibri"/>
      </rPr>
      <t xml:space="preserve">     -rw-r-----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"/etc/audit/audit.rules", "/etc/audit/auditd.conf", or "/etc/audit/rules.d/*" files have a mode more permissive than "640", this is a finding.</t>
    </r>
  </si>
  <si>
    <t>V-260602</t>
  </si>
  <si>
    <r>
      <rPr>
        <sz val="11"/>
        <rFont val="Calibri"/>
      </rPr>
      <t>Ubuntu 22.04 LTS must permit only authorized accounts to own the audit configuration files.</t>
    </r>
  </si>
  <si>
    <r>
      <rPr>
        <sz val="11"/>
        <color rgb="FF000000"/>
        <rFont val="Calibri"/>
      </rPr>
      <t xml:space="preserve">Configure "/etc/audit/audit.rules", "/etc/audit/rules.d/*", and "/etc/audit/auditd.conf" files to be owned by root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 root /etc/audit/audit.rules /etc/audit/auditd.conf /etc/audit/rules.d/*</t>
    </r>
  </si>
  <si>
    <r>
      <rPr>
        <sz val="11"/>
        <color rgb="FF000000"/>
        <rFont val="Calibri"/>
      </rPr>
      <t xml:space="preserve">Without the capability to restrict which roles and individuals can select which events are audited, unauthorized personnel may be able to prevent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</si>
  <si>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that "/etc/audit/audit.rules", "/etc/audit/auditd.conf", and "/etc/audit/rules.d/*" files are owned by root account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ls -al /etc/audit/audit.rules /etc/audit/auditd.conf /etc/audit/rules.d/* | awk '{print $3, $9}' </t>
    </r>
    <r>
      <rPr>
        <sz val="11"/>
        <color rgb="FF000000"/>
        <rFont val="Calibri"/>
      </rPr>
      <t xml:space="preserve">
</t>
    </r>
    <r>
      <rPr>
        <sz val="11"/>
        <color rgb="FF000000"/>
        <rFont val="Calibri"/>
      </rPr>
      <t xml:space="preserve">     root /etc/audit/audit.rules </t>
    </r>
    <r>
      <rPr>
        <sz val="11"/>
        <color rgb="FF000000"/>
        <rFont val="Calibri"/>
      </rPr>
      <t xml:space="preserve">
</t>
    </r>
    <r>
      <rPr>
        <sz val="11"/>
        <color rgb="FF000000"/>
        <rFont val="Calibri"/>
      </rPr>
      <t xml:space="preserve">     root /etc/audit/auditd.conf </t>
    </r>
    <r>
      <rPr>
        <sz val="11"/>
        <color rgb="FF000000"/>
        <rFont val="Calibri"/>
      </rPr>
      <t xml:space="preserve">
</t>
    </r>
    <r>
      <rPr>
        <sz val="11"/>
        <color rgb="FF000000"/>
        <rFont val="Calibri"/>
      </rPr>
      <t xml:space="preserve">     root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"/etc/audit/audit.rules", "/etc/audit/auditd.conf", or "/etc/audit/rules.d/*" files are owned by a user other than "root", this is a finding.</t>
    </r>
  </si>
  <si>
    <t>V-260603</t>
  </si>
  <si>
    <r>
      <rPr>
        <sz val="11"/>
        <rFont val="Calibri"/>
      </rPr>
      <t>Ubuntu 22.04 LTS must permit only authorized groups to own the audit configuration files.</t>
    </r>
  </si>
  <si>
    <r>
      <rPr>
        <sz val="11"/>
        <color rgb="FF000000"/>
        <rFont val="Calibri"/>
      </rPr>
      <t xml:space="preserve">Configure "/etc/audit/audit.rules", "/etc/audit/rules.d/*", and "/etc/audit/auditd.conf" files to be owned by root 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chown -R :root /etc/audit/audit.rules /etc/audit/auditd.conf /etc/audit/rules.d/*</t>
    </r>
  </si>
  <si>
    <r>
      <rPr>
        <sz val="11"/>
        <color rgb="FF000000"/>
        <rFont val="Calibri"/>
      </rPr>
      <t xml:space="preserve">Verify that "/etc/audit/audit.rules", "/etc/audit/auditd.conf", and "/etc/audit/rules.d/*" files are owned by root 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ls -al /etc/audit/audit.rules /etc/audit/auditd.conf /etc/audit/rules.d/* | awk '{print $4, $9}'  </t>
    </r>
    <r>
      <rPr>
        <sz val="11"/>
        <color rgb="FF000000"/>
        <rFont val="Calibri"/>
      </rPr>
      <t xml:space="preserve">
</t>
    </r>
    <r>
      <rPr>
        <sz val="11"/>
        <color rgb="FF000000"/>
        <rFont val="Calibri"/>
      </rPr>
      <t xml:space="preserve">     root /etc/audit/audit.rules </t>
    </r>
    <r>
      <rPr>
        <sz val="11"/>
        <color rgb="FF000000"/>
        <rFont val="Calibri"/>
      </rPr>
      <t xml:space="preserve">
</t>
    </r>
    <r>
      <rPr>
        <sz val="11"/>
        <color rgb="FF000000"/>
        <rFont val="Calibri"/>
      </rPr>
      <t xml:space="preserve">     root /etc/audit/auditd.conf </t>
    </r>
    <r>
      <rPr>
        <sz val="11"/>
        <color rgb="FF000000"/>
        <rFont val="Calibri"/>
      </rPr>
      <t xml:space="preserve">
</t>
    </r>
    <r>
      <rPr>
        <sz val="11"/>
        <color rgb="FF000000"/>
        <rFont val="Calibri"/>
      </rPr>
      <t xml:space="preserve">     root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"/etc/audit/audit.rules", "/etc/audit/auditd.conf", or "/etc/audit/rules.d/*" files are owned by a group other than "root", this is a finding.</t>
    </r>
  </si>
  <si>
    <t>V-260604</t>
  </si>
  <si>
    <r>
      <rPr>
        <sz val="11"/>
        <rFont val="Calibri"/>
      </rPr>
      <t>Ubuntu 22.04 LTS must generate audit records for successful/unsuccessful uses of the apparmor_parser command.</t>
    </r>
  </si>
  <si>
    <r>
      <rPr>
        <sz val="11"/>
        <color rgb="FF000000"/>
        <rFont val="Calibri"/>
      </rPr>
      <t xml:space="preserve">Configure the audit system to generate an audit event for any successful/unsuccessful use of the "apparmor_parser"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path=/sbin/apparmor_parser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</si>
  <si>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</si>
  <si>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22.04 LTS generates an audit record upon successful/unsuccessful attempts to use the "apparmor_parser"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apparmor_parser </t>
    </r>
    <r>
      <rPr>
        <sz val="11"/>
        <color rgb="FF000000"/>
        <rFont val="Calibri"/>
      </rPr>
      <t xml:space="preserve">
</t>
    </r>
    <r>
      <rPr>
        <sz val="11"/>
        <color rgb="FF000000"/>
        <rFont val="Calibri"/>
      </rPr>
      <t xml:space="preserve">     -a always,exit -S all -F path=/sbin/apparmor_parser -F perm=x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</si>
  <si>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V-260605</t>
  </si>
  <si>
    <r>
      <rPr>
        <sz val="11"/>
        <rFont val="Calibri"/>
      </rPr>
      <t>Ubuntu 22.04 LTS must generate audit records for successful/unsuccessful uses of the chacl command.</t>
    </r>
  </si>
  <si>
    <r>
      <rPr>
        <sz val="11"/>
        <color rgb="FF000000"/>
        <rFont val="Calibri"/>
      </rPr>
      <t xml:space="preserve">Configure the audit system to generate an audit event for any successful/unsuccessful use of the "chacl"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path=/usr/bin/chacl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</si>
  <si>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</si>
  <si>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22.04 LTS generates an audit record upon successful/unsuccessful attempts to use the "chacl"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chacl </t>
    </r>
    <r>
      <rPr>
        <sz val="11"/>
        <color rgb="FF000000"/>
        <rFont val="Calibri"/>
      </rPr>
      <t xml:space="preserve">
</t>
    </r>
    <r>
      <rPr>
        <sz val="11"/>
        <color rgb="FF000000"/>
        <rFont val="Calibri"/>
      </rPr>
      <t xml:space="preserve">     -a always,exit -S all -F path=/usr/bin/chacl -F perm=x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</si>
  <si>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V-260606</t>
  </si>
  <si>
    <r>
      <rPr>
        <sz val="11"/>
        <rFont val="Calibri"/>
      </rPr>
      <t>Ubuntu 22.04 LTS must generate audit records for successful/unsuccessful uses of the chage command.</t>
    </r>
  </si>
  <si>
    <r>
      <rPr>
        <sz val="11"/>
        <color rgb="FF000000"/>
        <rFont val="Calibri"/>
      </rPr>
      <t xml:space="preserve">Configure the audit system to generate an audit event for any successful/unsuccessful uses of the "chage"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path=/usr/bin/chage -F perm=x -F auid&gt;=1000 -F auid!=unset -k privileged-chage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</si>
  <si>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that an audit event is generated for any successful/unsuccessful use of the "chage"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chage </t>
    </r>
    <r>
      <rPr>
        <sz val="11"/>
        <color rgb="FF000000"/>
        <rFont val="Calibri"/>
      </rPr>
      <t xml:space="preserve">
</t>
    </r>
    <r>
      <rPr>
        <sz val="11"/>
        <color rgb="FF000000"/>
        <rFont val="Calibri"/>
      </rPr>
      <t xml:space="preserve">     -a always,exit -S all -F path=/usr/bin/chage -F perm=x -F auid&gt;=1000 -F auid!=-1 -F key=privileged-chage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</si>
  <si>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V-260607</t>
  </si>
  <si>
    <r>
      <rPr>
        <sz val="11"/>
        <rFont val="Calibri"/>
      </rPr>
      <t>Ubuntu 22.04 LTS must generate audit records for successful/unsuccessful uses of the chcon command.</t>
    </r>
  </si>
  <si>
    <r>
      <rPr>
        <sz val="11"/>
        <color rgb="FF000000"/>
        <rFont val="Calibri"/>
      </rPr>
      <t xml:space="preserve">Configure the audit system to generate an audit event for any successful/unsuccessful use of the "chcon"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path=/usr/bin/chcon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</si>
  <si>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"chcon"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chcon </t>
    </r>
    <r>
      <rPr>
        <sz val="11"/>
        <color rgb="FF000000"/>
        <rFont val="Calibri"/>
      </rPr>
      <t xml:space="preserve">
</t>
    </r>
    <r>
      <rPr>
        <sz val="11"/>
        <color rgb="FF000000"/>
        <rFont val="Calibri"/>
      </rPr>
      <t xml:space="preserve">     -a always,exit -S all -F path=/usr/bin/chcon -F perm=x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</si>
  <si>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V-260608</t>
  </si>
  <si>
    <r>
      <rPr>
        <sz val="11"/>
        <rFont val="Calibri"/>
      </rPr>
      <t>Ubuntu 22.04 LTS must generate audit records for successful/unsuccessful uses of the chfn command.</t>
    </r>
  </si>
  <si>
    <r>
      <rPr>
        <sz val="11"/>
        <color rgb="FF000000"/>
        <rFont val="Calibri"/>
      </rPr>
      <t xml:space="preserve">Configure the audit system to generate an audit event for any successful/unsuccessful uses of the "chfn"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path=/usr/bin/chfn -F perm=x -F auid&gt;=1000 -F auid!=unset -k privileged-chfn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</si>
  <si>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upon successful/unsuccessful attempts to use the "chfn"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/usr/bin/chfn </t>
    </r>
    <r>
      <rPr>
        <sz val="11"/>
        <color rgb="FF000000"/>
        <rFont val="Calibri"/>
      </rPr>
      <t xml:space="preserve">
</t>
    </r>
    <r>
      <rPr>
        <sz val="11"/>
        <color rgb="FF000000"/>
        <rFont val="Calibri"/>
      </rPr>
      <t xml:space="preserve">     -a always,exit -S all -F path=/usr/bin/chfn -F perm=x -F auid&gt;=1000 -F auid!=-1 -F key=privileged-chfn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</si>
  <si>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V-260609</t>
  </si>
  <si>
    <r>
      <rPr>
        <sz val="11"/>
        <rFont val="Calibri"/>
      </rPr>
      <t>Ubuntu 22.04 LTS must generate audit records for successful/unsuccessful uses of the chsh command.</t>
    </r>
  </si>
  <si>
    <r>
      <rPr>
        <sz val="11"/>
        <color rgb="FF000000"/>
        <rFont val="Calibri"/>
      </rPr>
      <t xml:space="preserve">Configure the audit system to generate an audit event for any successful/unsuccessful use of the "chsh"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path=/usr/bin/chsh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</si>
  <si>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"chsh"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chsh </t>
    </r>
    <r>
      <rPr>
        <sz val="11"/>
        <color rgb="FF000000"/>
        <rFont val="Calibri"/>
      </rPr>
      <t xml:space="preserve">
</t>
    </r>
    <r>
      <rPr>
        <sz val="11"/>
        <color rgb="FF000000"/>
        <rFont val="Calibri"/>
      </rPr>
      <t xml:space="preserve">     -a always,exit -S all -F path=/usr/bin/chsh -F perm=x -F auid&gt;=1000 -F auid!=-1 -F key=priv_cmd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Notes: The "-k" allows for specifying an arbitrary identifier, and the string after it does not need to match the example output above.</t>
    </r>
  </si>
  <si>
    <t>V-260610</t>
  </si>
  <si>
    <r>
      <rPr>
        <sz val="11"/>
        <rFont val="Calibri"/>
      </rPr>
      <t>Ubuntu 22.04 LTS must generate audit records for successful/unsuccessful uses of the crontab command.</t>
    </r>
  </si>
  <si>
    <r>
      <rPr>
        <sz val="11"/>
        <color rgb="FF000000"/>
        <rFont val="Calibri"/>
      </rPr>
      <t xml:space="preserve">Configure the audit system to generate an audit event for any successful/unsuccessful uses of the "crontab"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path=/usr/bin/crontab -F perm=x -F auid&gt;=1000 -F auid!=unset -k privileged-crontab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</si>
  <si>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that an audit event is generated for any successful/unsuccessful use of the "crontab"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crontab </t>
    </r>
    <r>
      <rPr>
        <sz val="11"/>
        <color rgb="FF000000"/>
        <rFont val="Calibri"/>
      </rPr>
      <t xml:space="preserve">
</t>
    </r>
    <r>
      <rPr>
        <sz val="11"/>
        <color rgb="FF000000"/>
        <rFont val="Calibri"/>
      </rPr>
      <t xml:space="preserve">     -a always,exit -S all -F path=/usr/bin/crontab -F perm=x -F auid&gt;=1000 -F auid!=-1 -F key=privileged-crontab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</si>
  <si>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V-260611</t>
  </si>
  <si>
    <r>
      <rPr>
        <sz val="11"/>
        <rFont val="Calibri"/>
      </rPr>
      <t>Ubuntu 22.04 LTS must generate audit records for successful/unsuccessful attempts to use the fdisk command.</t>
    </r>
  </si>
  <si>
    <r>
      <rPr>
        <sz val="11"/>
        <color rgb="FF000000"/>
        <rFont val="Calibri"/>
      </rPr>
      <t xml:space="preserve">Configure Ubuntu 22.04 LTS to audit the execution of the partition management program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/usr/sbin/fdisk -p x -k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</si>
  <si>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is configured to audit the execution of the partition management program "fdisk"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fdisk </t>
    </r>
    <r>
      <rPr>
        <sz val="11"/>
        <color rgb="FF000000"/>
        <rFont val="Calibri"/>
      </rPr>
      <t xml:space="preserve">
</t>
    </r>
    <r>
      <rPr>
        <sz val="11"/>
        <color rgb="FF000000"/>
        <rFont val="Calibri"/>
      </rPr>
      <t xml:space="preserve">     -w /usr/sbin/fdisk -p x -k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</si>
  <si>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V-260612</t>
  </si>
  <si>
    <r>
      <rPr>
        <sz val="11"/>
        <rFont val="Calibri"/>
      </rPr>
      <t>Ubuntu 22.04 LTS must generate audit records for successful/unsuccessful uses of the gpasswd command.</t>
    </r>
  </si>
  <si>
    <r>
      <rPr>
        <sz val="11"/>
        <color rgb="FF000000"/>
        <rFont val="Calibri"/>
      </rPr>
      <t xml:space="preserve">Configure the audit system to generate an audit event for any successful/unsuccessful uses of the "gpasswd"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path=/usr/bin/gpasswd -F perm=x -F auid&gt;=1000 -F auid!=unset -k privileged-gpasswd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</si>
  <si>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that an audit event is generated for any successful/unsuccessful use of the "gpasswd"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gpasswd </t>
    </r>
    <r>
      <rPr>
        <sz val="11"/>
        <color rgb="FF000000"/>
        <rFont val="Calibri"/>
      </rPr>
      <t xml:space="preserve">
</t>
    </r>
    <r>
      <rPr>
        <sz val="11"/>
        <color rgb="FF000000"/>
        <rFont val="Calibri"/>
      </rPr>
      <t xml:space="preserve">     -a always,exit -S all -F path=/usr/bin/gpasswd -F perm=x -F auid&gt;=1000 -F auid!=-1 -F key=privileged-gpasswd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</si>
  <si>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V-260613</t>
  </si>
  <si>
    <r>
      <rPr>
        <sz val="11"/>
        <rFont val="Calibri"/>
      </rPr>
      <t>Ubuntu 22.04 LTS must generate audit records for successful/unsuccessful attempts to use the kmod command.</t>
    </r>
  </si>
  <si>
    <r>
      <rPr>
        <sz val="11"/>
        <color rgb="FF000000"/>
        <rFont val="Calibri"/>
      </rPr>
      <t xml:space="preserve">Configure Ubuntu 22.04 LTS to audit the execution of the module management program "kmod".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/bin/kmod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</si>
  <si>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is configured to audit the execution of the module management program "kmod"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kmod  </t>
    </r>
    <r>
      <rPr>
        <sz val="11"/>
        <color rgb="FF000000"/>
        <rFont val="Calibri"/>
      </rPr>
      <t xml:space="preserve">
</t>
    </r>
    <r>
      <rPr>
        <sz val="11"/>
        <color rgb="FF000000"/>
        <rFont val="Calibri"/>
      </rPr>
      <t xml:space="preserve">     -w /bin/kmod -p x -k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</si>
  <si>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V-260614</t>
  </si>
  <si>
    <r>
      <rPr>
        <sz val="11"/>
        <rFont val="Calibri"/>
      </rPr>
      <t>Ubuntu 22.04 LTS must generate audit records for successful/unsuccessful attempts to use modprobe command.</t>
    </r>
  </si>
  <si>
    <r>
      <rPr>
        <sz val="11"/>
        <color rgb="FF000000"/>
        <rFont val="Calibri"/>
      </rPr>
      <t xml:space="preserve">Configure Ubuntu 22.04 LTS to audit the execution of the module management program "modprobe".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/sbin/modprobe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</si>
  <si>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if Ubuntu 22.04 LTS is configured to audit the execution of the module management program "modprobe"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/sbin/modprobe </t>
    </r>
    <r>
      <rPr>
        <sz val="11"/>
        <color rgb="FF000000"/>
        <rFont val="Calibri"/>
      </rPr>
      <t xml:space="preserve">
</t>
    </r>
    <r>
      <rPr>
        <sz val="11"/>
        <color rgb="FF000000"/>
        <rFont val="Calibri"/>
      </rPr>
      <t xml:space="preserve">     -w /sbin/modprobe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</si>
  <si>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V-260615</t>
  </si>
  <si>
    <r>
      <rPr>
        <sz val="11"/>
        <rFont val="Calibri"/>
      </rPr>
      <t>Ubuntu 22.04 LTS must generate audit records for successful/unsuccessful uses of the mount command.</t>
    </r>
  </si>
  <si>
    <r>
      <rPr>
        <sz val="11"/>
        <color rgb="FF000000"/>
        <rFont val="Calibri"/>
      </rPr>
      <t xml:space="preserve">Configure the audit system to generate an audit event for any successful/unsuccessful use of the "mount"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path=/usr/bin/mount -F perm=x -F auid&gt;=1000 -F auid!=unset -k 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</si>
  <si>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upon successful/unsuccessful attempts to use the "mount"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/usr/bin/mount </t>
    </r>
    <r>
      <rPr>
        <sz val="11"/>
        <color rgb="FF000000"/>
        <rFont val="Calibri"/>
      </rPr>
      <t xml:space="preserve">
</t>
    </r>
    <r>
      <rPr>
        <sz val="11"/>
        <color rgb="FF000000"/>
        <rFont val="Calibri"/>
      </rPr>
      <t xml:space="preserve">     -a always,exit -S all -F path=/usr/bin/mount -F perm=x -F auid&gt;=1000 -F auid!=-1 -F key=privileged-mount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</si>
  <si>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V-260616</t>
  </si>
  <si>
    <r>
      <rPr>
        <sz val="11"/>
        <rFont val="Calibri"/>
      </rPr>
      <t>Ubuntu 22.04 LTS must generate audit records for successful/unsuccessful uses of the newgrp command.</t>
    </r>
  </si>
  <si>
    <r>
      <rPr>
        <sz val="11"/>
        <color rgb="FF000000"/>
        <rFont val="Calibri"/>
      </rPr>
      <t xml:space="preserve">Configure the audit system to generate an audit event for any successful/unsuccessful use of the "newgrp"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path=/usr/bin/newgrp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</si>
  <si>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"newgrp"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newgrp </t>
    </r>
    <r>
      <rPr>
        <sz val="11"/>
        <color rgb="FF000000"/>
        <rFont val="Calibri"/>
      </rPr>
      <t xml:space="preserve">
</t>
    </r>
    <r>
      <rPr>
        <sz val="11"/>
        <color rgb="FF000000"/>
        <rFont val="Calibri"/>
      </rPr>
      <t xml:space="preserve">     -a always,exit -S all -F path=/usr/bin/newgrp -F perm=x -F auid&gt;=1000 -F auid!=-1 -F key=priv_cmd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</si>
  <si>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V-260617</t>
  </si>
  <si>
    <r>
      <rPr>
        <sz val="11"/>
        <rFont val="Calibri"/>
      </rPr>
      <t>Ubuntu 22.04 LTS must generate audit records for successful/unsuccessful uses of the pam_timestamp_check command.</t>
    </r>
  </si>
  <si>
    <r>
      <rPr>
        <sz val="11"/>
        <color rgb="FF000000"/>
        <rFont val="Calibri"/>
      </rPr>
      <t xml:space="preserve">Configure the audit system to generate an audit event for any successful/unsuccessful uses of the "pam_timestamp_check"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path=/usr/sbin/pam_timestamp_check -F perm=x -F auid&gt;=1000 -F auid!=unset -k privileged-pam_timestamp_check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</si>
  <si>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that an audit event is generated for any successful/unsuccessful use of the "pam_timestamp_check"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pam_timestamp_check </t>
    </r>
    <r>
      <rPr>
        <sz val="11"/>
        <color rgb="FF000000"/>
        <rFont val="Calibri"/>
      </rPr>
      <t xml:space="preserve">
</t>
    </r>
    <r>
      <rPr>
        <sz val="11"/>
        <color rgb="FF000000"/>
        <rFont val="Calibri"/>
      </rPr>
      <t xml:space="preserve">     -a always,exit -S all -F path=/usr/sbin/pam_timestamp_check -F perm=x -F auid&gt;=1000 -F auid!=-1 -F key=privileged-pam_timestamp_check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</si>
  <si>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V-260618</t>
  </si>
  <si>
    <r>
      <rPr>
        <sz val="11"/>
        <rFont val="Calibri"/>
      </rPr>
      <t>Ubuntu 22.04 LTS must generate audit records for successful/unsuccessful uses of the passwd command.</t>
    </r>
  </si>
  <si>
    <r>
      <rPr>
        <sz val="11"/>
        <color rgb="FF000000"/>
        <rFont val="Calibri"/>
      </rPr>
      <t xml:space="preserve">Configure the audit system to generate an audit event for any successful/unsuccessful uses of the "passwd"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path=/usr/bin/passwd -F perm=x -F auid&gt;=1000 -F auid!=unset -k privileged-passwd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</si>
  <si>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that an audit event is generated for any successful/unsuccessful use of the "passwd"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passwd </t>
    </r>
    <r>
      <rPr>
        <sz val="11"/>
        <color rgb="FF000000"/>
        <rFont val="Calibri"/>
      </rPr>
      <t xml:space="preserve">
</t>
    </r>
    <r>
      <rPr>
        <sz val="11"/>
        <color rgb="FF000000"/>
        <rFont val="Calibri"/>
      </rPr>
      <t xml:space="preserve">     -a always,exit -S all -F path=/usr/bin/passwd -F perm=x -F auid&gt;=1000 -F auid!=-1 -F key=privileged-passwd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allows for specifying an arbitrary identifier, and the string after it does not need to match the example output above.</t>
    </r>
  </si>
  <si>
    <t>V-260619</t>
  </si>
  <si>
    <r>
      <rPr>
        <sz val="11"/>
        <rFont val="Calibri"/>
      </rPr>
      <t>Ubuntu 22.04 LTS must generate audit records for successful/unsuccessful uses of the setfacl command.</t>
    </r>
  </si>
  <si>
    <r>
      <rPr>
        <sz val="11"/>
        <color rgb="FF000000"/>
        <rFont val="Calibri"/>
      </rPr>
      <t xml:space="preserve">Configure the audit system to generate an audit event for any successful/unsuccessful use of the "setfacl"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path=/usr/bin/setfacl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</si>
  <si>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"setfacl"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setfacl </t>
    </r>
    <r>
      <rPr>
        <sz val="11"/>
        <color rgb="FF000000"/>
        <rFont val="Calibri"/>
      </rPr>
      <t xml:space="preserve">
</t>
    </r>
    <r>
      <rPr>
        <sz val="11"/>
        <color rgb="FF000000"/>
        <rFont val="Calibri"/>
      </rPr>
      <t xml:space="preserve">     -a always,exit -S all -F path=/usr/bin/setfacl -F perm=x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</si>
  <si>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V-260620</t>
  </si>
  <si>
    <r>
      <rPr>
        <sz val="11"/>
        <rFont val="Calibri"/>
      </rPr>
      <t>Ubuntu 22.04 LTS must generate audit records for successful/unsuccessful uses of the ssh-agent command.</t>
    </r>
  </si>
  <si>
    <r>
      <rPr>
        <sz val="11"/>
        <color rgb="FF000000"/>
        <rFont val="Calibri"/>
      </rPr>
      <t xml:space="preserve">Configure the audit system to generate an audit event for any successful/unsuccessful use of the "ssh-agent"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path=/usr/bin/ssh-agent -F perm=x -F auid&gt;=1000 -F auid!=unset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</si>
  <si>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"ssh-agent"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/usr/bin/ssh-agent </t>
    </r>
    <r>
      <rPr>
        <sz val="11"/>
        <color rgb="FF000000"/>
        <rFont val="Calibri"/>
      </rPr>
      <t xml:space="preserve">
</t>
    </r>
    <r>
      <rPr>
        <sz val="11"/>
        <color rgb="FF000000"/>
        <rFont val="Calibri"/>
      </rPr>
      <t xml:space="preserve">     -a always,exit -S all -F path=/usr/bin/ssh-agent -F perm=x -F auid&gt;=1000 -F auid!=-1 -F key=privileged-ssh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</si>
  <si>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V-260621</t>
  </si>
  <si>
    <r>
      <rPr>
        <sz val="11"/>
        <rFont val="Calibri"/>
      </rPr>
      <t>Ubuntu 22.04 LTS must generate audit records for successful/unsuccessful uses of the ssh-keysign command.</t>
    </r>
  </si>
  <si>
    <r>
      <rPr>
        <sz val="11"/>
        <color rgb="FF000000"/>
        <rFont val="Calibri"/>
      </rPr>
      <t xml:space="preserve">Configure the audit system to generate an audit event for any successful/unsuccessful use of the "ssh-keysign"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path=/usr/lib/openssh/ssh-keysign -F perm=x -F auid&gt;=1000 -F auid!=unset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</si>
  <si>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"ssh-keysign"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ssh-keysign </t>
    </r>
    <r>
      <rPr>
        <sz val="11"/>
        <color rgb="FF000000"/>
        <rFont val="Calibri"/>
      </rPr>
      <t xml:space="preserve">
</t>
    </r>
    <r>
      <rPr>
        <sz val="11"/>
        <color rgb="FF000000"/>
        <rFont val="Calibri"/>
      </rPr>
      <t xml:space="preserve">     -a always,exit -S all -F path=/usr/lib/openssh/ssh-keysign -F perm=x -F auid&gt;=1000 -F auid!=-1 -F key=privileged-ssh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</si>
  <si>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V-260622</t>
  </si>
  <si>
    <r>
      <rPr>
        <sz val="11"/>
        <rFont val="Calibri"/>
      </rPr>
      <t>Ubuntu 22.04 LTS must generate audit records for successful/unsuccessful uses of the su command.</t>
    </r>
  </si>
  <si>
    <r>
      <rPr>
        <sz val="11"/>
        <color rgb="FF000000"/>
        <rFont val="Calibri"/>
      </rPr>
      <t xml:space="preserve">Configure Ubuntu 22.04 LTS to generate audit records when successful/unsuccessful attempts to use the "su" command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path=/bin/su -F perm=x -F auid&gt;=1000 -F auid!=unset -k privileged-priv_change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</si>
  <si>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upon successful/unsuccessful attempts to use the "su"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/bin/su </t>
    </r>
    <r>
      <rPr>
        <sz val="11"/>
        <color rgb="FF000000"/>
        <rFont val="Calibri"/>
      </rPr>
      <t xml:space="preserve">
</t>
    </r>
    <r>
      <rPr>
        <sz val="11"/>
        <color rgb="FF000000"/>
        <rFont val="Calibri"/>
      </rPr>
      <t xml:space="preserve">     -a always,exit -S all -F path=/bin/su -F perm=x -F auid&gt;=1000 -F auid!=-1 -F key=privileged-priv_change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</si>
  <si>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V-260623</t>
  </si>
  <si>
    <r>
      <rPr>
        <sz val="11"/>
        <rFont val="Calibri"/>
      </rPr>
      <t>Ubuntu 22.04 LTS must generate audit records for successful/unsuccessful uses of the sudo command.</t>
    </r>
  </si>
  <si>
    <r>
      <rPr>
        <sz val="11"/>
        <color rgb="FF000000"/>
        <rFont val="Calibri"/>
      </rPr>
      <t xml:space="preserve">Configure the audit system to generate an audit event for any successful/unsuccessful use of the "sudo"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path=/usr/bin/sudo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</si>
  <si>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that an audit event is generated for any successful/unsuccessful use of the "sudo"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/usr/bin/sudo  </t>
    </r>
    <r>
      <rPr>
        <sz val="11"/>
        <color rgb="FF000000"/>
        <rFont val="Calibri"/>
      </rPr>
      <t xml:space="preserve">
</t>
    </r>
    <r>
      <rPr>
        <sz val="11"/>
        <color rgb="FF000000"/>
        <rFont val="Calibri"/>
      </rPr>
      <t xml:space="preserve">     -a always,exit -S all -F path=/usr/bin/sudo -F perm=x -F auid&gt;=1000 -F auid!=-1 -F key=priv_cmd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</si>
  <si>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V-260624</t>
  </si>
  <si>
    <r>
      <rPr>
        <sz val="11"/>
        <rFont val="Calibri"/>
      </rPr>
      <t>Ubuntu 22.04 LTS must generate audit records for successful/unsuccessful uses of the sudoedit command.</t>
    </r>
  </si>
  <si>
    <r>
      <rPr>
        <sz val="11"/>
        <color rgb="FF000000"/>
        <rFont val="Calibri"/>
      </rPr>
      <t xml:space="preserve">Configure the audit system to generate an audit event for any successful/unsuccessful use of the "sudoedit"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path=/usr/bin/sudoedit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</si>
  <si>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"sudoedit"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/usr/bin/sudoedit </t>
    </r>
    <r>
      <rPr>
        <sz val="11"/>
        <color rgb="FF000000"/>
        <rFont val="Calibri"/>
      </rPr>
      <t xml:space="preserve">
</t>
    </r>
    <r>
      <rPr>
        <sz val="11"/>
        <color rgb="FF000000"/>
        <rFont val="Calibri"/>
      </rPr>
      <t xml:space="preserve">     -a always,exit -S all -F path=/usr/bin/sudoedit -F perm=x -F auid&gt;=1000 -F auid!=-1 -F key=priv_cmd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</si>
  <si>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V-260625</t>
  </si>
  <si>
    <r>
      <rPr>
        <sz val="11"/>
        <rFont val="Calibri"/>
      </rPr>
      <t>Ubuntu 22.04 LTS must generate audit records for successful/unsuccessful uses of the umount command.</t>
    </r>
  </si>
  <si>
    <r>
      <rPr>
        <sz val="11"/>
        <color rgb="FF000000"/>
        <rFont val="Calibri"/>
      </rPr>
      <t xml:space="preserve">Configure the audit system to generate an audit event for any successful/unsuccessful use of the "umount"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path=/usr/bin/umount -F perm=x -F auid&gt;=1000 -F auid!=unset -k privileged-umount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</si>
  <si>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if Ubuntu 22.04 LTS generates audit records upon successful/unsuccessful attempts to use the "umount"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/usr/bin/umount </t>
    </r>
    <r>
      <rPr>
        <sz val="11"/>
        <color rgb="FF000000"/>
        <rFont val="Calibri"/>
      </rPr>
      <t xml:space="preserve">
</t>
    </r>
    <r>
      <rPr>
        <sz val="11"/>
        <color rgb="FF000000"/>
        <rFont val="Calibri"/>
      </rPr>
      <t xml:space="preserve">     -a always,exit -S all -F path=/usr/bin/umount -F perm=x -F auid&gt;=1000 -F auid!=-1 -F key=privileged-umount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</si>
  <si>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V-260626</t>
  </si>
  <si>
    <r>
      <rPr>
        <sz val="11"/>
        <rFont val="Calibri"/>
      </rPr>
      <t>Ubuntu 22.04 LTS must generate audit records for successful/unsuccessful uses of the unix_update command.</t>
    </r>
  </si>
  <si>
    <r>
      <rPr>
        <sz val="11"/>
        <color rgb="FF000000"/>
        <rFont val="Calibri"/>
      </rPr>
      <t xml:space="preserve">Configure the audit system to generate an audit event for any successful/unsuccessful uses of the "unix_update"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path=/sbin/unix_update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</si>
  <si>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that an audit event is generated for any successful/unsuccessful use of the "unix_update"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unix_update </t>
    </r>
    <r>
      <rPr>
        <sz val="11"/>
        <color rgb="FF000000"/>
        <rFont val="Calibri"/>
      </rPr>
      <t xml:space="preserve">
</t>
    </r>
    <r>
      <rPr>
        <sz val="11"/>
        <color rgb="FF000000"/>
        <rFont val="Calibri"/>
      </rPr>
      <t xml:space="preserve">     -a always,exit -S all -F path=/sbin/unix_update -F perm=x -F auid&gt;=1000 -F auid!=-1 -F key=privileged-unix-update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</si>
  <si>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V-260627</t>
  </si>
  <si>
    <r>
      <rPr>
        <sz val="11"/>
        <rFont val="Calibri"/>
      </rPr>
      <t>Ubuntu 22.04 LTS must generate audit records for successful/unsuccessful uses of the usermod command.</t>
    </r>
  </si>
  <si>
    <r>
      <rPr>
        <sz val="11"/>
        <color rgb="FF000000"/>
        <rFont val="Calibri"/>
      </rPr>
      <t xml:space="preserve">Configure the audit system to generate an audit event for any successful/unsuccessful uses of the "usermod"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path=/usr/sbin/usermod -F perm=x -F auid&gt;=1000 -F auid!=unset -k privileged-usermod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</si>
  <si>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that an audit event is generated for any successful/unsuccessful use of the "usermod" command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usermod </t>
    </r>
    <r>
      <rPr>
        <sz val="11"/>
        <color rgb="FF000000"/>
        <rFont val="Calibri"/>
      </rPr>
      <t xml:space="preserve">
</t>
    </r>
    <r>
      <rPr>
        <sz val="11"/>
        <color rgb="FF000000"/>
        <rFont val="Calibri"/>
      </rPr>
      <t xml:space="preserve">     -a always,exit -S all -F path=/usr/sbin/usermod -F perm=x -F auid&gt;=1000 -F auid!=-1 -F key=privileged-usermod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</si>
  <si>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V-260628</t>
  </si>
  <si>
    <r>
      <rPr>
        <sz val="11"/>
        <rFont val="Calibri"/>
      </rPr>
      <t>Ubuntu 22.04 LTS must generate audit records for all account creations, modifications, disabling, and termination events that affect /etc/group.</t>
    </r>
  </si>
  <si>
    <r>
      <rPr>
        <sz val="11"/>
        <color rgb="FF000000"/>
        <rFont val="Calibri"/>
      </rPr>
      <t xml:space="preserve">Configure Ubuntu 22.04 LTS to generate audit records for all account creations, modifications, disabling, and termination events that affect "/etc/group".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/etc/group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</si>
  <si>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 SRG-OS-000458-GPOS-00203, SRG-OS-000463-GPOS-00207, SRG-OS-000476-GPOS-00221</t>
    </r>
  </si>
  <si>
    <r>
      <rPr>
        <sz val="11"/>
        <color rgb="FF000000"/>
        <rFont val="Calibri"/>
      </rPr>
      <t xml:space="preserve">Verify Ubuntu 22.04 LTS generates audit records for all account creations, modifications, disabling, and termination events that affect "/etc/group"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group </t>
    </r>
    <r>
      <rPr>
        <sz val="11"/>
        <color rgb="FF000000"/>
        <rFont val="Calibri"/>
      </rPr>
      <t xml:space="preserve">
</t>
    </r>
    <r>
      <rPr>
        <sz val="11"/>
        <color rgb="FF000000"/>
        <rFont val="Calibri"/>
      </rPr>
      <t xml:space="preserve">     -w /etc/group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</si>
  <si>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V-260629</t>
  </si>
  <si>
    <r>
      <rPr>
        <sz val="11"/>
        <rFont val="Calibri"/>
      </rPr>
      <t>Ubuntu 22.04 LTS must generate audit records for all account creations, modifications, disabling, and termination events that affect /etc/gshadow.</t>
    </r>
  </si>
  <si>
    <r>
      <rPr>
        <sz val="11"/>
        <color rgb="FF000000"/>
        <rFont val="Calibri"/>
      </rPr>
      <t xml:space="preserve">Configure Ubuntu 22.04 LTS to generate audit records for all account creations, modifications, disabling, and termination events that affect "/etc/gshadow".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</si>
  <si>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for all account creations, modifications, disabling, and termination events that affect "/etc/gshadow"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gshadow </t>
    </r>
    <r>
      <rPr>
        <sz val="11"/>
        <color rgb="FF000000"/>
        <rFont val="Calibri"/>
      </rPr>
      <t xml:space="preserve">
</t>
    </r>
    <r>
      <rPr>
        <sz val="11"/>
        <color rgb="FF000000"/>
        <rFont val="Calibri"/>
      </rPr>
      <t xml:space="preserve">     -w /etc/gshadow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</si>
  <si>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V-260630</t>
  </si>
  <si>
    <r>
      <rPr>
        <sz val="11"/>
        <rFont val="Calibri"/>
      </rPr>
      <t>Ubuntu 22.04 LTS must generate audit records for all account creations, modifications, disabling, and termination events that affect /etc/opasswd.</t>
    </r>
  </si>
  <si>
    <r>
      <rPr>
        <sz val="11"/>
        <color rgb="FF000000"/>
        <rFont val="Calibri"/>
      </rPr>
      <t xml:space="preserve">Configure Ubuntu 22.04 LTS to generate audit records for all account creations, modifications, disabling, and termination events that affect "/etc/security/opasswd".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/etc/security/opasswd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</si>
  <si>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for all account creations, modifications, disabling, and termination events that affect "/etc/security/opasswd"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opasswd </t>
    </r>
    <r>
      <rPr>
        <sz val="11"/>
        <color rgb="FF000000"/>
        <rFont val="Calibri"/>
      </rPr>
      <t xml:space="preserve">
</t>
    </r>
    <r>
      <rPr>
        <sz val="11"/>
        <color rgb="FF000000"/>
        <rFont val="Calibri"/>
      </rPr>
      <t xml:space="preserve">     -w /etc/security/opasswd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</si>
  <si>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V-260631</t>
  </si>
  <si>
    <r>
      <rPr>
        <sz val="11"/>
        <rFont val="Calibri"/>
      </rPr>
      <t>Ubuntu 22.04 LTS must generate audit records for all account creations, modifications, disabling, and termination events that affect /etc/passwd.</t>
    </r>
  </si>
  <si>
    <r>
      <rPr>
        <sz val="11"/>
        <color rgb="FF000000"/>
        <rFont val="Calibri"/>
      </rPr>
      <t xml:space="preserve">Configure Ubuntu 22.04 LTS to generate audit records for all account creations, modifications, disabling, and termination events that affect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</si>
  <si>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for all account creations, modifications, disabling, and termination events that affect "/etc/passwd"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passwd </t>
    </r>
    <r>
      <rPr>
        <sz val="11"/>
        <color rgb="FF000000"/>
        <rFont val="Calibri"/>
      </rPr>
      <t xml:space="preserve">
</t>
    </r>
    <r>
      <rPr>
        <sz val="11"/>
        <color rgb="FF000000"/>
        <rFont val="Calibri"/>
      </rPr>
      <t xml:space="preserve">     -w /etc/passwd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</si>
  <si>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V-260632</t>
  </si>
  <si>
    <r>
      <rPr>
        <sz val="11"/>
        <rFont val="Calibri"/>
      </rPr>
      <t>Ubuntu 22.04 LTS must generate audit records for all account creations, modifications, disabling, and termination events that affect /etc/shadow.</t>
    </r>
  </si>
  <si>
    <r>
      <rPr>
        <sz val="11"/>
        <color rgb="FF000000"/>
        <rFont val="Calibri"/>
      </rPr>
      <t xml:space="preserve">Configure Ubuntu 22.04 LTS to generate audit records for all account creations, modifications, disabling, and termination events that affect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</si>
  <si>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for all account creations, modifications, disabling, and termination events that affect "/etc/shadow"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shadow </t>
    </r>
    <r>
      <rPr>
        <sz val="11"/>
        <color rgb="FF000000"/>
        <rFont val="Calibri"/>
      </rPr>
      <t xml:space="preserve">
</t>
    </r>
    <r>
      <rPr>
        <sz val="11"/>
        <color rgb="FF000000"/>
        <rFont val="Calibri"/>
      </rPr>
      <t xml:space="preserve">     -w /etc/shadow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</si>
  <si>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V-260633</t>
  </si>
  <si>
    <r>
      <rPr>
        <sz val="11"/>
        <rFont val="Calibri"/>
      </rPr>
      <t>Ubuntu 22.04 LTS must generate audit records for successful/unsuccessful uses of the chmod, fchmod, and fchmodat system calls.</t>
    </r>
  </si>
  <si>
    <r>
      <rPr>
        <sz val="11"/>
        <color rgb="FF000000"/>
        <rFont val="Calibri"/>
      </rPr>
      <t xml:space="preserve">Configure the audit system to generate an audit event for any successful/unsuccessful use of the "chmod", "fchmod", and "fchmodat"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chmod,fchmod,fchmodat -F auid&gt;=1000 -F auid!=unset -k perm_chng </t>
    </r>
    <r>
      <rPr>
        <sz val="11"/>
        <color rgb="FF000000"/>
        <rFont val="Calibri"/>
      </rPr>
      <t xml:space="preserve">
</t>
    </r>
    <r>
      <rPr>
        <sz val="11"/>
        <color rgb="FF000000"/>
        <rFont val="Calibri"/>
      </rPr>
      <t xml:space="preserve">-a always,exit -F arch=b64 -S chmod,fchmod,fchmodat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</si>
  <si>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SRG-OS-000462-GPOS-00206</t>
    </r>
  </si>
  <si>
    <r>
      <rPr>
        <sz val="11"/>
        <color rgb="FF000000"/>
        <rFont val="Calibri"/>
      </rPr>
      <t xml:space="preserve">Verify Ubuntu 22.04 LTS generates an audit record upon successful/unsuccessful attempts to use the "chmod", "fchmod", and "fchmodat"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chmod </t>
    </r>
    <r>
      <rPr>
        <sz val="11"/>
        <color rgb="FF000000"/>
        <rFont val="Calibri"/>
      </rPr>
      <t xml:space="preserve">
</t>
    </r>
    <r>
      <rPr>
        <sz val="11"/>
        <color rgb="FF000000"/>
        <rFont val="Calibri"/>
      </rPr>
      <t xml:space="preserve">     -a always,exit -F arch=b32 -S chmod,fchmod,fchmodat -F auid&gt;=1000 -F auid!=-1 -F key=perm_chng  </t>
    </r>
    <r>
      <rPr>
        <sz val="11"/>
        <color rgb="FF000000"/>
        <rFont val="Calibri"/>
      </rPr>
      <t xml:space="preserve">
</t>
    </r>
    <r>
      <rPr>
        <sz val="11"/>
        <color rgb="FF000000"/>
        <rFont val="Calibri"/>
      </rPr>
      <t xml:space="preserve">     -a always,exit -F arch=b64 -S chmod,fchmod,fchmodat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"chmod", "fchmod" and "fchmodat"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</si>
  <si>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V-260634</t>
  </si>
  <si>
    <r>
      <rPr>
        <sz val="11"/>
        <rFont val="Calibri"/>
      </rPr>
      <t>Ubuntu 22.04 LTS must generate audit records for successful/unsuccessful uses of the chown, fchown, fchownat, and lchown system calls.</t>
    </r>
  </si>
  <si>
    <r>
      <rPr>
        <sz val="11"/>
        <color rgb="FF000000"/>
        <rFont val="Calibri"/>
      </rPr>
      <t xml:space="preserve">Configure the audit system to generate an audit event for any successful/unsuccessful use of the "chown", "fchown", "fchownat", and "lchown"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chown,fchown,fchownat,lchown -F auid&gt;=1000 -F auid!=unset -k perm_chng  </t>
    </r>
    <r>
      <rPr>
        <sz val="11"/>
        <color rgb="FF000000"/>
        <rFont val="Calibri"/>
      </rPr>
      <t xml:space="preserve">
</t>
    </r>
    <r>
      <rPr>
        <sz val="11"/>
        <color rgb="FF000000"/>
        <rFont val="Calibri"/>
      </rPr>
      <t xml:space="preserve">-a always,exit -F arch=b64 -S chown,fchown,fchownat,lchown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</si>
  <si>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"chown", "fchown", "fchownat", and "lchown"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chown  </t>
    </r>
    <r>
      <rPr>
        <sz val="11"/>
        <color rgb="FF000000"/>
        <rFont val="Calibri"/>
      </rPr>
      <t xml:space="preserve">
</t>
    </r>
    <r>
      <rPr>
        <sz val="11"/>
        <color rgb="FF000000"/>
        <rFont val="Calibri"/>
      </rPr>
      <t xml:space="preserve">     -a always,exit -F arch=b32 -S chown,fchown,fchownat,lchown -F auid&gt;=1000 -F auid!=-1 -F key=perm_chng  </t>
    </r>
    <r>
      <rPr>
        <sz val="11"/>
        <color rgb="FF000000"/>
        <rFont val="Calibri"/>
      </rPr>
      <t xml:space="preserve">
</t>
    </r>
    <r>
      <rPr>
        <sz val="11"/>
        <color rgb="FF000000"/>
        <rFont val="Calibri"/>
      </rPr>
      <t xml:space="preserve">     -a always,exit -F arch=b64 -S chown,fchown,fchownat,lchown -F auid&gt;=1000 -F auid!=-1 -F key=perm_chng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"chown", "fchown", "fchownat", and "lchown"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</si>
  <si>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V-260635</t>
  </si>
  <si>
    <r>
      <rPr>
        <sz val="11"/>
        <rFont val="Calibri"/>
      </rPr>
      <t>Ubuntu 22.04 LTS must generate audit records for successful/unsuccessful uses of the creat, open, openat, open_by_handle_at, truncate, and ftruncate system calls.</t>
    </r>
  </si>
  <si>
    <r>
      <rPr>
        <sz val="11"/>
        <color rgb="FF000000"/>
        <rFont val="Calibri"/>
      </rPr>
      <t xml:space="preserve">Configure the audit system to generate an audit event for any unsuccessful use of the "creat", "open", "openat", "open_by_handle_at", "truncate", and "ftruncate"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creat,open,openat,open_by_handle_at,truncate,ftruncate -F exit=-EPERM -F auid&gt;=1000 -F auid!=unset -k perm_access  </t>
    </r>
    <r>
      <rPr>
        <sz val="11"/>
        <color rgb="FF000000"/>
        <rFont val="Calibri"/>
      </rPr>
      <t xml:space="preserve">
</t>
    </r>
    <r>
      <rPr>
        <sz val="11"/>
        <color rgb="FF000000"/>
        <rFont val="Calibri"/>
      </rPr>
      <t xml:space="preserve">-a always,exit -F arch=b32 -S creat,open,openat,open_by_handle_at,truncate,ftruncate -F exit=-EACCES -F auid&gt;=1000 -F auid!=unset -k perm_access  </t>
    </r>
    <r>
      <rPr>
        <sz val="11"/>
        <color rgb="FF000000"/>
        <rFont val="Calibri"/>
      </rPr>
      <t xml:space="preserve">
</t>
    </r>
    <r>
      <rPr>
        <sz val="11"/>
        <color rgb="FF000000"/>
        <rFont val="Calibri"/>
      </rPr>
      <t xml:space="preserve">-a always,exit -F arch=b64 -S creat,open,openat,open_by_handle_at,truncate,ftruncate -F exit=-EPERM -F auid&gt;=1000 -F auid!=unset -k perm_access  </t>
    </r>
    <r>
      <rPr>
        <sz val="11"/>
        <color rgb="FF000000"/>
        <rFont val="Calibri"/>
      </rPr>
      <t xml:space="preserve">
</t>
    </r>
    <r>
      <rPr>
        <sz val="11"/>
        <color rgb="FF000000"/>
        <rFont val="Calibri"/>
      </rPr>
      <t xml:space="preserve">-a always,exit -F arch=b64 -S creat,open,openat,open_by_handle_at,truncate,ftruncate -F exit=-EACCES -F auid&gt;=1000 -F auid!=unset -k 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</si>
  <si>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SRG-OS-000474-GPOS-00219</t>
    </r>
  </si>
  <si>
    <r>
      <rPr>
        <sz val="11"/>
        <color rgb="FF000000"/>
        <rFont val="Calibri"/>
      </rPr>
      <t xml:space="preserve">Verify Ubuntu 22.04 LTS generates an audit record upon unsuccessful attempts to use the "creat", "open", "openat", "open_by_handle_at", "truncate", and "ftruncate"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'open\|truncate\|creat'  </t>
    </r>
    <r>
      <rPr>
        <sz val="11"/>
        <color rgb="FF000000"/>
        <rFont val="Calibri"/>
      </rPr>
      <t xml:space="preserve">
</t>
    </r>
    <r>
      <rPr>
        <sz val="11"/>
        <color rgb="FF000000"/>
        <rFont val="Calibri"/>
      </rPr>
      <t xml:space="preserve">     -a always,exit -F arch=b32 -S creat,open,openat,open_by_handle_at,truncate,ftruncate -F exit=-EPERM -F auid&gt;=1000 -F auid!=-1 -F key=perm_access  </t>
    </r>
    <r>
      <rPr>
        <sz val="11"/>
        <color rgb="FF000000"/>
        <rFont val="Calibri"/>
      </rPr>
      <t xml:space="preserve">
</t>
    </r>
    <r>
      <rPr>
        <sz val="11"/>
        <color rgb="FF000000"/>
        <rFont val="Calibri"/>
      </rPr>
      <t xml:space="preserve">     -a always,exit -F arch=b32 -S creat,open,openat,open_by_handle_at,truncate,ftruncate -F exit=-EACCES -F auid&gt;=1000 -F auid!=-1 -F key=perm_access  </t>
    </r>
    <r>
      <rPr>
        <sz val="11"/>
        <color rgb="FF000000"/>
        <rFont val="Calibri"/>
      </rPr>
      <t xml:space="preserve">
</t>
    </r>
    <r>
      <rPr>
        <sz val="11"/>
        <color rgb="FF000000"/>
        <rFont val="Calibri"/>
      </rPr>
      <t xml:space="preserve">     -a always,exit -F arch=b64 -S creat,open,openat,open_by_handle_at,truncate,ftruncate -F exit=-EPERM -F auid&gt;=1000 -F auid!=-1 -F key=perm_access  </t>
    </r>
    <r>
      <rPr>
        <sz val="11"/>
        <color rgb="FF000000"/>
        <rFont val="Calibri"/>
      </rPr>
      <t xml:space="preserve">
</t>
    </r>
    <r>
      <rPr>
        <sz val="11"/>
        <color rgb="FF000000"/>
        <rFont val="Calibri"/>
      </rPr>
      <t xml:space="preserve">     -a always,exit -F arch=b64 -S creat,open,openat,open_by_handle_at,truncate,ftruncate -F exit=-EACCES -F auid&gt;=1000 -F auid!=-1 -F key=perm_access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"creat", "open", "openat", "open_by_handle_at", "truncate", and "ftruncate"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</si>
  <si>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V-260636</t>
  </si>
  <si>
    <r>
      <rPr>
        <sz val="11"/>
        <rFont val="Calibri"/>
      </rPr>
      <t>Ubuntu 22.04 LTS must generate audit records for successful/unsuccessful uses of the delete_module system call.</t>
    </r>
  </si>
  <si>
    <r>
      <rPr>
        <sz val="11"/>
        <color rgb="FF000000"/>
        <rFont val="Calibri"/>
      </rPr>
      <t xml:space="preserve">Configure the audit system to generate an audit event for any successful/unsuccessful use of the "delete_module" syscall.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delete_module -F auid&gt;=1000 -F auid!=unset -k module_chng  </t>
    </r>
    <r>
      <rPr>
        <sz val="11"/>
        <color rgb="FF000000"/>
        <rFont val="Calibri"/>
      </rPr>
      <t xml:space="preserve">
</t>
    </r>
    <r>
      <rPr>
        <sz val="11"/>
        <color rgb="FF000000"/>
        <rFont val="Calibri"/>
      </rPr>
      <t xml:space="preserve">-a always,exit -F arch=b64 -S delete_module -F auid&gt;=1000 -F auid!=unset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</si>
  <si>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SRG-OS-000477-GPOS-00222</t>
    </r>
  </si>
  <si>
    <r>
      <rPr>
        <sz val="11"/>
        <color rgb="FF000000"/>
        <rFont val="Calibri"/>
      </rPr>
      <t xml:space="preserve">Verify Ubuntu 22.04 LTS generates an audit record for any successful/unsuccessful attempts to use the "delete_module" syscall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-w delete_module  </t>
    </r>
    <r>
      <rPr>
        <sz val="11"/>
        <color rgb="FF000000"/>
        <rFont val="Calibri"/>
      </rPr>
      <t xml:space="preserve">
</t>
    </r>
    <r>
      <rPr>
        <sz val="11"/>
        <color rgb="FF000000"/>
        <rFont val="Calibri"/>
      </rPr>
      <t xml:space="preserve">     -a always,exit -F arch=b32 -S delete_module -F auid&gt;=1000 -F auid!=-1 -F key=module_chng  </t>
    </r>
    <r>
      <rPr>
        <sz val="11"/>
        <color rgb="FF000000"/>
        <rFont val="Calibri"/>
      </rPr>
      <t xml:space="preserve">
</t>
    </r>
    <r>
      <rPr>
        <sz val="11"/>
        <color rgb="FF000000"/>
        <rFont val="Calibri"/>
      </rPr>
      <t xml:space="preserve">     -a always,exit -F arch=b64 -S delete_module -F auid&gt;=1000 -F auid!=-1 -F key=module_chng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</si>
  <si>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V-260637</t>
  </si>
  <si>
    <r>
      <rPr>
        <sz val="11"/>
        <rFont val="Calibri"/>
      </rPr>
      <t>Ubuntu 22.04 LTS must generate audit records for successful/unsuccessful uses of the init_module and finit_module system calls.</t>
    </r>
  </si>
  <si>
    <r>
      <rPr>
        <sz val="11"/>
        <color rgb="FF000000"/>
        <rFont val="Calibri"/>
      </rPr>
      <t xml:space="preserve">Configure the audit system to generate an audit event for any successful/unsuccessful use of the "init_module" and "finit_module" syscalls.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init_module,finit_module -F auid&gt;=1000 -F auid!=unset -k module_chng  </t>
    </r>
    <r>
      <rPr>
        <sz val="11"/>
        <color rgb="FF000000"/>
        <rFont val="Calibri"/>
      </rPr>
      <t xml:space="preserve">
</t>
    </r>
    <r>
      <rPr>
        <sz val="11"/>
        <color rgb="FF000000"/>
        <rFont val="Calibri"/>
      </rPr>
      <t xml:space="preserve">-a always,exit -F arch=b64 -S init_module,finit_module -F auid&gt;=1000 -F auid!=unset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</si>
  <si>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SRG-OS-000471-GPOS-00216</t>
    </r>
  </si>
  <si>
    <r>
      <rPr>
        <sz val="11"/>
        <color rgb="FF000000"/>
        <rFont val="Calibri"/>
      </rPr>
      <t xml:space="preserve">Verify Ubuntu 22.04 LTS generates an audit record for any successful/unsuccessful attempts to use the "init_module" and "finit_module" syscalls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init_module  </t>
    </r>
    <r>
      <rPr>
        <sz val="11"/>
        <color rgb="FF000000"/>
        <rFont val="Calibri"/>
      </rPr>
      <t xml:space="preserve">
</t>
    </r>
    <r>
      <rPr>
        <sz val="11"/>
        <color rgb="FF000000"/>
        <rFont val="Calibri"/>
      </rPr>
      <t xml:space="preserve">     -a always,exit -F arch=b32 -S init_module,finit_module -F auid&gt;=1000 -F auid!=-1 -F key=module_chng  </t>
    </r>
    <r>
      <rPr>
        <sz val="11"/>
        <color rgb="FF000000"/>
        <rFont val="Calibri"/>
      </rPr>
      <t xml:space="preserve">
</t>
    </r>
    <r>
      <rPr>
        <sz val="11"/>
        <color rgb="FF000000"/>
        <rFont val="Calibri"/>
      </rPr>
      <t xml:space="preserve">     -a always,exit -F arch=b64 -S init_module,finit_module -F auid&gt;=1000 -F auid!=-1 -F key=module_chng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"init_module" and "finit_module"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</si>
  <si>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V-260638</t>
  </si>
  <si>
    <r>
      <rPr>
        <sz val="11"/>
        <rFont val="Calibri"/>
      </rPr>
      <t>Ubuntu 22.04 LTS must generate audit records for any use of the setxattr, fsetxattr, lsetxattr, removexattr, fremovexattr, and lremovexattr system calls.</t>
    </r>
  </si>
  <si>
    <r>
      <rPr>
        <sz val="11"/>
        <color rgb="FF000000"/>
        <rFont val="Calibri"/>
      </rPr>
      <t xml:space="preserve">Configure the audit system to generate an audit event for any successful/unsuccessful use of the "setxattr", "fsetxattr", "lsetxattr", "removexattr", "fremovexattr", and "lremovexattr"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auid&gt;=1000 -F auid!=unset -k perm_mod  </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 xml:space="preserve">-a always,exit -F arch=b64 -S setxattr,fsetxattr,lsetxattr,removexattr,fremovexattr,lremovexattr -F auid&gt;=1000 -F auid!=unset -k perm_mod  </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</si>
  <si>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upon successful/unsuccessful attempts to use the "setxattr", "fsetxattr", "lsetxattr", "removexattr", "fremovexattr", and "lremovexattr"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xattr  </t>
    </r>
    <r>
      <rPr>
        <sz val="11"/>
        <color rgb="FF000000"/>
        <rFont val="Calibri"/>
      </rPr>
      <t xml:space="preserve">
</t>
    </r>
    <r>
      <rPr>
        <sz val="11"/>
        <color rgb="FF000000"/>
        <rFont val="Calibri"/>
      </rPr>
      <t xml:space="preserve">     -a always,exit -F arch=b32 -S setxattr,fsetxattr,lsetxattr,removexattr,fremovexattr,lremovexattr -F auid&gt;=1000 -F auid!=-1 -F key=perm_mod  </t>
    </r>
    <r>
      <rPr>
        <sz val="11"/>
        <color rgb="FF000000"/>
        <rFont val="Calibri"/>
      </rPr>
      <t xml:space="preserve">
</t>
    </r>
    <r>
      <rPr>
        <sz val="11"/>
        <color rgb="FF000000"/>
        <rFont val="Calibri"/>
      </rPr>
      <t xml:space="preserve">     -a always,exit -F arch=b32 -S setxattr,fsetxattr,lsetxattr,removexattr,fremovexattr,lremovexattr -F auid=0 -k perm_mod   </t>
    </r>
    <r>
      <rPr>
        <sz val="11"/>
        <color rgb="FF000000"/>
        <rFont val="Calibri"/>
      </rPr>
      <t xml:space="preserve">
</t>
    </r>
    <r>
      <rPr>
        <sz val="11"/>
        <color rgb="FF000000"/>
        <rFont val="Calibri"/>
      </rPr>
      <t xml:space="preserve">     -a always,exit -F arch=b64 -S setxattr,fsetxattr,lsetxattr,removexattr,fremovexattr,lremovexattr -F auid&gt;=1000 -F auid!=-1 -F key=perm_mod  </t>
    </r>
    <r>
      <rPr>
        <sz val="11"/>
        <color rgb="FF000000"/>
        <rFont val="Calibri"/>
      </rPr>
      <t xml:space="preserve">
</t>
    </r>
    <r>
      <rPr>
        <sz val="11"/>
        <color rgb="FF000000"/>
        <rFont val="Calibri"/>
      </rPr>
      <t xml:space="preserve">     -a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"setxattr", "fsetxattr", "lsetxattr", "removexattr", "fremovexattr" and "lremovexattr"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</si>
  <si>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V-260639</t>
  </si>
  <si>
    <r>
      <rPr>
        <sz val="11"/>
        <rFont val="Calibri"/>
      </rPr>
      <t>Ubuntu 22.04 LTS must generate audit records for any successful/unsuccessful use of unlink, unlinkat, rename, renameat, and rmdir system calls.</t>
    </r>
  </si>
  <si>
    <r>
      <rPr>
        <sz val="11"/>
        <color rgb="FF000000"/>
        <rFont val="Calibri"/>
      </rPr>
      <t xml:space="preserve">Configure the audit system to generate audit events for any successful/unsuccessful use of "unlink", "unlinkat", "rename", "renameat", and "rmdir"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unlink,unlinkat,rename,renameat,rmdir -F auid&gt;=1000 -F auid!=unset -k delete  </t>
    </r>
    <r>
      <rPr>
        <sz val="11"/>
        <color rgb="FF000000"/>
        <rFont val="Calibri"/>
      </rPr>
      <t xml:space="preserve">
</t>
    </r>
    <r>
      <rPr>
        <sz val="11"/>
        <color rgb="FF000000"/>
        <rFont val="Calibri"/>
      </rPr>
      <t xml:space="preserve">-a always,exit -F arch=b32 -S unlink,unlinkat,rename,renameat,rmdir -F auid&gt;=1000 -F auid!=unset -k 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</si>
  <si>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</si>
  <si>
    <r>
      <rPr>
        <sz val="11"/>
        <color rgb="FF000000"/>
        <rFont val="Calibri"/>
      </rPr>
      <t xml:space="preserve">Verify Ubuntu 22.04 LTS generates audit records for any successful/unsuccessful use of "unlink", "unlinkat", "rename", "renameat", and "rmdir" system calls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'unlink\|rename\|rmdir'  </t>
    </r>
    <r>
      <rPr>
        <sz val="11"/>
        <color rgb="FF000000"/>
        <rFont val="Calibri"/>
      </rPr>
      <t xml:space="preserve">
</t>
    </r>
    <r>
      <rPr>
        <sz val="11"/>
        <color rgb="FF000000"/>
        <rFont val="Calibri"/>
      </rPr>
      <t xml:space="preserve">     -a always,exit -F arch=b64 -S unlink,unlinkat,rename,renameat,rmdir -F auid&gt;=1000 -F auid!=-1 -F key=delete  </t>
    </r>
    <r>
      <rPr>
        <sz val="11"/>
        <color rgb="FF000000"/>
        <rFont val="Calibri"/>
      </rPr>
      <t xml:space="preserve">
</t>
    </r>
    <r>
      <rPr>
        <sz val="11"/>
        <color rgb="FF000000"/>
        <rFont val="Calibri"/>
      </rPr>
      <t xml:space="preserve">     -a always,exit -F arch=b32 -S unlink,unlinkat,rename,renameat,rmdir -F auid&gt;=1000 -F auid!=-1 -F key=delete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"unlink", "unlinkat", "rename", "renameat", and "rmdir"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allows for specifying an arbitrary identifier, and the string after it does not need to match the example output above.</t>
    </r>
  </si>
  <si>
    <t>V-260640</t>
  </si>
  <si>
    <r>
      <rPr>
        <sz val="11"/>
        <rFont val="Calibri"/>
      </rPr>
      <t>Ubuntu 22.04 LTS must generate audit records for all events that affect the systemd journal files.</t>
    </r>
  </si>
  <si>
    <r>
      <rPr>
        <sz val="11"/>
        <color rgb="FF000000"/>
        <rFont val="Calibri"/>
      </rPr>
      <t xml:space="preserve">Configure Ubuntu 22.04 LTS to generate audit records for events that affect "/var/log/journal".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/var/log/journal -p wa -k systemd_journal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</si>
  <si>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Once an attacker establishes access to a system, the attacker often attempts to create a persistent method of reestablishing access. One way to accomplish this is for the attacker to modify system level binaries and their operation. Auditing the systemd journal files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</si>
  <si>
    <r>
      <rPr>
        <sz val="11"/>
        <color rgb="FF000000"/>
        <rFont val="Calibri"/>
      </rPr>
      <t xml:space="preserve">Verify Ubuntu 22.04 LTS generates audit records for all events that affect "/var/log/journal"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journal  </t>
    </r>
    <r>
      <rPr>
        <sz val="11"/>
        <color rgb="FF000000"/>
        <rFont val="Calibri"/>
      </rPr>
      <t xml:space="preserve">
</t>
    </r>
    <r>
      <rPr>
        <sz val="11"/>
        <color rgb="FF000000"/>
        <rFont val="Calibri"/>
      </rPr>
      <t xml:space="preserve">     -w /var/log/journal -p wa -k systemd_journal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</si>
  <si>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V-260641</t>
  </si>
  <si>
    <r>
      <rPr>
        <sz val="11"/>
        <rFont val="Calibri"/>
      </rPr>
      <t>Ubuntu 22.04 LTS must generate audit records for the /var/log/btmp file.</t>
    </r>
  </si>
  <si>
    <r>
      <rPr>
        <sz val="11"/>
        <color rgb="FF000000"/>
        <rFont val="Calibri"/>
      </rPr>
      <t xml:space="preserve">Configure the audit system to generate audit events showing start and stop times for user access via the "/var/log/btmp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/var/log/btmp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</si>
  <si>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showing start and stop times for user access to the system via the "/var/log/btmp"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'/var/log/btmp'  </t>
    </r>
    <r>
      <rPr>
        <sz val="11"/>
        <color rgb="FF000000"/>
        <rFont val="Calibri"/>
      </rPr>
      <t xml:space="preserve">
</t>
    </r>
    <r>
      <rPr>
        <sz val="11"/>
        <color rgb="FF000000"/>
        <rFont val="Calibri"/>
      </rPr>
      <t xml:space="preserve">     -w /var/log/btmp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</si>
  <si>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V-260642</t>
  </si>
  <si>
    <r>
      <rPr>
        <sz val="11"/>
        <rFont val="Calibri"/>
      </rPr>
      <t>Ubuntu 22.04 LTS must generate audit records for the /var/log/wtmp file.</t>
    </r>
  </si>
  <si>
    <r>
      <rPr>
        <sz val="11"/>
        <color rgb="FF000000"/>
        <rFont val="Calibri"/>
      </rPr>
      <t xml:space="preserve">Configure the audit system to generate audit events showing start and stop times for user access via the "/var/log/wtmp"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/var/log/wtmp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</si>
  <si>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showing start and stop times for user access to the system via the "/var/log/wtmp"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'/var/log/wtmp'  </t>
    </r>
    <r>
      <rPr>
        <sz val="11"/>
        <color rgb="FF000000"/>
        <rFont val="Calibri"/>
      </rPr>
      <t xml:space="preserve">
</t>
    </r>
    <r>
      <rPr>
        <sz val="11"/>
        <color rgb="FF000000"/>
        <rFont val="Calibri"/>
      </rPr>
      <t xml:space="preserve">     -w /var/log/wtmp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</si>
  <si>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V-260643</t>
  </si>
  <si>
    <r>
      <rPr>
        <sz val="11"/>
        <rFont val="Calibri"/>
      </rPr>
      <t>Ubuntu 22.04 LTS must generate audit records for the /var/run/utmp file.</t>
    </r>
  </si>
  <si>
    <r>
      <rPr>
        <sz val="11"/>
        <color rgb="FF000000"/>
        <rFont val="Calibri"/>
      </rPr>
      <t xml:space="preserve">Configure the audit system to generate audit events showing start and stop times for user access via the "/var/run/utmp"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/var/run/utmp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</si>
  <si>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audit records showing start and stop times for user access to the system via the "/var/run/utmp"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'/var/run/utmp'  </t>
    </r>
    <r>
      <rPr>
        <sz val="11"/>
        <color rgb="FF000000"/>
        <rFont val="Calibri"/>
      </rPr>
      <t xml:space="preserve">
</t>
    </r>
    <r>
      <rPr>
        <sz val="11"/>
        <color rgb="FF000000"/>
        <rFont val="Calibri"/>
      </rPr>
      <t xml:space="preserve">     -w /var/run/utmp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</si>
  <si>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V-260644</t>
  </si>
  <si>
    <r>
      <rPr>
        <sz val="11"/>
        <rFont val="Calibri"/>
      </rPr>
      <t>Ubuntu 22.04 LTS must generate audit records for the use and modification of faillog file.</t>
    </r>
  </si>
  <si>
    <r>
      <rPr>
        <sz val="11"/>
        <color rgb="FF000000"/>
        <rFont val="Calibri"/>
      </rPr>
      <t xml:space="preserve">Configure the audit system to generate an audit event for any successful/unsuccessful modifications to the "faillog"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/var/log/faillog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</si>
  <si>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SRG-OS-000470-GPOS-00214, SRG-OS-000473-GPOS-00218</t>
    </r>
  </si>
  <si>
    <r>
      <rPr>
        <sz val="11"/>
        <color rgb="FF000000"/>
        <rFont val="Calibri"/>
      </rPr>
      <t xml:space="preserve">Verify Ubuntu 22.04 LTS generates an audit record upon successful/unsuccessful modifications to the "faillog" file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faillog  </t>
    </r>
    <r>
      <rPr>
        <sz val="11"/>
        <color rgb="FF000000"/>
        <rFont val="Calibri"/>
      </rPr>
      <t xml:space="preserve">
</t>
    </r>
    <r>
      <rPr>
        <sz val="11"/>
        <color rgb="FF000000"/>
        <rFont val="Calibri"/>
      </rPr>
      <t xml:space="preserve">     -w /var/log/faillog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</si>
  <si>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V-260645</t>
  </si>
  <si>
    <r>
      <rPr>
        <sz val="11"/>
        <rFont val="Calibri"/>
      </rPr>
      <t>Ubuntu 22.04 LTS must generate audit records for the use and modification of the lastlog file.</t>
    </r>
  </si>
  <si>
    <r>
      <rPr>
        <sz val="11"/>
        <color rgb="FF000000"/>
        <rFont val="Calibri"/>
      </rPr>
      <t xml:space="preserve">Configure the audit system to generate an audit event for any successful/unsuccessful modifications to the "lastlog"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</si>
  <si>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Verify Ubuntu 22.04 LTS generates an audit record when successful/unsuccessful modifications to the "lastlog" file occur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lastlog  </t>
    </r>
    <r>
      <rPr>
        <sz val="11"/>
        <color rgb="FF000000"/>
        <rFont val="Calibri"/>
      </rPr>
      <t xml:space="preserve">
</t>
    </r>
    <r>
      <rPr>
        <sz val="11"/>
        <color rgb="FF000000"/>
        <rFont val="Calibri"/>
      </rPr>
      <t xml:space="preserve">     -w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</si>
  <si>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V-260646</t>
  </si>
  <si>
    <r>
      <rPr>
        <sz val="11"/>
        <rFont val="Calibri"/>
      </rPr>
      <t>Ubuntu 22.04 LTS must generate audit records when successful/unsuccessful attempts to modify the /etc/sudoers file occur.</t>
    </r>
  </si>
  <si>
    <r>
      <rPr>
        <sz val="11"/>
        <color rgb="FF000000"/>
        <rFont val="Calibri"/>
      </rPr>
      <t xml:space="preserve">Configure Ubuntu 22.04 LTS to generate audit records for all modifications that affect "/etc/sudoers".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/etc/sudoers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</si>
  <si>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</si>
  <si>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22.04 LTS generates audit records for all modifications that affect "/etc/sudoers"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sudoers  </t>
    </r>
    <r>
      <rPr>
        <sz val="11"/>
        <color rgb="FF000000"/>
        <rFont val="Calibri"/>
      </rPr>
      <t xml:space="preserve">
</t>
    </r>
    <r>
      <rPr>
        <sz val="11"/>
        <color rgb="FF000000"/>
        <rFont val="Calibri"/>
      </rPr>
      <t xml:space="preserve">     -w /etc/sudoers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</si>
  <si>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V-260647</t>
  </si>
  <si>
    <r>
      <rPr>
        <sz val="11"/>
        <rFont val="Calibri"/>
      </rPr>
      <t>Ubuntu 22.04 LTS must generate audit records when successful/unsuccessful attempts to modify the /etc/sudoers.d directory occur.</t>
    </r>
  </si>
  <si>
    <r>
      <rPr>
        <sz val="11"/>
        <color rgb="FF000000"/>
        <rFont val="Calibri"/>
      </rPr>
      <t xml:space="preserve">Configure Ubuntu 22.04 LTS to generate audit records for all modifications that affect "/etc/sudoers.d"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/etc/sudoers.d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he &lt;keyname&gt; does not need to match the example above.</t>
    </r>
  </si>
  <si>
    <r>
      <rPr>
        <sz val="11"/>
        <color rgb="FF000000"/>
        <rFont val="Calibri"/>
      </rPr>
      <t xml:space="preserve">Verify Ubuntu 22.04 LTS generates audit records for all modifications that affect "/etc/sudoers.d" directory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sudoers.d  </t>
    </r>
    <r>
      <rPr>
        <sz val="11"/>
        <color rgb="FF000000"/>
        <rFont val="Calibri"/>
      </rPr>
      <t xml:space="preserve">
</t>
    </r>
    <r>
      <rPr>
        <sz val="11"/>
        <color rgb="FF000000"/>
        <rFont val="Calibri"/>
      </rPr>
      <t xml:space="preserve">     -w /etc/sudoers.d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</si>
  <si>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V-260648</t>
  </si>
  <si>
    <r>
      <rPr>
        <sz val="11"/>
        <rFont val="Calibri"/>
      </rPr>
      <t>Ubuntu 22.04 LTS must prevent all software from executing at higher privilege levels than users executing the software and the audit system must be configured to audit the execution of privileged functions.</t>
    </r>
  </si>
  <si>
    <r>
      <rPr>
        <sz val="11"/>
        <color rgb="FF000000"/>
        <rFont val="Calibri"/>
      </rPr>
      <t xml:space="preserve">Configure Ubuntu 22.04 LTS to audit the execution of all privileged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execve -C uid!=euid -F euid=0 -k execpriv </t>
    </r>
    <r>
      <rPr>
        <sz val="11"/>
        <color rgb="FF000000"/>
        <rFont val="Calibri"/>
      </rPr>
      <t xml:space="preserve">
</t>
    </r>
    <r>
      <rPr>
        <sz val="11"/>
        <color rgb="FF000000"/>
        <rFont val="Calibri"/>
      </rPr>
      <t xml:space="preserve">-a always,exit -F arch=b64 -S execve -C gid!=egid -F egid=0 -k execpriv </t>
    </r>
    <r>
      <rPr>
        <sz val="11"/>
        <color rgb="FF000000"/>
        <rFont val="Calibri"/>
      </rPr>
      <t xml:space="preserve">
</t>
    </r>
    <r>
      <rPr>
        <sz val="11"/>
        <color rgb="FF000000"/>
        <rFont val="Calibri"/>
      </rPr>
      <t xml:space="preserve">-a always,exit -F arch=b32 -S execve -C uid!=euid -F euid=0 -k execpriv </t>
    </r>
    <r>
      <rPr>
        <sz val="11"/>
        <color rgb="FF000000"/>
        <rFont val="Calibri"/>
      </rPr>
      <t xml:space="preserve">
</t>
    </r>
    <r>
      <rPr>
        <sz val="11"/>
        <color rgb="FF000000"/>
        <rFont val="Calibri"/>
      </rPr>
      <t xml:space="preserve">-a always,exit -F arch=b32 -S execve -C gid!=egid -F egid=0 -k 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</si>
  <si>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In certain situations, software applications/programs need to execute with elevated privileges to perform required functions. However, if the privileges required for execution are at a higher level than the privileges assigned to organizational users invoking such applications/programs, those users are indirectly provided with greater privileges than assigned by the organizations.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Some programs and processes are required to operate at a higher privilege level and therefore should be excluded from the organization-defined software list after review.</t>
    </r>
    <r>
      <rPr>
        <sz val="11"/>
        <color rgb="FF000000"/>
        <rFont val="Calibri"/>
      </rPr>
      <t xml:space="preserve">
</t>
    </r>
    <r>
      <rPr>
        <sz val="11"/>
        <color rgb="FF000000"/>
        <rFont val="Calibri"/>
      </rPr>
      <t>Satisfies: SRG-OS-000326-GPOS-00126, SRG-OS-000327-GPOS-00127</t>
    </r>
  </si>
  <si>
    <r>
      <rPr>
        <sz val="11"/>
        <color rgb="FF000000"/>
        <rFont val="Calibri"/>
      </rPr>
      <t xml:space="preserve">Verify Ubuntu 22.04 LTS audits the execution of privilege functions by auditing the "execve" system call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execve </t>
    </r>
    <r>
      <rPr>
        <sz val="11"/>
        <color rgb="FF000000"/>
        <rFont val="Calibri"/>
      </rPr>
      <t xml:space="preserve">
</t>
    </r>
    <r>
      <rPr>
        <sz val="11"/>
        <color rgb="FF000000"/>
        <rFont val="Calibri"/>
      </rPr>
      <t xml:space="preserve">     -a always,exit -F arch=b64 -S execve -C uid!=euid -F euid=0 -F key=execpriv </t>
    </r>
    <r>
      <rPr>
        <sz val="11"/>
        <color rgb="FF000000"/>
        <rFont val="Calibri"/>
      </rPr>
      <t xml:space="preserve">
</t>
    </r>
    <r>
      <rPr>
        <sz val="11"/>
        <color rgb="FF000000"/>
        <rFont val="Calibri"/>
      </rPr>
      <t xml:space="preserve">     -a always,exit -F arch=b64 -S execve -C gid!=egid -F egid=0 -F key=execpriv </t>
    </r>
    <r>
      <rPr>
        <sz val="11"/>
        <color rgb="FF000000"/>
        <rFont val="Calibri"/>
      </rPr>
      <t xml:space="preserve">
</t>
    </r>
    <r>
      <rPr>
        <sz val="11"/>
        <color rgb="FF000000"/>
        <rFont val="Calibri"/>
      </rPr>
      <t xml:space="preserve">     -a always,exit -F arch=b32 -S execve -C uid!=euid -F euid=0 -F key=execpriv </t>
    </r>
    <r>
      <rPr>
        <sz val="11"/>
        <color rgb="FF000000"/>
        <rFont val="Calibri"/>
      </rPr>
      <t xml:space="preserve">
</t>
    </r>
    <r>
      <rPr>
        <sz val="11"/>
        <color rgb="FF000000"/>
        <rFont val="Calibri"/>
      </rPr>
      <t xml:space="preserve">     -a always,exit -F arch=b32 -S execve -C gid!=egid -F egid=0 -F key=execpriv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"key=" value is arbitrary and can be different from the example output above.</t>
    </r>
  </si>
  <si>
    <t>V-260649</t>
  </si>
  <si>
    <r>
      <rPr>
        <sz val="11"/>
        <rFont val="Calibri"/>
      </rPr>
      <t>Ubuntu 22.04 LTS must generate audit records for privileged activities, nonlocal maintenance, diagnostic sessions and other system-level access.</t>
    </r>
  </si>
  <si>
    <r>
      <rPr>
        <sz val="11"/>
        <color rgb="FF000000"/>
        <rFont val="Calibri"/>
      </rPr>
      <t xml:space="preserve">Configure Ubuntu 22.04 LTS to audit activities performed during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/var/log/sudo.log -p wa -k maintenance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augenrules --load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&lt;keyname&gt;" at the end of the line gives the rule a unique meaning to help during an audit investigation. The &lt;keyname&gt; does not need to match the example above.</t>
    </r>
  </si>
  <si>
    <r>
      <rPr>
        <sz val="11"/>
        <color rgb="FF000000"/>
        <rFont val="Calibri"/>
      </rPr>
      <t xml:space="preserve">If events associated with nonlocal administrative access or diagnostic sessions are not logged, a major tool for assessing and investigating attacks would not be available.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addresses auditing-related issues associated with maintenance tools used specifically for diagnostic and repair actions on organizational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r>
      <rPr>
        <sz val="11"/>
        <color rgb="FF000000"/>
        <rFont val="Calibri"/>
      </rPr>
      <t xml:space="preserve">
</t>
    </r>
    <r>
      <rPr>
        <sz val="11"/>
        <color rgb="FF000000"/>
        <rFont val="Calibri"/>
      </rPr>
      <t>Satisfies: SRG-OS-000392-GPOS-00172, SRG-OS-000471-GPOS-00215</t>
    </r>
  </si>
  <si>
    <r>
      <rPr>
        <sz val="11"/>
        <color rgb="FF000000"/>
        <rFont val="Calibri"/>
      </rPr>
      <t xml:space="preserve">Verify Ubuntu 22.04 LTS audits activities performed during nonlocal maintenance and diagnostic sessions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auditctl -l | grep sudo.log  </t>
    </r>
    <r>
      <rPr>
        <sz val="11"/>
        <color rgb="FF000000"/>
        <rFont val="Calibri"/>
      </rPr>
      <t xml:space="preserve">
</t>
    </r>
    <r>
      <rPr>
        <sz val="11"/>
        <color rgb="FF000000"/>
        <rFont val="Calibri"/>
      </rPr>
      <t xml:space="preserve">     -w /var/log/sudo.log -p wa -k maintenance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value is arbitrary and can be different from the example output above.</t>
    </r>
  </si>
  <si>
    <t>V-260650</t>
  </si>
  <si>
    <r>
      <rPr>
        <sz val="11"/>
        <rFont val="Calibri"/>
      </rPr>
      <t>Ubuntu 22.04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</si>
  <si>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 xml:space="preserve">Configure Ubuntu 22.04 LTS to run in FIPS mode. Add "fips=1" to the kernel parameter during Ubuntu 22.04 LTS install.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Enabling a FIPS mode on a pre-existing system involves a number of modifications to Ubuntu 22.04 LTS. Refer to the Ubuntu Pro security certification documentation for instructions.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subscription to the "Ubuntu Pro" plan is required to obtain the FIPS Kernel cryptographic modules and enable FIPS.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Ubuntu Pro security certification instructions can be found at: https://ubuntu.com/security/certifications/docs/fips-enablement</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</si>
  <si>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SRG-OS-000396-GPOS-00176, SRG-OS-000478-GPOS-00223</t>
    </r>
  </si>
  <si>
    <r>
      <rPr>
        <sz val="11"/>
        <color rgb="FF000000"/>
        <rFont val="Calibri"/>
      </rPr>
      <t xml:space="preserve">Verify the system is configured to run in FIPS mode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grep -i 1 /proc/sys/crypto/fips_enabled </t>
    </r>
    <r>
      <rPr>
        <sz val="11"/>
        <color rgb="FF000000"/>
        <rFont val="Calibri"/>
      </rPr>
      <t xml:space="preserve">
</t>
    </r>
    <r>
      <rPr>
        <sz val="11"/>
        <color rgb="FF000000"/>
        <rFont val="Calibri"/>
      </rPr>
      <t xml:space="preserv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"1" is not returned, this is a finding.</t>
    </r>
  </si>
  <si>
    <t>V-274860</t>
  </si>
  <si>
    <r>
      <rPr>
        <sz val="11"/>
        <rFont val="Calibri"/>
      </rPr>
      <t>Ubuntu 22.04 LTS must require users to provide a password for privilege escalation.</t>
    </r>
  </si>
  <si>
    <r>
      <rPr>
        <sz val="11"/>
        <color rgb="FF000000"/>
        <rFont val="Calibri"/>
      </rPr>
      <t>Configure the operating system to not allow users to execute privileged actions without authenticating with a password.</t>
    </r>
    <r>
      <rPr>
        <sz val="11"/>
        <color rgb="FF000000"/>
        <rFont val="Calibri"/>
      </rPr>
      <t xml:space="preserve">
</t>
    </r>
    <r>
      <rPr>
        <sz val="11"/>
        <color rgb="FF000000"/>
        <rFont val="Calibri"/>
      </rPr>
      <t>Remove any occurrence of "NOPASSWD" found in "/etc/sudoers" file or files in the "/etc/sudoers.d" directory.</t>
    </r>
    <r>
      <rPr>
        <sz val="11"/>
        <color rgb="FF000000"/>
        <rFont val="Calibri"/>
      </rPr>
      <t xml:space="preserve">
</t>
    </r>
    <r>
      <rPr>
        <sz val="11"/>
        <color rgb="FF000000"/>
        <rFont val="Calibri"/>
      </rPr>
      <t>$ sudo find /etc/sudoers /etc/sudoers.d -type f -exec sed -i '/NOPASSWD/ s/^/# /g' {} \;</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</si>
  <si>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that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</si>
  <si>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"/etc/sudoers" has no occurrences of "NOPASSWD" with the following command:</t>
    </r>
    <r>
      <rPr>
        <sz val="11"/>
        <color rgb="FF000000"/>
        <rFont val="Calibri"/>
      </rPr>
      <t xml:space="preserve">
</t>
    </r>
    <r>
      <rPr>
        <sz val="11"/>
        <color rgb="FF000000"/>
        <rFont val="Calibri"/>
      </rPr>
      <t>$ sudo egrep -iR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using multifactor authentication (MFA), this is a finding.</t>
    </r>
  </si>
  <si>
    <t>V-274861</t>
  </si>
  <si>
    <r>
      <rPr>
        <sz val="11"/>
        <rFont val="Calibri"/>
      </rPr>
      <t>The operating system must restrict privilege elevation to authorized personnel.</t>
    </r>
  </si>
  <si>
    <r>
      <rPr>
        <sz val="11"/>
        <color rgb="FF000000"/>
        <rFont val="Calibri"/>
      </rPr>
      <t>Configure the operating system to restrict privilege elevation to authorized personnel.</t>
    </r>
    <r>
      <rPr>
        <sz val="11"/>
        <color rgb="FF000000"/>
        <rFont val="Calibri"/>
      </rPr>
      <t xml:space="preserve">
</t>
    </r>
    <r>
      <rPr>
        <sz val="11"/>
        <color rgb="FF000000"/>
        <rFont val="Calibri"/>
      </rPr>
      <t>Remove the following entries from the /etc/sudoers file or any configuration file under /etc/sudoers.d/:</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</si>
  <si>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If the "sudoers" file is not configured correctly, any user defined on the system can initiate privileged actions on the target system.</t>
    </r>
  </si>
  <si>
    <r>
      <rPr>
        <sz val="11"/>
        <color rgb="FF000000"/>
        <rFont val="Calibri"/>
      </rPr>
      <t>Verify the operating system restricts privilege elevation to authorized personnel with the following command:</t>
    </r>
    <r>
      <rPr>
        <sz val="11"/>
        <color rgb="FF000000"/>
        <rFont val="Calibri"/>
      </rPr>
      <t xml:space="preserve">
</t>
    </r>
    <r>
      <rPr>
        <sz val="11"/>
        <color rgb="FF000000"/>
        <rFont val="Calibri"/>
      </rPr>
      <t>$ sudo grep -iwR 'ALL' /etc/sudoers /etc/sudoers.d/ | grep -v '#'</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</si>
  <si>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V-274862</t>
  </si>
  <si>
    <r>
      <rPr>
        <sz val="11"/>
        <rFont val="Calibri"/>
      </rPr>
      <t>Ubuntu 22.04 LTS must audit any script or executable called by cron as root or by any privileged user.</t>
    </r>
  </si>
  <si>
    <r>
      <rPr>
        <sz val="11"/>
        <color rgb="FF000000"/>
        <rFont val="Calibri"/>
      </rPr>
      <t>Configure Ubuntu 22.04 LTS to audit the execution of any system call made by cron as root or as any privileged user.</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</si>
  <si>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Any script or executable called by cron as root or by any privileged user must be owned by that user, must have the permissions 755 or more restrictive, and should have no extended rights that allow any nonprivileged user to modify the script or executable.</t>
    </r>
  </si>
  <si>
    <r>
      <rPr>
        <sz val="11"/>
        <color rgb="FF000000"/>
        <rFont val="Calibri"/>
      </rPr>
      <t>Verify Ubuntu 22.04 LTS is configured to audit the execution of any system call made by cron as root or as any privileged user.</t>
    </r>
    <r>
      <rPr>
        <sz val="11"/>
        <color rgb="FF000000"/>
        <rFont val="Calibri"/>
      </rPr>
      <t xml:space="preserve">
</t>
    </r>
    <r>
      <rPr>
        <sz val="11"/>
        <color rgb="FF000000"/>
        <rFont val="Calibri"/>
      </rPr>
      <t>$ sudo auditctl -l | grep /etc/cron.d</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 sudo auditctl -l | grep /var/spool/cron</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If either of these commands do not return the expected output, or the lines are commented out, this is a finding.</t>
    </r>
  </si>
  <si>
    <t>V-274864</t>
  </si>
  <si>
    <r>
      <rPr>
        <sz val="11"/>
        <rFont val="Calibri"/>
      </rPr>
      <t xml:space="preserve">Ubuntu 22.04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</si>
  <si>
    <r>
      <rPr>
        <sz val="11"/>
        <color rgb="FF000000"/>
        <rFont val="Calibri"/>
      </rPr>
      <t xml:space="preserve">Install the sssd.service and the required pam packages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sssd</t>
    </r>
    <r>
      <rPr>
        <sz val="11"/>
        <color rgb="FF000000"/>
        <rFont val="Calibri"/>
      </rPr>
      <t xml:space="preserve">
</t>
    </r>
    <r>
      <rPr>
        <sz val="11"/>
        <color rgb="FF000000"/>
        <rFont val="Calibri"/>
      </rPr>
      <t>$ sudo apt install libpam-sss</t>
    </r>
    <r>
      <rPr>
        <sz val="11"/>
        <color rgb="FF000000"/>
        <rFont val="Calibri"/>
      </rPr>
      <t xml:space="preserve">
</t>
    </r>
    <r>
      <rPr>
        <sz val="11"/>
        <color rgb="FF000000"/>
        <rFont val="Calibri"/>
      </rPr>
      <t>$ sudo apt install libnss-sss</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</si>
  <si>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 xml:space="preserve">1) Something a user knows (e.g., password/PIN); </t>
    </r>
    <r>
      <rPr>
        <sz val="11"/>
        <color rgb="FF000000"/>
        <rFont val="Calibri"/>
      </rPr>
      <t xml:space="preserve">
</t>
    </r>
    <r>
      <rPr>
        <sz val="11"/>
        <color rgb="FF000000"/>
        <rFont val="Calibri"/>
      </rPr>
      <t xml:space="preserve">2) Something a user has (e.g., cryptographic identification device, token); and </t>
    </r>
    <r>
      <rPr>
        <sz val="11"/>
        <color rgb="FF000000"/>
        <rFont val="Calibri"/>
      </rPr>
      <t xml:space="preserve">
</t>
    </r>
    <r>
      <rPr>
        <sz val="11"/>
        <color rgb="FF000000"/>
        <rFont val="Calibri"/>
      </rPr>
      <t xml:space="preserve">3) Something a user is (e.g., biometric).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Network access is defined as access to an information system by a user (or a process acting on behalf of a user) communicating through a network (e.g., local area network, wide area network, or the internet).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common access card (CAC) with DOD-approved PKI is an example of multifactor authentication.</t>
    </r>
  </si>
  <si>
    <r>
      <rPr>
        <sz val="11"/>
        <color rgb="FF000000"/>
        <rFont val="Calibri"/>
      </rPr>
      <t>Verify Ubuntu 22.04 LTS has the packages required for multifactor authentication installed with the following command:</t>
    </r>
    <r>
      <rPr>
        <sz val="11"/>
        <color rgb="FF000000"/>
        <rFont val="Calibri"/>
      </rPr>
      <t xml:space="preserve">
</t>
    </r>
    <r>
      <rPr>
        <sz val="11"/>
        <color rgb="FF000000"/>
        <rFont val="Calibri"/>
      </rPr>
      <t>$ dpkg -l | grep sssd</t>
    </r>
    <r>
      <rPr>
        <sz val="11"/>
        <color rgb="FF000000"/>
        <rFont val="Calibri"/>
      </rPr>
      <t xml:space="preserve">
</t>
    </r>
    <r>
      <rPr>
        <sz val="11"/>
        <color rgb="FF000000"/>
        <rFont val="Calibri"/>
      </rPr>
      <t>ii sssd 2.9.4-1.1ubuntu6.1 amd64 System Security Services Daemon -- metapackage</t>
    </r>
    <r>
      <rPr>
        <sz val="11"/>
        <color rgb="FF000000"/>
        <rFont val="Calibri"/>
      </rPr>
      <t xml:space="preserve">
</t>
    </r>
    <r>
      <rPr>
        <sz val="11"/>
        <color rgb="FF000000"/>
        <rFont val="Calibri"/>
      </rPr>
      <t>ii sssd-ad 2.9.4-1.1ubuntu6.1 amd64 System Security Services Daemon -- Active Directory back end</t>
    </r>
    <r>
      <rPr>
        <sz val="11"/>
        <color rgb="FF000000"/>
        <rFont val="Calibri"/>
      </rPr>
      <t xml:space="preserve">
</t>
    </r>
    <r>
      <rPr>
        <sz val="11"/>
        <color rgb="FF000000"/>
        <rFont val="Calibri"/>
      </rPr>
      <t>ii sssd-ad-common 2.9.4-1.1ubuntu6.1 amd64 System Security Services Daemon -- PAC responder</t>
    </r>
    <r>
      <rPr>
        <sz val="11"/>
        <color rgb="FF000000"/>
        <rFont val="Calibri"/>
      </rPr>
      <t xml:space="preserve">
</t>
    </r>
    <r>
      <rPr>
        <sz val="11"/>
        <color rgb="FF000000"/>
        <rFont val="Calibri"/>
      </rPr>
      <t>ii sssd-common 2.9.4-1.1ubuntu6.1 amd64 System Security Services Daemon -- common files</t>
    </r>
    <r>
      <rPr>
        <sz val="11"/>
        <color rgb="FF000000"/>
        <rFont val="Calibri"/>
      </rPr>
      <t xml:space="preserve">
</t>
    </r>
    <r>
      <rPr>
        <sz val="11"/>
        <color rgb="FF000000"/>
        <rFont val="Calibri"/>
      </rPr>
      <t>ii sssd-ipa 2.9.4-1.1ubuntu6.1 amd64 System Security Services Daemon -- IPA back end</t>
    </r>
    <r>
      <rPr>
        <sz val="11"/>
        <color rgb="FF000000"/>
        <rFont val="Calibri"/>
      </rPr>
      <t xml:space="preserve">
</t>
    </r>
    <r>
      <rPr>
        <sz val="11"/>
        <color rgb="FF000000"/>
        <rFont val="Calibri"/>
      </rPr>
      <t>ii sssd-krb5 2.9.4-1.1ubuntu6.1 amd64 System Security Services Daemon -- Kerberos back end</t>
    </r>
    <r>
      <rPr>
        <sz val="11"/>
        <color rgb="FF000000"/>
        <rFont val="Calibri"/>
      </rPr>
      <t xml:space="preserve">
</t>
    </r>
    <r>
      <rPr>
        <sz val="11"/>
        <color rgb="FF000000"/>
        <rFont val="Calibri"/>
      </rPr>
      <t>ii sssd-krb5-common 2.9.4-1.1ubuntu6.1 amd64 System Security Services Daemon -- Kerberos helpers</t>
    </r>
    <r>
      <rPr>
        <sz val="11"/>
        <color rgb="FF000000"/>
        <rFont val="Calibri"/>
      </rPr>
      <t xml:space="preserve">
</t>
    </r>
    <r>
      <rPr>
        <sz val="11"/>
        <color rgb="FF000000"/>
        <rFont val="Calibri"/>
      </rPr>
      <t>ii sssd-ldap 2.9.4-1.1ubuntu6.1 amd64 System Security Services Daemon -- LDAP back end</t>
    </r>
    <r>
      <rPr>
        <sz val="11"/>
        <color rgb="FF000000"/>
        <rFont val="Calibri"/>
      </rPr>
      <t xml:space="preserve">
</t>
    </r>
    <r>
      <rPr>
        <sz val="11"/>
        <color rgb="FF000000"/>
        <rFont val="Calibri"/>
      </rPr>
      <t>ii sssd-proxy 2.9.4-1.1ubuntu6.1 amd64 System Security Services Daemon -- proxy back end</t>
    </r>
    <r>
      <rPr>
        <sz val="11"/>
        <color rgb="FF000000"/>
        <rFont val="Calibri"/>
      </rPr>
      <t xml:space="preserve">
</t>
    </r>
    <r>
      <rPr>
        <sz val="11"/>
        <color rgb="FF000000"/>
        <rFont val="Calibri"/>
      </rPr>
      <t>If the "sssd" package is not installed, this is a finding. The additional sssd components listed by the command may differ from configuration to configuration.</t>
    </r>
    <r>
      <rPr>
        <sz val="11"/>
        <color rgb="FF000000"/>
        <rFont val="Calibri"/>
      </rPr>
      <t xml:space="preserve">
</t>
    </r>
    <r>
      <rPr>
        <sz val="11"/>
        <color rgb="FF000000"/>
        <rFont val="Calibri"/>
      </rPr>
      <t>Verify that "libpam-sss" (the PAM integration module for SSSD) is installed with the following command:</t>
    </r>
    <r>
      <rPr>
        <sz val="11"/>
        <color rgb="FF000000"/>
        <rFont val="Calibri"/>
      </rPr>
      <t xml:space="preserve">
</t>
    </r>
    <r>
      <rPr>
        <sz val="11"/>
        <color rgb="FF000000"/>
        <rFont val="Calibri"/>
      </rPr>
      <t>$ dpkg -l | grep libpam-sss</t>
    </r>
    <r>
      <rPr>
        <sz val="11"/>
        <color rgb="FF000000"/>
        <rFont val="Calibri"/>
      </rPr>
      <t xml:space="preserve">
</t>
    </r>
    <r>
      <rPr>
        <sz val="11"/>
        <color rgb="FF000000"/>
        <rFont val="Calibri"/>
      </rPr>
      <t>i libpam-sss:amd64 2.9.4-1.1ubuntu6.1 amd64 Pam module for the System Security Services Daemon</t>
    </r>
    <r>
      <rPr>
        <sz val="11"/>
        <color rgb="FF000000"/>
        <rFont val="Calibri"/>
      </rPr>
      <t xml:space="preserve">
</t>
    </r>
    <r>
      <rPr>
        <sz val="11"/>
        <color rgb="FF000000"/>
        <rFont val="Calibri"/>
      </rPr>
      <t>Verify that "libnss-sss" (the NSS module for retrieving user and group information) is installed with the following command:</t>
    </r>
    <r>
      <rPr>
        <sz val="11"/>
        <color rgb="FF000000"/>
        <rFont val="Calibri"/>
      </rPr>
      <t xml:space="preserve">
</t>
    </r>
    <r>
      <rPr>
        <sz val="11"/>
        <color rgb="FF000000"/>
        <rFont val="Calibri"/>
      </rPr>
      <t>$ dpkg -l | grep libnss-sss</t>
    </r>
    <r>
      <rPr>
        <sz val="11"/>
        <color rgb="FF000000"/>
        <rFont val="Calibri"/>
      </rPr>
      <t xml:space="preserve">
</t>
    </r>
    <r>
      <rPr>
        <sz val="11"/>
        <color rgb="FF000000"/>
        <rFont val="Calibri"/>
      </rPr>
      <t>ii libnss-sss:amd64 2.9.4-1.1ubuntu6.1 amd64 Nss library for the System Security Services Daemon</t>
    </r>
    <r>
      <rPr>
        <sz val="11"/>
        <color rgb="FF000000"/>
        <rFont val="Calibri"/>
      </rPr>
      <t xml:space="preserve">
</t>
    </r>
    <r>
      <rPr>
        <sz val="11"/>
        <color rgb="FF000000"/>
        <rFont val="Calibri"/>
      </rPr>
      <t>If "libpam-sss" and "libnss-sss" are not installed, this is a finding.</t>
    </r>
  </si>
  <si>
    <t>V-274865</t>
  </si>
  <si>
    <r>
      <rPr>
        <sz val="11"/>
        <color rgb="FF000000"/>
        <rFont val="Calibri"/>
      </rPr>
      <t>Configure sssd to map authenticated certificates to the appropriate user group by adding the following line to the "/etc/sssd/sssd.conf" file:</t>
    </r>
    <r>
      <rPr>
        <sz val="11"/>
        <color rgb="FF000000"/>
        <rFont val="Calibri"/>
      </rPr>
      <t xml:space="preserve">
</t>
    </r>
    <r>
      <rPr>
        <sz val="11"/>
        <color rgb="FF000000"/>
        <rFont val="Calibri"/>
      </rPr>
      <t>ldap_user_certificate=userCertificate;binary</t>
    </r>
  </si>
  <si>
    <r>
      <rPr>
        <sz val="11"/>
        <color rgb="FF000000"/>
        <rFont val="Calibri"/>
      </rPr>
      <t xml:space="preserve">Verify that authenticated certificates are mapped to the appropriate user group in the "/etc/sssd/sssd.conf"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ldap_user_certificate /etc/sssd/sssd.conf</t>
    </r>
    <r>
      <rPr>
        <sz val="11"/>
        <color rgb="FF000000"/>
        <rFont val="Calibri"/>
      </rPr>
      <t xml:space="preserve">
</t>
    </r>
    <r>
      <rPr>
        <sz val="11"/>
        <color rgb="FF000000"/>
        <rFont val="Calibri"/>
      </rPr>
      <t>ldap_user_certificate=userCertificate;binary</t>
    </r>
  </si>
  <si>
    <t>V-274866</t>
  </si>
  <si>
    <r>
      <rPr>
        <sz val="11"/>
        <rFont val="Calibri"/>
      </rPr>
      <t xml:space="preserve">Ubuntu 22.04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</si>
  <si>
    <r>
      <rPr>
        <sz val="11"/>
        <color rgb="FF000000"/>
        <rFont val="Calibri"/>
      </rPr>
      <t xml:space="preserve">Enable the "sssd.service to start automatically on reboot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sssd.service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the "sssd" service is running: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start sssd.service</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</si>
  <si>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a user knows (e.g., password/PIN); </t>
    </r>
    <r>
      <rPr>
        <sz val="11"/>
        <color rgb="FF000000"/>
        <rFont val="Calibri"/>
      </rPr>
      <t xml:space="preserve">
</t>
    </r>
    <r>
      <rPr>
        <sz val="11"/>
        <color rgb="FF000000"/>
        <rFont val="Calibri"/>
      </rPr>
      <t xml:space="preserve">2) Something a user has (e.g., cryptographic identification device, token); and </t>
    </r>
    <r>
      <rPr>
        <sz val="11"/>
        <color rgb="FF000000"/>
        <rFont val="Calibri"/>
      </rPr>
      <t xml:space="preserve">
</t>
    </r>
    <r>
      <rPr>
        <sz val="11"/>
        <color rgb="FF000000"/>
        <rFont val="Calibri"/>
      </rPr>
      <t xml:space="preserve">3) Something a user is (e.g., biometric).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Network access is defined as access to an information system by a user (or a process acting on behalf of a user) communicating through a network (e.g., local area network, wide area network, or the internet).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common access card (CAC) with DOD-approved PKI is an example of multifactor authentication.</t>
    </r>
  </si>
  <si>
    <r>
      <rPr>
        <sz val="11"/>
        <color rgb="FF000000"/>
        <rFont val="Calibri"/>
      </rPr>
      <t xml:space="preserve">Verify the "sssd.service" is enabled and active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is-enabled sssd</t>
    </r>
    <r>
      <rPr>
        <sz val="11"/>
        <color rgb="FF000000"/>
        <rFont val="Calibri"/>
      </rPr>
      <t xml:space="preserve">
</t>
    </r>
    <r>
      <rPr>
        <sz val="11"/>
        <color rgb="FF000000"/>
        <rFont val="Calibri"/>
      </rPr>
      <t>enabled</t>
    </r>
    <r>
      <rPr>
        <sz val="11"/>
        <color rgb="FF000000"/>
        <rFont val="Calibri"/>
      </rPr>
      <t xml:space="preserve">
</t>
    </r>
    <r>
      <rPr>
        <sz val="11"/>
        <color rgb="FF000000"/>
        <rFont val="Calibri"/>
      </rPr>
      <t>$ sudo systemctl is-active sssd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"sssd.service" is not active or enabled, this is a finding.</t>
    </r>
  </si>
  <si>
    <t>V-274867</t>
  </si>
  <si>
    <r>
      <rPr>
        <sz val="11"/>
        <rFont val="Calibri"/>
      </rPr>
      <t>Ubuntu 22.04 LTS must ensure SSSD performs certificate path validation, including revocation checking, against a trusted anchor for PKI-based authentication.</t>
    </r>
  </si>
  <si>
    <r>
      <rPr>
        <sz val="11"/>
        <color rgb="FF000000"/>
        <rFont val="Calibri"/>
      </rPr>
      <t xml:space="preserve">Configure Ubuntu 22.04 LTS, for PKI-based authentication, to validate certificates by constructing a certification path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/etc/sssd/sssd.conf so that the following entries are in the correct sections of the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vi /etc/sssd/sssd.conf</t>
    </r>
    <r>
      <rPr>
        <sz val="11"/>
        <color rgb="FF000000"/>
        <rFont val="Calibri"/>
      </rPr>
      <t xml:space="preserve">
</t>
    </r>
    <r>
      <rPr>
        <sz val="11"/>
        <color rgb="FF000000"/>
        <rFont val="Calibri"/>
      </rPr>
      <t>[sssd]</t>
    </r>
    <r>
      <rPr>
        <sz val="11"/>
        <color rgb="FF000000"/>
        <rFont val="Calibri"/>
      </rPr>
      <t xml:space="preserve">
</t>
    </r>
    <r>
      <rPr>
        <sz val="11"/>
        <color rgb="FF000000"/>
        <rFont val="Calibri"/>
      </rPr>
      <t>services = nss,pam,ssh</t>
    </r>
    <r>
      <rPr>
        <sz val="11"/>
        <color rgb="FF000000"/>
        <rFont val="Calibri"/>
      </rPr>
      <t xml:space="preserve">
</t>
    </r>
    <r>
      <rPr>
        <sz val="11"/>
        <color rgb="FF000000"/>
        <rFont val="Calibri"/>
      </rPr>
      <t>config_file_version = 2</t>
    </r>
    <r>
      <rPr>
        <sz val="11"/>
        <color rgb="FF000000"/>
        <rFont val="Calibri"/>
      </rPr>
      <t xml:space="preserve">
</t>
    </r>
    <r>
      <rPr>
        <sz val="11"/>
        <color rgb="FF000000"/>
        <rFont val="Calibri"/>
      </rPr>
      <t>[pam]</t>
    </r>
    <r>
      <rPr>
        <sz val="11"/>
        <color rgb="FF000000"/>
        <rFont val="Calibri"/>
      </rPr>
      <t xml:space="preserve">
</t>
    </r>
    <r>
      <rPr>
        <sz val="11"/>
        <color rgb="FF000000"/>
        <rFont val="Calibri"/>
      </rPr>
      <t>pam_cert_auth = True</t>
    </r>
    <r>
      <rPr>
        <sz val="11"/>
        <color rgb="FF000000"/>
        <rFont val="Calibri"/>
      </rPr>
      <t xml:space="preserve">
</t>
    </r>
    <r>
      <rPr>
        <sz val="11"/>
        <color rgb="FF000000"/>
        <rFont val="Calibri"/>
      </rPr>
      <t>[domain/example.com]</t>
    </r>
    <r>
      <rPr>
        <sz val="11"/>
        <color rgb="FF000000"/>
        <rFont val="Calibri"/>
      </rPr>
      <t xml:space="preserve">
</t>
    </r>
    <r>
      <rPr>
        <sz val="11"/>
        <color rgb="FF000000"/>
        <rFont val="Calibri"/>
      </rPr>
      <t>ldap_user_certificate = usercertificate;binary</t>
    </r>
    <r>
      <rPr>
        <sz val="11"/>
        <color rgb="FF000000"/>
        <rFont val="Calibri"/>
      </rPr>
      <t xml:space="preserve">
</t>
    </r>
    <r>
      <rPr>
        <sz val="11"/>
        <color rgb="FF000000"/>
        <rFont val="Calibri"/>
      </rPr>
      <t>certificate_verification = ca_cert,ocsp</t>
    </r>
    <r>
      <rPr>
        <sz val="11"/>
        <color rgb="FF000000"/>
        <rFont val="Calibri"/>
      </rPr>
      <t xml:space="preserve">
</t>
    </r>
    <r>
      <rPr>
        <sz val="11"/>
        <color rgb="FF000000"/>
        <rFont val="Calibri"/>
      </rPr>
      <t>ca_cert = /etc/ssl/certs/ca-certificates.crt</t>
    </r>
  </si>
  <si>
    <r>
      <rPr>
        <sz val="11"/>
        <color rgb="FF000000"/>
        <rFont val="Calibri"/>
      </rPr>
      <t xml:space="preserve">Without path validation, an informed trust decision by the relying party cannot be made when presented with any certificate not already explicitly trusted.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</si>
  <si>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 xml:space="preserve">Verify Ubuntu 22.04 LTS, for PKI-based authentication, has valid certificates by constructing a certification path to an accepted trust anchor. </t>
    </r>
    <r>
      <rPr>
        <sz val="11"/>
        <color rgb="FF000000"/>
        <rFont val="Calibri"/>
      </rPr>
      <t xml:space="preserve">
</t>
    </r>
    <r>
      <rPr>
        <sz val="11"/>
        <color rgb="FF000000"/>
        <rFont val="Calibri"/>
      </rPr>
      <t>Verify the pam service is listed under [sssd] with the following command:</t>
    </r>
    <r>
      <rPr>
        <sz val="11"/>
        <color rgb="FF000000"/>
        <rFont val="Calibri"/>
      </rPr>
      <t xml:space="preserve">
</t>
    </r>
    <r>
      <rPr>
        <sz val="11"/>
        <color rgb="FF000000"/>
        <rFont val="Calibri"/>
      </rPr>
      <t>$ sudo grep -A 1 '^\[sssd\]' /etc/sssd/sssd.conf</t>
    </r>
    <r>
      <rPr>
        <sz val="11"/>
        <color rgb="FF000000"/>
        <rFont val="Calibri"/>
      </rPr>
      <t xml:space="preserve">
</t>
    </r>
    <r>
      <rPr>
        <sz val="11"/>
        <color rgb="FF000000"/>
        <rFont val="Calibri"/>
      </rPr>
      <t>[sssd]</t>
    </r>
    <r>
      <rPr>
        <sz val="11"/>
        <color rgb="FF000000"/>
        <rFont val="Calibri"/>
      </rPr>
      <t xml:space="preserve">
</t>
    </r>
    <r>
      <rPr>
        <sz val="11"/>
        <color rgb="FF000000"/>
        <rFont val="Calibri"/>
      </rPr>
      <t>services = nss,pam,ssh</t>
    </r>
    <r>
      <rPr>
        <sz val="11"/>
        <color rgb="FF000000"/>
        <rFont val="Calibri"/>
      </rPr>
      <t xml:space="preserve">
</t>
    </r>
    <r>
      <rPr>
        <sz val="11"/>
        <color rgb="FF000000"/>
        <rFont val="Calibri"/>
      </rPr>
      <t>If "pam" is not listed in services, this is a finding.</t>
    </r>
    <r>
      <rPr>
        <sz val="11"/>
        <color rgb="FF000000"/>
        <rFont val="Calibri"/>
      </rPr>
      <t xml:space="preserve">
</t>
    </r>
    <r>
      <rPr>
        <sz val="11"/>
        <color rgb="FF000000"/>
        <rFont val="Calibri"/>
      </rPr>
      <t>Verify the pam service is set to use pam for smart card authentication in the [pam] section of /etc/sssd/sssd.conf with the following command:</t>
    </r>
    <r>
      <rPr>
        <sz val="11"/>
        <color rgb="FF000000"/>
        <rFont val="Calibri"/>
      </rPr>
      <t xml:space="preserve">
</t>
    </r>
    <r>
      <rPr>
        <sz val="11"/>
        <color rgb="FF000000"/>
        <rFont val="Calibri"/>
      </rPr>
      <t>$ sudo grep -A 1 '^\[pam]' /etc/sssd/sssd.conf</t>
    </r>
    <r>
      <rPr>
        <sz val="11"/>
        <color rgb="FF000000"/>
        <rFont val="Calibri"/>
      </rPr>
      <t xml:space="preserve">
</t>
    </r>
    <r>
      <rPr>
        <sz val="11"/>
        <color rgb="FF000000"/>
        <rFont val="Calibri"/>
      </rPr>
      <t>[pam]</t>
    </r>
    <r>
      <rPr>
        <sz val="11"/>
        <color rgb="FF000000"/>
        <rFont val="Calibri"/>
      </rPr>
      <t xml:space="preserve">
</t>
    </r>
    <r>
      <rPr>
        <sz val="11"/>
        <color rgb="FF000000"/>
        <rFont val="Calibri"/>
      </rPr>
      <t>pam_cert_auth = True</t>
    </r>
    <r>
      <rPr>
        <sz val="11"/>
        <color rgb="FF000000"/>
        <rFont val="Calibri"/>
      </rPr>
      <t xml:space="preserve">
</t>
    </r>
    <r>
      <rPr>
        <sz val="11"/>
        <color rgb="FF000000"/>
        <rFont val="Calibri"/>
      </rPr>
      <t>If "pam_cert_auth = True" is not returned, this is a finding.</t>
    </r>
    <r>
      <rPr>
        <sz val="11"/>
        <color rgb="FF000000"/>
        <rFont val="Calibri"/>
      </rPr>
      <t xml:space="preserve">
</t>
    </r>
    <r>
      <rPr>
        <sz val="11"/>
        <color rgb="FF000000"/>
        <rFont val="Calibri"/>
      </rPr>
      <t xml:space="preserve">Verify "ca" is enabled in "certificate_verification"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certificate_verification /etc/sssd/sssd.conf</t>
    </r>
    <r>
      <rPr>
        <sz val="11"/>
        <color rgb="FF000000"/>
        <rFont val="Calibri"/>
      </rPr>
      <t xml:space="preserve">
</t>
    </r>
    <r>
      <rPr>
        <sz val="11"/>
        <color rgb="FF000000"/>
        <rFont val="Calibri"/>
      </rPr>
      <t>certificate_verification = ca_cert,ocsp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"certificate_verification" is not set to "ca" or the line is commented out, this is a finding.</t>
    </r>
  </si>
  <si>
    <t>V-278951</t>
  </si>
  <si>
    <r>
      <rPr>
        <sz val="11"/>
        <rFont val="Calibri"/>
      </rPr>
      <t>Ubuntu 22.04 LTS must be a vendor-supported release.</t>
    </r>
  </si>
  <si>
    <r>
      <rPr>
        <sz val="11"/>
        <color rgb="FF000000"/>
        <rFont val="Calibri"/>
      </rPr>
      <t>Upgrade to a supported version of Ubuntu 22.04 LTS.</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</si>
  <si>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 xml:space="preserve">The support status of the OS depends on its subscription status.  </t>
    </r>
    <r>
      <rPr>
        <sz val="11"/>
        <color rgb="FF000000"/>
        <rFont val="Calibri"/>
      </rPr>
      <t xml:space="preserve">
</t>
    </r>
    <r>
      <rPr>
        <sz val="11"/>
        <color rgb="FF000000"/>
        <rFont val="Calibri"/>
      </rPr>
      <t>End of life dates for Ubuntu 22.04 releases are as follows:</t>
    </r>
    <r>
      <rPr>
        <sz val="11"/>
        <color rgb="FF000000"/>
        <rFont val="Calibri"/>
      </rPr>
      <t xml:space="preserve">
</t>
    </r>
    <r>
      <rPr>
        <sz val="11"/>
        <color rgb="FF000000"/>
        <rFont val="Calibri"/>
      </rPr>
      <t>Standard Support: April 2027</t>
    </r>
    <r>
      <rPr>
        <sz val="11"/>
        <color rgb="FF000000"/>
        <rFont val="Calibri"/>
      </rPr>
      <t xml:space="preserve">
</t>
    </r>
    <r>
      <rPr>
        <sz val="11"/>
        <color rgb="FF000000"/>
        <rFont val="Calibri"/>
      </rPr>
      <t>Extended Security Maintenance (ESM): April 2032</t>
    </r>
    <r>
      <rPr>
        <sz val="11"/>
        <color rgb="FF000000"/>
        <rFont val="Calibri"/>
      </rPr>
      <t xml:space="preserve">
</t>
    </r>
    <r>
      <rPr>
        <sz val="11"/>
        <color rgb="FF000000"/>
        <rFont val="Calibri"/>
      </rPr>
      <t>ESM is available via an Ubuntu Pro subscription.</t>
    </r>
  </si>
  <si>
    <r>
      <rPr>
        <sz val="11"/>
        <color rgb="FF000000"/>
        <rFont val="Calibri"/>
      </rPr>
      <t>Verify the version of Ubuntu 22.04 LTS is vendor supported with the following command:</t>
    </r>
    <r>
      <rPr>
        <sz val="11"/>
        <color rgb="FF000000"/>
        <rFont val="Calibri"/>
      </rPr>
      <t xml:space="preserve">
</t>
    </r>
    <r>
      <rPr>
        <sz val="11"/>
        <color rgb="FF000000"/>
        <rFont val="Calibri"/>
      </rPr>
      <t xml:space="preserve">$ grep DISTRIB_DESCRIPTION /etc/lsb-release </t>
    </r>
    <r>
      <rPr>
        <sz val="11"/>
        <color rgb="FF000000"/>
        <rFont val="Calibri"/>
      </rPr>
      <t xml:space="preserve">
</t>
    </r>
    <r>
      <rPr>
        <sz val="11"/>
        <color rgb="FF000000"/>
        <rFont val="Calibri"/>
      </rPr>
      <t>DISTRIB_DESCRIPTION="Ubuntu 22.04.1 LTS"</t>
    </r>
    <r>
      <rPr>
        <sz val="11"/>
        <color rgb="FF000000"/>
        <rFont val="Calibri"/>
      </rPr>
      <t xml:space="preserve">
</t>
    </r>
    <r>
      <rPr>
        <sz val="11"/>
        <color rgb="FF000000"/>
        <rFont val="Calibri"/>
      </rPr>
      <t>Check the subscription status of the system with the following command:</t>
    </r>
    <r>
      <rPr>
        <sz val="11"/>
        <color rgb="FF000000"/>
        <rFont val="Calibri"/>
      </rPr>
      <t xml:space="preserve">
</t>
    </r>
    <r>
      <rPr>
        <sz val="11"/>
        <color rgb="FF000000"/>
        <rFont val="Calibri"/>
      </rPr>
      <t>$ pro status</t>
    </r>
    <r>
      <rPr>
        <sz val="11"/>
        <color rgb="FF000000"/>
        <rFont val="Calibri"/>
      </rPr>
      <t xml:space="preserve">
</t>
    </r>
    <r>
      <rPr>
        <sz val="11"/>
        <color rgb="FF000000"/>
        <rFont val="Calibri"/>
      </rPr>
      <t>If the installed version of Ubuntu 22.04 LTS is not supported, this is a finding.</t>
    </r>
  </si>
  <si>
    <t>V-279937</t>
  </si>
  <si>
    <r>
      <rPr>
        <sz val="11"/>
        <rFont val="Calibri"/>
      </rPr>
      <t>Ubuntu 22.04 LTS must not have the nfs-kernel-server package installed.</t>
    </r>
  </si>
  <si>
    <r>
      <rPr>
        <sz val="11"/>
        <color rgb="FF000000"/>
        <rFont val="Calibri"/>
      </rPr>
      <t>Configure the Ubuntu operating system to disable nonessential capabilities by removing the nfs-common and nfs-kernel-server packages from the system with the following commands:</t>
    </r>
    <r>
      <rPr>
        <sz val="11"/>
        <color rgb="FF000000"/>
        <rFont val="Calibri"/>
      </rPr>
      <t xml:space="preserve">
</t>
    </r>
    <r>
      <rPr>
        <sz val="11"/>
        <color rgb="FF000000"/>
        <rFont val="Calibri"/>
      </rPr>
      <t>Remove packages if present:</t>
    </r>
    <r>
      <rPr>
        <sz val="11"/>
        <color rgb="FF000000"/>
        <rFont val="Calibri"/>
      </rPr>
      <t xml:space="preserve">
</t>
    </r>
    <r>
      <rPr>
        <sz val="11"/>
        <color rgb="FF000000"/>
        <rFont val="Calibri"/>
      </rPr>
      <t>$ sudo apt purge --yes nfs-common nfs-kernel-server</t>
    </r>
    <r>
      <rPr>
        <sz val="11"/>
        <color rgb="FF000000"/>
        <rFont val="Calibri"/>
      </rPr>
      <t xml:space="preserve">
</t>
    </r>
    <r>
      <rPr>
        <sz val="11"/>
        <color rgb="FF000000"/>
        <rFont val="Calibri"/>
      </rPr>
      <t>Remove any unneeded dependencies:</t>
    </r>
    <r>
      <rPr>
        <sz val="11"/>
        <color rgb="FF000000"/>
        <rFont val="Calibri"/>
      </rPr>
      <t xml:space="preserve">
</t>
    </r>
    <r>
      <rPr>
        <sz val="11"/>
        <color rgb="FF000000"/>
        <rFont val="Calibri"/>
      </rPr>
      <t>$ sudo apt autoremove --yes</t>
    </r>
    <r>
      <rPr>
        <sz val="11"/>
        <color rgb="FF000000"/>
        <rFont val="Calibri"/>
      </rPr>
      <t xml:space="preserve">
</t>
    </r>
    <r>
      <rPr>
        <sz val="11"/>
        <color rgb="FF000000"/>
        <rFont val="Calibri"/>
      </rPr>
      <t>Verify that NFS services are gone:</t>
    </r>
    <r>
      <rPr>
        <sz val="11"/>
        <color rgb="FF000000"/>
        <rFont val="Calibri"/>
      </rPr>
      <t xml:space="preserve">
</t>
    </r>
    <r>
      <rPr>
        <sz val="11"/>
        <color rgb="FF000000"/>
        <rFont val="Calibri"/>
      </rPr>
      <t>$ sudo systemctl list-units --type=service | grep nfs</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</si>
  <si>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</si>
  <si>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that Ubuntu does not have nfs packages installed.</t>
    </r>
    <r>
      <rPr>
        <sz val="11"/>
        <color rgb="FF000000"/>
        <rFont val="Calibri"/>
      </rPr>
      <t xml:space="preserve">
</t>
    </r>
    <r>
      <rPr>
        <sz val="11"/>
        <color rgb="FF000000"/>
        <rFont val="Calibri"/>
      </rPr>
      <t>Check if packages are installed:</t>
    </r>
    <r>
      <rPr>
        <sz val="11"/>
        <color rgb="FF000000"/>
        <rFont val="Calibri"/>
      </rPr>
      <t xml:space="preserve">
</t>
    </r>
    <r>
      <rPr>
        <sz val="11"/>
        <color rgb="FF000000"/>
        <rFont val="Calibri"/>
      </rPr>
      <t>$ sudo dpkg -l | grep -E 'nfs-common | nfs-kernel-server'</t>
    </r>
    <r>
      <rPr>
        <sz val="11"/>
        <color rgb="FF000000"/>
        <rFont val="Calibri"/>
      </rPr>
      <t xml:space="preserve">
</t>
    </r>
    <r>
      <rPr>
        <sz val="11"/>
        <color rgb="FF000000"/>
        <rFont val="Calibri"/>
      </rPr>
      <t>If the nfs-common or nfs-kernel-server packages are installed,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</si>
  <si>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</si>
  <si>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</si>
  <si>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</si>
  <si>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</si>
  <si>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</si>
  <si>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</si>
  <si>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</si>
  <si>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</si>
  <si>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</si>
  <si>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</si>
  <si>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</si>
  <si>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</si>
  <si>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</si>
  <si>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</si>
  <si>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</si>
  <si>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</si>
  <si>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</si>
  <si>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</si>
  <si>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</si>
  <si>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</si>
  <si>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</si>
  <si>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</si>
  <si>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</si>
  <si>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</si>
  <si>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</si>
  <si>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</si>
  <si>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</si>
  <si>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</si>
  <si>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</si>
  <si>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Canonical Ubuntu 22.04 LTS Security Technical Implementation Guide V2R8</t>
  </si>
  <si>
    <t>Developed By:</t>
  </si>
  <si>
    <t>Canonical Ltd. and Defense Information Systems Agency (DISA) for the US DoD</t>
  </si>
  <si>
    <t>Release Information:</t>
  </si>
  <si>
    <r>
      <rPr>
        <b/>
        <sz val="11"/>
        <color rgb="FF000000"/>
        <rFont val="Calibri"/>
      </rPr>
      <t>Version:</t>
    </r>
    <r>
      <rPr>
        <sz val="11"/>
        <color rgb="FF000000"/>
        <rFont val="Calibri"/>
      </rPr>
      <t xml:space="preserve"> V2R8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188</t>
    </r>
  </si>
  <si>
    <t>Download Url:</t>
  </si>
  <si>
    <t>https://www.cyber.mil/stigs</t>
  </si>
  <si>
    <t>Guide Overview:</t>
  </si>
  <si>
    <r>
      <rPr>
        <sz val="11"/>
        <color rgb="FF000000"/>
        <rFont val="Calibri"/>
      </rPr>
      <t>The Canonical Ubuntu 22.04 LTS Security Technical Implementation Guide (STIG) is published as a tool to improve the security of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Ubuntu 22.04 LTS Desktop and Server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</si>
  <si>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</si>
  <si>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</si>
  <si>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</si>
  <si>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</si>
  <si>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</si>
  <si>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</si>
  <si>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</si>
  <si>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</si>
  <si>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</si>
  <si>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</si>
  <si>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</si>
  <si>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</si>
  <si>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</si>
  <si>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</si>
  <si>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</si>
  <si>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</si>
  <si>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</si>
  <si>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</si>
  <si>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</si>
  <si>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</si>
  <si>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</si>
  <si>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</si>
  <si>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</si>
  <si>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</si>
  <si>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</si>
  <si>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</si>
  <si>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</si>
  <si>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</si>
  <si>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</si>
  <si>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</si>
  <si>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</si>
  <si>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</si>
  <si>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</si>
  <si>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</si>
  <si>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</si>
  <si>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</si>
  <si>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</si>
  <si>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</si>
  <si>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</si>
  <si>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</si>
  <si>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</si>
  <si>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</si>
  <si>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</si>
  <si>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</si>
  <si>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</si>
  <si>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</si>
  <si>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</si>
  <si>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Canonical Ubuntu 22.04 LTS Security Technical Implementation Guide V2R8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</si>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</sst>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3A9-4689-B5E1-F8558A444EE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3A9-4689-B5E1-F8558A444EE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188</c:v>
                </c:pt>
              </c:numCache>
            </c:numRef>
          </c:val>
          <c:extLst>
            <c:ext xmlns:c16="http://schemas.microsoft.com/office/drawing/2014/chart" uri="{C3380CC4-5D6E-409C-BE32-E72D297353CC}">
              <c16:uniqueId val="{00000002-B3A9-4689-B5E1-F8558A444EE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55B-4B05-B92A-03B99F4473B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55B-4B05-B92A-03B99F4473B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188</c:v>
                </c:pt>
              </c:numCache>
            </c:numRef>
          </c:val>
          <c:extLst>
            <c:ext xmlns:c16="http://schemas.microsoft.com/office/drawing/2014/chart" uri="{C3380CC4-5D6E-409C-BE32-E72D297353CC}">
              <c16:uniqueId val="{00000002-C55B-4B05-B92A-03B99F4473B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9DFA-4732-A444-B98D1F7A4D7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9DFA-4732-A444-B98D1F7A4D7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16</c:v>
                </c:pt>
                <c:pt idx="1">
                  <c:v>155</c:v>
                </c:pt>
                <c:pt idx="2">
                  <c:v>17</c:v>
                </c:pt>
              </c:numCache>
            </c:numRef>
          </c:val>
          <c:extLst>
            <c:ext xmlns:c16="http://schemas.microsoft.com/office/drawing/2014/chart" uri="{C3380CC4-5D6E-409C-BE32-E72D297353CC}">
              <c16:uniqueId val="{00000002-9DFA-4732-A444-B98D1F7A4D7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278-4CDE-B53A-E10CB123398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278-4CDE-B53A-E10CB123398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188</c:v>
                </c:pt>
              </c:numCache>
            </c:numRef>
          </c:val>
          <c:extLst>
            <c:ext xmlns:c16="http://schemas.microsoft.com/office/drawing/2014/chart" uri="{C3380CC4-5D6E-409C-BE32-E72D297353CC}">
              <c16:uniqueId val="{00000002-D278-4CDE-B53A-E10CB123398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291-4C7E-8FA4-89B589BCD34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291-4C7E-8FA4-89B589BCD34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188</c:v>
                </c:pt>
              </c:numCache>
            </c:numRef>
          </c:val>
          <c:extLst>
            <c:ext xmlns:c16="http://schemas.microsoft.com/office/drawing/2014/chart" uri="{C3380CC4-5D6E-409C-BE32-E72D297353CC}">
              <c16:uniqueId val="{00000002-D291-4C7E-8FA4-89B589BCD3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563-4989-8E16-5E5BD08C067F}"/>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563-4989-8E16-5E5BD08C067F}"/>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563-4989-8E16-5E5BD08C067F}"/>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563-4989-8E16-5E5BD08C067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D50-4038-85C2-8A05CE59B4F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4aye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rppi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oo0h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hcbmh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v4mw2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s32h0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c2pcq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89">
  <autoFilter ref="A1:M18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896</v>
      </c>
    </row>
    <row r="3" spans="2:3" ht="15" customHeight="1" x14ac:dyDescent="0.35"/>
    <row r="4" spans="2:3" ht="58" x14ac:dyDescent="0.35">
      <c r="B4" s="18" t="s">
        <v>897</v>
      </c>
      <c r="C4" s="19" t="s">
        <v>898</v>
      </c>
    </row>
    <row r="5" spans="2:3" x14ac:dyDescent="0.35">
      <c r="C5" s="19" t="s">
        <v>899</v>
      </c>
    </row>
    <row r="6" spans="2:3" x14ac:dyDescent="0.35">
      <c r="C6" s="16" t="s">
        <v>900</v>
      </c>
    </row>
    <row r="7" spans="2:3" ht="10" customHeight="1" x14ac:dyDescent="0.35"/>
    <row r="8" spans="2:3" ht="232" x14ac:dyDescent="0.35">
      <c r="B8" s="20" t="s">
        <v>901</v>
      </c>
      <c r="C8" s="19" t="s">
        <v>902</v>
      </c>
    </row>
    <row r="9" spans="2:3" ht="10" customHeight="1" x14ac:dyDescent="0.35"/>
    <row r="10" spans="2:3" ht="35" customHeight="1" x14ac:dyDescent="0.35">
      <c r="B10" s="20" t="s">
        <v>903</v>
      </c>
      <c r="C10" s="19" t="s">
        <v>904</v>
      </c>
    </row>
    <row r="11" spans="2:3" ht="75" customHeight="1" x14ac:dyDescent="0.35">
      <c r="B11" s="16" t="s">
        <v>19</v>
      </c>
      <c r="C11" s="19" t="s">
        <v>905</v>
      </c>
    </row>
    <row r="12" spans="2:3" ht="47" customHeight="1" x14ac:dyDescent="0.35">
      <c r="B12" s="16" t="s">
        <v>19</v>
      </c>
      <c r="C12" s="19" t="s">
        <v>906</v>
      </c>
    </row>
    <row r="13" spans="2:3" ht="35" customHeight="1" x14ac:dyDescent="0.35">
      <c r="B13" s="16" t="s">
        <v>19</v>
      </c>
      <c r="C13" s="19" t="s">
        <v>907</v>
      </c>
    </row>
    <row r="14" spans="2:3" ht="32" customHeight="1" x14ac:dyDescent="0.35">
      <c r="B14" s="16" t="s">
        <v>19</v>
      </c>
      <c r="C14" s="19" t="s">
        <v>908</v>
      </c>
    </row>
    <row r="15" spans="2:3" ht="30" customHeight="1" x14ac:dyDescent="0.35">
      <c r="B15" s="16" t="s">
        <v>19</v>
      </c>
      <c r="C15" s="19" t="s">
        <v>909</v>
      </c>
    </row>
    <row r="16" spans="2:3" ht="10" customHeight="1" x14ac:dyDescent="0.35"/>
    <row r="17" spans="1:3" ht="145" customHeight="1" x14ac:dyDescent="0.35">
      <c r="B17" s="20" t="s">
        <v>910</v>
      </c>
      <c r="C17" s="19" t="s">
        <v>911</v>
      </c>
    </row>
    <row r="18" spans="1:3" ht="10" customHeight="1" x14ac:dyDescent="0.35"/>
    <row r="19" spans="1:3" ht="3" customHeight="1" x14ac:dyDescent="0.35">
      <c r="B19" s="21"/>
      <c r="C19" s="21"/>
    </row>
    <row r="20" spans="1:3" ht="12" customHeight="1" x14ac:dyDescent="0.35"/>
    <row r="21" spans="1:3" ht="35" customHeight="1" x14ac:dyDescent="0.35">
      <c r="A21" s="23"/>
      <c r="B21" s="24" t="s">
        <v>912</v>
      </c>
      <c r="C21" s="25" t="s">
        <v>913</v>
      </c>
    </row>
    <row r="22" spans="1:3" ht="18" customHeight="1" x14ac:dyDescent="0.35">
      <c r="A22" s="23"/>
      <c r="B22" s="23" t="s">
        <v>19</v>
      </c>
      <c r="C22" s="25" t="s">
        <v>914</v>
      </c>
    </row>
    <row r="23" spans="1:3" ht="18" customHeight="1" x14ac:dyDescent="0.35">
      <c r="A23" s="23"/>
      <c r="B23" s="23" t="s">
        <v>19</v>
      </c>
      <c r="C23" s="25" t="s">
        <v>915</v>
      </c>
    </row>
    <row r="24" spans="1:3" ht="18" customHeight="1" x14ac:dyDescent="0.35">
      <c r="A24" s="23"/>
      <c r="B24" s="23" t="s">
        <v>19</v>
      </c>
      <c r="C24" s="25" t="s">
        <v>916</v>
      </c>
    </row>
    <row r="25" spans="1:3" ht="18" customHeight="1" x14ac:dyDescent="0.35">
      <c r="A25" s="23"/>
      <c r="B25" s="23" t="s">
        <v>19</v>
      </c>
      <c r="C25" s="25" t="s">
        <v>917</v>
      </c>
    </row>
    <row r="26" spans="1:3" ht="18" customHeight="1" x14ac:dyDescent="0.35">
      <c r="A26" s="23"/>
      <c r="B26" s="23" t="s">
        <v>19</v>
      </c>
      <c r="C26" s="25" t="s">
        <v>918</v>
      </c>
    </row>
    <row r="27" spans="1:3" ht="18" customHeight="1" x14ac:dyDescent="0.35">
      <c r="A27" s="23"/>
      <c r="B27" s="23" t="s">
        <v>19</v>
      </c>
      <c r="C27" s="25" t="s">
        <v>919</v>
      </c>
    </row>
    <row r="28" spans="1:3" ht="18" customHeight="1" x14ac:dyDescent="0.35">
      <c r="A28" s="23"/>
      <c r="B28" s="23" t="s">
        <v>19</v>
      </c>
      <c r="C28" s="25" t="s">
        <v>920</v>
      </c>
    </row>
    <row r="29" spans="1:3" ht="18" customHeight="1" x14ac:dyDescent="0.35">
      <c r="A29" s="23"/>
      <c r="B29" s="23" t="s">
        <v>19</v>
      </c>
      <c r="C29" s="25" t="s">
        <v>921</v>
      </c>
    </row>
    <row r="30" spans="1:3" ht="44" customHeight="1" x14ac:dyDescent="0.35">
      <c r="A30" s="23"/>
      <c r="B30" s="23" t="s">
        <v>19</v>
      </c>
      <c r="C30" s="26" t="s">
        <v>922</v>
      </c>
    </row>
    <row r="31" spans="1:3" ht="10" customHeight="1" x14ac:dyDescent="0.35"/>
    <row r="32" spans="1:3" ht="3" customHeight="1" x14ac:dyDescent="0.35">
      <c r="B32" s="21"/>
      <c r="C32" s="21"/>
    </row>
    <row r="33" spans="2:3" ht="12" customHeight="1" x14ac:dyDescent="0.35"/>
    <row r="34" spans="2:3" ht="24" customHeight="1" x14ac:dyDescent="0.35">
      <c r="B34" s="27" t="s">
        <v>923</v>
      </c>
      <c r="C34" s="28" t="s">
        <v>924</v>
      </c>
    </row>
    <row r="35" spans="2:3" ht="18.5" x14ac:dyDescent="0.35">
      <c r="B35" s="27" t="s">
        <v>925</v>
      </c>
      <c r="C35" s="29" t="s">
        <v>926</v>
      </c>
    </row>
    <row r="36" spans="2:3" ht="27" customHeight="1" x14ac:dyDescent="0.35">
      <c r="B36" s="30" t="s">
        <v>927</v>
      </c>
      <c r="C36" s="22" t="s">
        <v>928</v>
      </c>
    </row>
    <row r="37" spans="2:3" x14ac:dyDescent="0.35">
      <c r="B37" s="27" t="s">
        <v>929</v>
      </c>
      <c r="C37" s="31" t="s">
        <v>930</v>
      </c>
    </row>
    <row r="38" spans="2:3" ht="10" customHeight="1" x14ac:dyDescent="0.35"/>
    <row r="39" spans="2:3" ht="101.5" x14ac:dyDescent="0.35">
      <c r="B39" s="27" t="s">
        <v>931</v>
      </c>
      <c r="C39" s="32" t="s">
        <v>932</v>
      </c>
    </row>
    <row r="40" spans="2:3" ht="10" customHeight="1" x14ac:dyDescent="0.35"/>
    <row r="41" spans="2:3" ht="43.5" x14ac:dyDescent="0.35">
      <c r="B41" s="27" t="s">
        <v>933</v>
      </c>
      <c r="C41" s="19" t="s">
        <v>934</v>
      </c>
    </row>
    <row r="42" spans="2:3" ht="10" customHeight="1" x14ac:dyDescent="0.35"/>
    <row r="43" spans="2:3" ht="15.5" x14ac:dyDescent="0.35">
      <c r="C43" s="33" t="s">
        <v>15</v>
      </c>
    </row>
    <row r="44" spans="2:3" ht="29" x14ac:dyDescent="0.35">
      <c r="C44" s="19" t="s">
        <v>935</v>
      </c>
    </row>
    <row r="45" spans="2:3" ht="10" customHeight="1" x14ac:dyDescent="0.35"/>
    <row r="46" spans="2:3" ht="15.5" x14ac:dyDescent="0.35">
      <c r="C46" s="34" t="s">
        <v>30</v>
      </c>
    </row>
    <row r="47" spans="2:3" ht="29" x14ac:dyDescent="0.35">
      <c r="C47" s="19" t="s">
        <v>936</v>
      </c>
    </row>
    <row r="48" spans="2:3" ht="10" customHeight="1" x14ac:dyDescent="0.35"/>
    <row r="49" spans="2:3" ht="15.5" x14ac:dyDescent="0.35">
      <c r="C49" s="35" t="s">
        <v>36</v>
      </c>
    </row>
    <row r="50" spans="2:3" ht="29" x14ac:dyDescent="0.35">
      <c r="C50" s="19" t="s">
        <v>937</v>
      </c>
    </row>
    <row r="51" spans="2:3" ht="10" customHeight="1" x14ac:dyDescent="0.35"/>
    <row r="52" spans="2:3" ht="3" customHeight="1" x14ac:dyDescent="0.35">
      <c r="B52" s="21"/>
      <c r="C52" s="21"/>
    </row>
    <row r="53" spans="2:3" ht="12" customHeight="1" x14ac:dyDescent="0.35"/>
    <row r="54" spans="2:3" ht="130.5" x14ac:dyDescent="0.35">
      <c r="B54" s="18" t="s">
        <v>938</v>
      </c>
      <c r="C54" s="19" t="s">
        <v>939</v>
      </c>
    </row>
    <row r="55" spans="2:3" ht="6" customHeight="1" x14ac:dyDescent="0.35"/>
    <row r="56" spans="2:3" ht="217.5" x14ac:dyDescent="0.35">
      <c r="C56" s="19" t="s">
        <v>940</v>
      </c>
    </row>
    <row r="57" spans="2:3" ht="6" customHeight="1" x14ac:dyDescent="0.35"/>
    <row r="58" spans="2:3" ht="43.5" x14ac:dyDescent="0.35">
      <c r="C58" s="19" t="s">
        <v>941</v>
      </c>
    </row>
    <row r="59" spans="2:3" ht="10" customHeight="1" x14ac:dyDescent="0.35"/>
    <row r="60" spans="2:3" ht="3" customHeight="1" x14ac:dyDescent="0.35">
      <c r="B60" s="21"/>
      <c r="C60" s="21"/>
    </row>
    <row r="61" spans="2:3" ht="12" customHeight="1" x14ac:dyDescent="0.35"/>
    <row r="62" spans="2:3" ht="145" x14ac:dyDescent="0.35">
      <c r="B62" s="18" t="s">
        <v>942</v>
      </c>
      <c r="C62" s="19" t="s">
        <v>943</v>
      </c>
    </row>
    <row r="63" spans="2:3" ht="6" customHeight="1" x14ac:dyDescent="0.35"/>
    <row r="64" spans="2:3" ht="203" x14ac:dyDescent="0.35">
      <c r="C64" s="19" t="s">
        <v>944</v>
      </c>
    </row>
    <row r="65" spans="2:3" ht="6" customHeight="1" x14ac:dyDescent="0.35"/>
    <row r="66" spans="2:3" ht="43.5" x14ac:dyDescent="0.35">
      <c r="C66" s="19" t="s">
        <v>945</v>
      </c>
    </row>
    <row r="67" spans="2:3" ht="10" customHeight="1" x14ac:dyDescent="0.35"/>
    <row r="68" spans="2:3" ht="3" customHeight="1" x14ac:dyDescent="0.35">
      <c r="B68" s="21"/>
      <c r="C68" s="21"/>
    </row>
    <row r="69" spans="2:3" ht="12" customHeight="1" x14ac:dyDescent="0.35"/>
    <row r="70" spans="2:3" ht="101.5" x14ac:dyDescent="0.35">
      <c r="B70" s="18" t="s">
        <v>946</v>
      </c>
      <c r="C70" s="19" t="s">
        <v>947</v>
      </c>
    </row>
    <row r="71" spans="2:3" ht="6" customHeight="1" x14ac:dyDescent="0.35"/>
    <row r="72" spans="2:3" ht="145" x14ac:dyDescent="0.35">
      <c r="C72" s="19" t="s">
        <v>948</v>
      </c>
    </row>
    <row r="73" spans="2:3" ht="6" customHeight="1" x14ac:dyDescent="0.35"/>
    <row r="74" spans="2:3" ht="43.5" x14ac:dyDescent="0.35">
      <c r="C74" s="19" t="s">
        <v>949</v>
      </c>
    </row>
    <row r="75" spans="2:3" ht="10" customHeight="1" x14ac:dyDescent="0.35"/>
    <row r="76" spans="2:3" ht="3" customHeight="1" x14ac:dyDescent="0.35">
      <c r="B76" s="21"/>
      <c r="C76" s="21"/>
    </row>
    <row r="77" spans="2:3" ht="12" customHeight="1" x14ac:dyDescent="0.35"/>
    <row r="78" spans="2:3" ht="26" customHeight="1" x14ac:dyDescent="0.35">
      <c r="B78" s="36" t="s">
        <v>950</v>
      </c>
    </row>
    <row r="79" spans="2:3" ht="8" customHeight="1" x14ac:dyDescent="0.35"/>
    <row r="80" spans="2:3" ht="20" customHeight="1" x14ac:dyDescent="0.35">
      <c r="B80" s="27" t="s">
        <v>951</v>
      </c>
      <c r="C80" s="37" t="s">
        <v>952</v>
      </c>
    </row>
    <row r="81" spans="2:3" ht="116" x14ac:dyDescent="0.35">
      <c r="C81" s="19" t="s">
        <v>953</v>
      </c>
    </row>
    <row r="82" spans="2:3" ht="10" customHeight="1" x14ac:dyDescent="0.35"/>
    <row r="83" spans="2:3" ht="20" customHeight="1" x14ac:dyDescent="0.35">
      <c r="B83" s="27" t="s">
        <v>954</v>
      </c>
      <c r="C83" s="37" t="s">
        <v>955</v>
      </c>
    </row>
    <row r="84" spans="2:3" ht="116" x14ac:dyDescent="0.35">
      <c r="C84" s="19" t="s">
        <v>956</v>
      </c>
    </row>
    <row r="85" spans="2:3" ht="10" customHeight="1" x14ac:dyDescent="0.35"/>
    <row r="86" spans="2:3" ht="20" customHeight="1" x14ac:dyDescent="0.35">
      <c r="B86" s="27" t="s">
        <v>957</v>
      </c>
      <c r="C86" s="37" t="s">
        <v>958</v>
      </c>
    </row>
    <row r="87" spans="2:3" ht="130.5" x14ac:dyDescent="0.35">
      <c r="C87" s="19" t="s">
        <v>959</v>
      </c>
    </row>
    <row r="88" spans="2:3" ht="10" customHeight="1" x14ac:dyDescent="0.35"/>
    <row r="89" spans="2:3" ht="20" customHeight="1" x14ac:dyDescent="0.35">
      <c r="B89" s="27" t="s">
        <v>960</v>
      </c>
      <c r="C89" s="37" t="s">
        <v>961</v>
      </c>
    </row>
    <row r="90" spans="2:3" ht="130.5" x14ac:dyDescent="0.35">
      <c r="C90" s="19" t="s">
        <v>962</v>
      </c>
    </row>
    <row r="91" spans="2:3" ht="10" customHeight="1" x14ac:dyDescent="0.35"/>
    <row r="92" spans="2:3" ht="20" customHeight="1" x14ac:dyDescent="0.35">
      <c r="B92" s="27" t="s">
        <v>963</v>
      </c>
      <c r="C92" s="37" t="s">
        <v>964</v>
      </c>
    </row>
    <row r="93" spans="2:3" ht="116" x14ac:dyDescent="0.35">
      <c r="C93" s="19" t="s">
        <v>965</v>
      </c>
    </row>
    <row r="94" spans="2:3" ht="10" customHeight="1" x14ac:dyDescent="0.35"/>
    <row r="95" spans="2:3" ht="20" customHeight="1" x14ac:dyDescent="0.35">
      <c r="B95" s="27" t="s">
        <v>966</v>
      </c>
      <c r="C95" s="37" t="s">
        <v>967</v>
      </c>
    </row>
    <row r="96" spans="2:3" ht="116" x14ac:dyDescent="0.35">
      <c r="C96" s="19" t="s">
        <v>968</v>
      </c>
    </row>
    <row r="97" spans="2:3" ht="10" customHeight="1" x14ac:dyDescent="0.35"/>
    <row r="98" spans="2:3" ht="20" customHeight="1" x14ac:dyDescent="0.35">
      <c r="B98" s="27" t="s">
        <v>969</v>
      </c>
      <c r="C98" s="37" t="s">
        <v>970</v>
      </c>
    </row>
    <row r="99" spans="2:3" ht="130.5" x14ac:dyDescent="0.35">
      <c r="C99" s="19" t="s">
        <v>971</v>
      </c>
    </row>
    <row r="100" spans="2:3" ht="10" customHeight="1" x14ac:dyDescent="0.35"/>
    <row r="101" spans="2:3" ht="20" customHeight="1" x14ac:dyDescent="0.35">
      <c r="B101" s="27" t="s">
        <v>972</v>
      </c>
      <c r="C101" s="37" t="s">
        <v>973</v>
      </c>
    </row>
    <row r="102" spans="2:3" ht="203" x14ac:dyDescent="0.35">
      <c r="C102" s="19" t="s">
        <v>974</v>
      </c>
    </row>
    <row r="103" spans="2:3" ht="10" customHeight="1" x14ac:dyDescent="0.35"/>
    <row r="106" spans="2:3" ht="32" customHeight="1" x14ac:dyDescent="0.35">
      <c r="B106" s="288" t="s">
        <v>895</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3657</v>
      </c>
      <c r="B1" s="230" t="s">
        <v>0</v>
      </c>
      <c r="C1" s="230" t="s">
        <v>1134</v>
      </c>
      <c r="D1" s="230" t="s">
        <v>1135</v>
      </c>
      <c r="E1" s="230" t="s">
        <v>1140</v>
      </c>
      <c r="F1" s="230" t="s">
        <v>1141</v>
      </c>
      <c r="G1" s="230" t="s">
        <v>1142</v>
      </c>
      <c r="H1" s="230" t="s">
        <v>1143</v>
      </c>
      <c r="I1" s="230" t="s">
        <v>1144</v>
      </c>
      <c r="J1" s="230" t="s">
        <v>1145</v>
      </c>
      <c r="K1" s="230" t="s">
        <v>1146</v>
      </c>
      <c r="L1" s="230" t="s">
        <v>1147</v>
      </c>
      <c r="M1" s="230" t="s">
        <v>1148</v>
      </c>
      <c r="N1" s="230" t="s">
        <v>1149</v>
      </c>
      <c r="O1" s="230" t="s">
        <v>1150</v>
      </c>
      <c r="P1" s="230" t="s">
        <v>1151</v>
      </c>
      <c r="Q1" s="230" t="s">
        <v>1152</v>
      </c>
      <c r="R1" s="230" t="s">
        <v>1153</v>
      </c>
      <c r="S1" s="230" t="s">
        <v>1154</v>
      </c>
      <c r="T1" s="230" t="s">
        <v>1155</v>
      </c>
      <c r="U1" s="230" t="s">
        <v>1156</v>
      </c>
      <c r="V1" s="230" t="s">
        <v>1157</v>
      </c>
      <c r="W1" s="230" t="s">
        <v>1158</v>
      </c>
      <c r="X1" s="230" t="s">
        <v>1159</v>
      </c>
      <c r="Y1" s="230" t="s">
        <v>1160</v>
      </c>
      <c r="Z1" s="230" t="s">
        <v>1161</v>
      </c>
      <c r="AA1" s="230" t="s">
        <v>1162</v>
      </c>
      <c r="AB1" s="230" t="s">
        <v>1163</v>
      </c>
      <c r="AC1" s="230" t="s">
        <v>1164</v>
      </c>
      <c r="AD1" s="230" t="s">
        <v>1165</v>
      </c>
      <c r="AE1" s="230" t="s">
        <v>1166</v>
      </c>
      <c r="AF1" s="230" t="s">
        <v>1167</v>
      </c>
      <c r="AG1" s="230" t="s">
        <v>1168</v>
      </c>
      <c r="AH1" s="230" t="s">
        <v>1169</v>
      </c>
      <c r="AI1" s="230" t="s">
        <v>1170</v>
      </c>
      <c r="AJ1" s="230" t="s">
        <v>1171</v>
      </c>
      <c r="AK1" s="230" t="s">
        <v>1172</v>
      </c>
      <c r="AL1" s="230" t="s">
        <v>1173</v>
      </c>
      <c r="AM1" s="230" t="s">
        <v>1174</v>
      </c>
      <c r="AN1" s="230" t="s">
        <v>1175</v>
      </c>
      <c r="AO1" s="230" t="s">
        <v>1176</v>
      </c>
      <c r="AP1" s="230" t="s">
        <v>1177</v>
      </c>
      <c r="AQ1" s="230" t="s">
        <v>1178</v>
      </c>
      <c r="AR1" s="230" t="s">
        <v>1179</v>
      </c>
      <c r="AS1" s="231" t="s">
        <v>1180</v>
      </c>
    </row>
    <row r="2" spans="1:45" ht="60" customHeight="1" outlineLevel="1" x14ac:dyDescent="0.35">
      <c r="A2" s="223" t="s">
        <v>3658</v>
      </c>
      <c r="B2" s="210" t="s">
        <v>3659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3658</v>
      </c>
      <c r="B3" s="211" t="s">
        <v>3660</v>
      </c>
      <c r="C3" s="212" t="s">
        <v>3661</v>
      </c>
      <c r="D3" s="214" t="s">
        <v>3662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3658</v>
      </c>
      <c r="B4" s="211" t="s">
        <v>3663</v>
      </c>
      <c r="C4" s="212" t="s">
        <v>3664</v>
      </c>
      <c r="D4" s="214" t="s">
        <v>3665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3658</v>
      </c>
      <c r="B5" s="211" t="s">
        <v>3666</v>
      </c>
      <c r="C5" s="212" t="s">
        <v>3667</v>
      </c>
      <c r="D5" s="214" t="s">
        <v>3668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3658</v>
      </c>
      <c r="B6" s="211" t="s">
        <v>3669</v>
      </c>
      <c r="C6" s="212" t="s">
        <v>3670</v>
      </c>
      <c r="D6" s="214" t="s">
        <v>3671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3658</v>
      </c>
      <c r="B7" s="211" t="s">
        <v>3672</v>
      </c>
      <c r="C7" s="212" t="s">
        <v>3673</v>
      </c>
      <c r="D7" s="214" t="s">
        <v>3674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3658</v>
      </c>
      <c r="B8" s="211" t="s">
        <v>3675</v>
      </c>
      <c r="C8" s="212" t="s">
        <v>3676</v>
      </c>
      <c r="D8" s="214" t="s">
        <v>3677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3658</v>
      </c>
      <c r="B9" s="211" t="s">
        <v>3678</v>
      </c>
      <c r="C9" s="212" t="s">
        <v>3679</v>
      </c>
      <c r="D9" s="214" t="s">
        <v>3680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3658</v>
      </c>
      <c r="B10" s="211" t="s">
        <v>3681</v>
      </c>
      <c r="C10" s="212" t="s">
        <v>3682</v>
      </c>
      <c r="D10" s="214" t="s">
        <v>3683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3658</v>
      </c>
      <c r="B11" s="211" t="s">
        <v>3684</v>
      </c>
      <c r="C11" s="212" t="s">
        <v>3685</v>
      </c>
      <c r="D11" s="214" t="s">
        <v>3686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3658</v>
      </c>
      <c r="B12" s="211" t="s">
        <v>3687</v>
      </c>
      <c r="C12" s="212" t="s">
        <v>3688</v>
      </c>
      <c r="D12" s="214" t="s">
        <v>3689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3658</v>
      </c>
      <c r="B13" s="211" t="s">
        <v>3690</v>
      </c>
      <c r="C13" s="212" t="s">
        <v>3691</v>
      </c>
      <c r="D13" s="214" t="s">
        <v>3692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3658</v>
      </c>
      <c r="B14" s="211" t="s">
        <v>3693</v>
      </c>
      <c r="C14" s="212" t="s">
        <v>3694</v>
      </c>
      <c r="D14" s="214" t="s">
        <v>3695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3658</v>
      </c>
      <c r="B15" s="211" t="s">
        <v>3696</v>
      </c>
      <c r="C15" s="212" t="s">
        <v>3697</v>
      </c>
      <c r="D15" s="214" t="s">
        <v>3698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3658</v>
      </c>
      <c r="B16" s="211" t="s">
        <v>3699</v>
      </c>
      <c r="C16" s="212" t="s">
        <v>3700</v>
      </c>
      <c r="D16" s="214" t="s">
        <v>3701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3658</v>
      </c>
      <c r="B17" s="211" t="s">
        <v>3702</v>
      </c>
      <c r="C17" s="212" t="s">
        <v>3703</v>
      </c>
      <c r="D17" s="214" t="s">
        <v>3704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3658</v>
      </c>
      <c r="B18" s="211" t="s">
        <v>3705</v>
      </c>
      <c r="C18" s="212" t="s">
        <v>3706</v>
      </c>
      <c r="D18" s="214" t="s">
        <v>3707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3658</v>
      </c>
      <c r="B19" s="211" t="s">
        <v>3708</v>
      </c>
      <c r="C19" s="212" t="s">
        <v>3709</v>
      </c>
      <c r="D19" s="214" t="s">
        <v>3710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3658</v>
      </c>
      <c r="B20" s="211" t="s">
        <v>3711</v>
      </c>
      <c r="C20" s="212" t="s">
        <v>3712</v>
      </c>
      <c r="D20" s="214" t="s">
        <v>3713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3658</v>
      </c>
      <c r="B21" s="211" t="s">
        <v>3714</v>
      </c>
      <c r="C21" s="212" t="s">
        <v>3715</v>
      </c>
      <c r="D21" s="214" t="s">
        <v>3716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3658</v>
      </c>
      <c r="B22" s="211" t="s">
        <v>3717</v>
      </c>
      <c r="C22" s="212" t="s">
        <v>3718</v>
      </c>
      <c r="D22" s="214" t="s">
        <v>3719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3658</v>
      </c>
      <c r="B23" s="211" t="s">
        <v>3720</v>
      </c>
      <c r="C23" s="212" t="s">
        <v>3721</v>
      </c>
      <c r="D23" s="214" t="s">
        <v>3722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3658</v>
      </c>
      <c r="B24" s="211" t="s">
        <v>3723</v>
      </c>
      <c r="C24" s="212" t="s">
        <v>3724</v>
      </c>
      <c r="D24" s="214" t="s">
        <v>3725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3658</v>
      </c>
      <c r="B25" s="211" t="s">
        <v>3726</v>
      </c>
      <c r="C25" s="212" t="s">
        <v>3727</v>
      </c>
      <c r="D25" s="214" t="s">
        <v>3728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3658</v>
      </c>
      <c r="B26" s="211" t="s">
        <v>3729</v>
      </c>
      <c r="C26" s="212" t="s">
        <v>3730</v>
      </c>
      <c r="D26" s="214" t="s">
        <v>3731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3658</v>
      </c>
      <c r="B27" s="211" t="s">
        <v>3732</v>
      </c>
      <c r="C27" s="212" t="s">
        <v>3733</v>
      </c>
      <c r="D27" s="214" t="s">
        <v>3734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3658</v>
      </c>
      <c r="B28" s="211" t="s">
        <v>3735</v>
      </c>
      <c r="C28" s="212" t="s">
        <v>3736</v>
      </c>
      <c r="D28" s="214" t="s">
        <v>3737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3658</v>
      </c>
      <c r="B29" s="211" t="s">
        <v>3738</v>
      </c>
      <c r="C29" s="212" t="s">
        <v>3739</v>
      </c>
      <c r="D29" s="214" t="s">
        <v>3740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3658</v>
      </c>
      <c r="B30" s="211" t="s">
        <v>3741</v>
      </c>
      <c r="C30" s="212" t="s">
        <v>3742</v>
      </c>
      <c r="D30" s="214" t="s">
        <v>3743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3658</v>
      </c>
      <c r="B31" s="211" t="s">
        <v>3744</v>
      </c>
      <c r="C31" s="212" t="s">
        <v>3745</v>
      </c>
      <c r="D31" s="214" t="s">
        <v>3746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3658</v>
      </c>
      <c r="B32" s="211" t="s">
        <v>3747</v>
      </c>
      <c r="C32" s="212" t="s">
        <v>3748</v>
      </c>
      <c r="D32" s="214" t="s">
        <v>3749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3658</v>
      </c>
      <c r="B33" s="211" t="s">
        <v>3750</v>
      </c>
      <c r="C33" s="212" t="s">
        <v>3751</v>
      </c>
      <c r="D33" s="214" t="s">
        <v>3752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3658</v>
      </c>
      <c r="B34" s="211" t="s">
        <v>3753</v>
      </c>
      <c r="C34" s="212" t="s">
        <v>3754</v>
      </c>
      <c r="D34" s="214" t="s">
        <v>3755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3658</v>
      </c>
      <c r="B35" s="211" t="s">
        <v>3756</v>
      </c>
      <c r="C35" s="212" t="s">
        <v>3757</v>
      </c>
      <c r="D35" s="214" t="s">
        <v>3758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3658</v>
      </c>
      <c r="B36" s="211" t="s">
        <v>3759</v>
      </c>
      <c r="C36" s="212" t="s">
        <v>3760</v>
      </c>
      <c r="D36" s="214" t="s">
        <v>3761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3658</v>
      </c>
      <c r="B37" s="211" t="s">
        <v>3762</v>
      </c>
      <c r="C37" s="212" t="s">
        <v>3763</v>
      </c>
      <c r="D37" s="214" t="s">
        <v>3764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3658</v>
      </c>
      <c r="B38" s="211" t="s">
        <v>3765</v>
      </c>
      <c r="C38" s="212" t="s">
        <v>3766</v>
      </c>
      <c r="D38" s="214" t="s">
        <v>3767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3658</v>
      </c>
      <c r="B39" s="211" t="s">
        <v>3768</v>
      </c>
      <c r="C39" s="212" t="s">
        <v>3769</v>
      </c>
      <c r="D39" s="214" t="s">
        <v>3770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3771</v>
      </c>
      <c r="B40" s="210" t="s">
        <v>3772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3771</v>
      </c>
      <c r="B41" s="211" t="s">
        <v>3773</v>
      </c>
      <c r="C41" s="212" t="s">
        <v>3774</v>
      </c>
      <c r="D41" s="214" t="s">
        <v>3775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3771</v>
      </c>
      <c r="B42" s="211" t="s">
        <v>3776</v>
      </c>
      <c r="C42" s="212" t="s">
        <v>3777</v>
      </c>
      <c r="D42" s="214" t="s">
        <v>3778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3771</v>
      </c>
      <c r="B43" s="211" t="s">
        <v>3779</v>
      </c>
      <c r="C43" s="212" t="s">
        <v>3780</v>
      </c>
      <c r="D43" s="214" t="s">
        <v>3781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3771</v>
      </c>
      <c r="B44" s="211" t="s">
        <v>3782</v>
      </c>
      <c r="C44" s="212" t="s">
        <v>3783</v>
      </c>
      <c r="D44" s="214" t="s">
        <v>3784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3771</v>
      </c>
      <c r="B45" s="211" t="s">
        <v>3785</v>
      </c>
      <c r="C45" s="212" t="s">
        <v>3786</v>
      </c>
      <c r="D45" s="214" t="s">
        <v>3787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3771</v>
      </c>
      <c r="B46" s="211" t="s">
        <v>3788</v>
      </c>
      <c r="C46" s="212" t="s">
        <v>3789</v>
      </c>
      <c r="D46" s="214" t="s">
        <v>3790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3771</v>
      </c>
      <c r="B47" s="211" t="s">
        <v>3791</v>
      </c>
      <c r="C47" s="212" t="s">
        <v>3792</v>
      </c>
      <c r="D47" s="214" t="s">
        <v>3793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3771</v>
      </c>
      <c r="B48" s="211" t="s">
        <v>3794</v>
      </c>
      <c r="C48" s="212" t="s">
        <v>3795</v>
      </c>
      <c r="D48" s="214" t="s">
        <v>3796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3797</v>
      </c>
      <c r="B49" s="210" t="s">
        <v>3798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3797</v>
      </c>
      <c r="B50" s="211" t="s">
        <v>3799</v>
      </c>
      <c r="C50" s="212" t="s">
        <v>3800</v>
      </c>
      <c r="D50" s="214" t="s">
        <v>3801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3797</v>
      </c>
      <c r="B51" s="211" t="s">
        <v>3802</v>
      </c>
      <c r="C51" s="212" t="s">
        <v>3803</v>
      </c>
      <c r="D51" s="214" t="s">
        <v>3804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3797</v>
      </c>
      <c r="B52" s="211" t="s">
        <v>3805</v>
      </c>
      <c r="C52" s="212" t="s">
        <v>3806</v>
      </c>
      <c r="D52" s="214" t="s">
        <v>3807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3797</v>
      </c>
      <c r="B53" s="211" t="s">
        <v>3808</v>
      </c>
      <c r="C53" s="212" t="s">
        <v>3809</v>
      </c>
      <c r="D53" s="214" t="s">
        <v>3810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3797</v>
      </c>
      <c r="B54" s="211" t="s">
        <v>3811</v>
      </c>
      <c r="C54" s="212" t="s">
        <v>3812</v>
      </c>
      <c r="D54" s="214" t="s">
        <v>3813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3797</v>
      </c>
      <c r="B55" s="211" t="s">
        <v>3814</v>
      </c>
      <c r="C55" s="212" t="s">
        <v>3815</v>
      </c>
      <c r="D55" s="214" t="s">
        <v>3816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3797</v>
      </c>
      <c r="B56" s="211" t="s">
        <v>3817</v>
      </c>
      <c r="C56" s="212" t="s">
        <v>3818</v>
      </c>
      <c r="D56" s="214" t="s">
        <v>3819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3797</v>
      </c>
      <c r="B57" s="211" t="s">
        <v>3820</v>
      </c>
      <c r="C57" s="212" t="s">
        <v>3821</v>
      </c>
      <c r="D57" s="214" t="s">
        <v>3822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3797</v>
      </c>
      <c r="B58" s="211" t="s">
        <v>3823</v>
      </c>
      <c r="C58" s="212" t="s">
        <v>3824</v>
      </c>
      <c r="D58" s="214" t="s">
        <v>3825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3797</v>
      </c>
      <c r="B59" s="211" t="s">
        <v>3826</v>
      </c>
      <c r="C59" s="212" t="s">
        <v>3827</v>
      </c>
      <c r="D59" s="214" t="s">
        <v>3828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3797</v>
      </c>
      <c r="B60" s="211" t="s">
        <v>3829</v>
      </c>
      <c r="C60" s="212" t="s">
        <v>3830</v>
      </c>
      <c r="D60" s="214" t="s">
        <v>3831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3797</v>
      </c>
      <c r="B61" s="211" t="s">
        <v>3832</v>
      </c>
      <c r="C61" s="212" t="s">
        <v>3833</v>
      </c>
      <c r="D61" s="214" t="s">
        <v>3834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3797</v>
      </c>
      <c r="B62" s="211" t="s">
        <v>3835</v>
      </c>
      <c r="C62" s="212" t="s">
        <v>3836</v>
      </c>
      <c r="D62" s="214" t="s">
        <v>3837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3797</v>
      </c>
      <c r="B63" s="211" t="s">
        <v>3838</v>
      </c>
      <c r="C63" s="212" t="s">
        <v>3839</v>
      </c>
      <c r="D63" s="214" t="s">
        <v>3840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3841</v>
      </c>
      <c r="B64" s="210" t="s">
        <v>3842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3841</v>
      </c>
      <c r="B65" s="211" t="s">
        <v>3843</v>
      </c>
      <c r="C65" s="212" t="s">
        <v>3844</v>
      </c>
      <c r="D65" s="214" t="s">
        <v>3845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3841</v>
      </c>
      <c r="B66" s="211" t="s">
        <v>3846</v>
      </c>
      <c r="C66" s="212" t="s">
        <v>3847</v>
      </c>
      <c r="D66" s="214" t="s">
        <v>3848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3841</v>
      </c>
      <c r="B67" s="211" t="s">
        <v>3849</v>
      </c>
      <c r="C67" s="212" t="s">
        <v>3850</v>
      </c>
      <c r="D67" s="214" t="s">
        <v>3851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3841</v>
      </c>
      <c r="B68" s="211" t="s">
        <v>3852</v>
      </c>
      <c r="C68" s="212" t="s">
        <v>3853</v>
      </c>
      <c r="D68" s="214" t="s">
        <v>3854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3841</v>
      </c>
      <c r="B69" s="211" t="s">
        <v>3855</v>
      </c>
      <c r="C69" s="212" t="s">
        <v>3856</v>
      </c>
      <c r="D69" s="214" t="s">
        <v>3857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3841</v>
      </c>
      <c r="B70" s="211" t="s">
        <v>3858</v>
      </c>
      <c r="C70" s="212" t="s">
        <v>3859</v>
      </c>
      <c r="D70" s="214" t="s">
        <v>3860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3841</v>
      </c>
      <c r="B71" s="211" t="s">
        <v>3861</v>
      </c>
      <c r="C71" s="212" t="s">
        <v>3862</v>
      </c>
      <c r="D71" s="214" t="s">
        <v>3863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3841</v>
      </c>
      <c r="B72" s="211" t="s">
        <v>3864</v>
      </c>
      <c r="C72" s="212" t="s">
        <v>3865</v>
      </c>
      <c r="D72" s="214" t="s">
        <v>3866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3841</v>
      </c>
      <c r="B73" s="211" t="s">
        <v>3867</v>
      </c>
      <c r="C73" s="212" t="s">
        <v>3868</v>
      </c>
      <c r="D73" s="214" t="s">
        <v>3869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3841</v>
      </c>
      <c r="B74" s="211" t="s">
        <v>3870</v>
      </c>
      <c r="C74" s="212" t="s">
        <v>3871</v>
      </c>
      <c r="D74" s="214" t="s">
        <v>3872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3841</v>
      </c>
      <c r="B75" s="211" t="s">
        <v>3873</v>
      </c>
      <c r="C75" s="212" t="s">
        <v>3874</v>
      </c>
      <c r="D75" s="214" t="s">
        <v>3875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3841</v>
      </c>
      <c r="B76" s="211" t="s">
        <v>3876</v>
      </c>
      <c r="C76" s="212" t="s">
        <v>3877</v>
      </c>
      <c r="D76" s="214" t="s">
        <v>3878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3841</v>
      </c>
      <c r="B77" s="211" t="s">
        <v>3879</v>
      </c>
      <c r="C77" s="212" t="s">
        <v>3880</v>
      </c>
      <c r="D77" s="214" t="s">
        <v>3881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3841</v>
      </c>
      <c r="B78" s="211" t="s">
        <v>3882</v>
      </c>
      <c r="C78" s="212" t="s">
        <v>3883</v>
      </c>
      <c r="D78" s="214" t="s">
        <v>3884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3841</v>
      </c>
      <c r="B79" s="211" t="s">
        <v>3885</v>
      </c>
      <c r="C79" s="212" t="s">
        <v>3886</v>
      </c>
      <c r="D79" s="214" t="s">
        <v>3887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3841</v>
      </c>
      <c r="B80" s="211" t="s">
        <v>3888</v>
      </c>
      <c r="C80" s="212" t="s">
        <v>3889</v>
      </c>
      <c r="D80" s="214" t="s">
        <v>3890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3841</v>
      </c>
      <c r="B81" s="211" t="s">
        <v>3891</v>
      </c>
      <c r="C81" s="212" t="s">
        <v>3892</v>
      </c>
      <c r="D81" s="214" t="s">
        <v>3893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3841</v>
      </c>
      <c r="B82" s="211" t="s">
        <v>3894</v>
      </c>
      <c r="C82" s="212" t="s">
        <v>3895</v>
      </c>
      <c r="D82" s="214" t="s">
        <v>3896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3841</v>
      </c>
      <c r="B83" s="211" t="s">
        <v>3897</v>
      </c>
      <c r="C83" s="212" t="s">
        <v>3898</v>
      </c>
      <c r="D83" s="214" t="s">
        <v>3899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3841</v>
      </c>
      <c r="B84" s="211" t="s">
        <v>3900</v>
      </c>
      <c r="C84" s="212" t="s">
        <v>3901</v>
      </c>
      <c r="D84" s="214" t="s">
        <v>3902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3841</v>
      </c>
      <c r="B85" s="211" t="s">
        <v>3903</v>
      </c>
      <c r="C85" s="212" t="s">
        <v>3904</v>
      </c>
      <c r="D85" s="214" t="s">
        <v>3905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3841</v>
      </c>
      <c r="B86" s="211" t="s">
        <v>3906</v>
      </c>
      <c r="C86" s="212" t="s">
        <v>3907</v>
      </c>
      <c r="D86" s="214" t="s">
        <v>3908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3841</v>
      </c>
      <c r="B87" s="211" t="s">
        <v>3909</v>
      </c>
      <c r="C87" s="212" t="s">
        <v>3910</v>
      </c>
      <c r="D87" s="214" t="s">
        <v>3911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3841</v>
      </c>
      <c r="B88" s="211" t="s">
        <v>3912</v>
      </c>
      <c r="C88" s="212" t="s">
        <v>3913</v>
      </c>
      <c r="D88" s="214" t="s">
        <v>3914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3841</v>
      </c>
      <c r="B89" s="211" t="s">
        <v>3915</v>
      </c>
      <c r="C89" s="212" t="s">
        <v>3916</v>
      </c>
      <c r="D89" s="214" t="s">
        <v>3917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3841</v>
      </c>
      <c r="B90" s="211" t="s">
        <v>3918</v>
      </c>
      <c r="C90" s="212" t="s">
        <v>3919</v>
      </c>
      <c r="D90" s="214" t="s">
        <v>3920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3841</v>
      </c>
      <c r="B91" s="211" t="s">
        <v>3921</v>
      </c>
      <c r="C91" s="212" t="s">
        <v>3922</v>
      </c>
      <c r="D91" s="214" t="s">
        <v>3923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3841</v>
      </c>
      <c r="B92" s="211" t="s">
        <v>3924</v>
      </c>
      <c r="C92" s="212" t="s">
        <v>3925</v>
      </c>
      <c r="D92" s="214" t="s">
        <v>3926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3841</v>
      </c>
      <c r="B93" s="211" t="s">
        <v>3927</v>
      </c>
      <c r="C93" s="212" t="s">
        <v>3928</v>
      </c>
      <c r="D93" s="214" t="s">
        <v>3929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3841</v>
      </c>
      <c r="B94" s="211" t="s">
        <v>3930</v>
      </c>
      <c r="C94" s="212" t="s">
        <v>3931</v>
      </c>
      <c r="D94" s="214" t="s">
        <v>3932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3841</v>
      </c>
      <c r="B95" s="211" t="s">
        <v>3933</v>
      </c>
      <c r="C95" s="212" t="s">
        <v>3934</v>
      </c>
      <c r="D95" s="214" t="s">
        <v>3935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3841</v>
      </c>
      <c r="B96" s="211" t="s">
        <v>3936</v>
      </c>
      <c r="C96" s="212" t="s">
        <v>3937</v>
      </c>
      <c r="D96" s="214" t="s">
        <v>3938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3841</v>
      </c>
      <c r="B97" s="211" t="s">
        <v>3939</v>
      </c>
      <c r="C97" s="212" t="s">
        <v>3940</v>
      </c>
      <c r="D97" s="214" t="s">
        <v>3941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3841</v>
      </c>
      <c r="B98" s="218" t="s">
        <v>3942</v>
      </c>
      <c r="C98" s="219" t="s">
        <v>3943</v>
      </c>
      <c r="D98" s="220" t="s">
        <v>3944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895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IFERROR(INDEX('Recommendations'!$G$2:$G$189, MATCH(F2,'Recommendations'!$A$2:$A$189,0))="Implemented", FALSE))</xm:f>
            <x14:dxf>
              <font>
                <color rgb="FF000000"/>
              </font>
              <fill>
                <patternFill>
                  <bgColor rgb="FF3C7D22"/>
                </patternFill>
              </fill>
            </x14:dxf>
          </x14:cfRule>
          <x14:cfRule type="expression" priority="2" id="{00000000-000E-0000-0900-000002000000}">
            <xm:f>AND(F2&lt;&gt;"", IFERROR(INDEX('Recommendations'!$G$2:$G$189, MATCH(F2,'Recommendations'!$A$2:$A$189,0))="Compensated", FALSE))</xm:f>
            <x14:dxf>
              <font>
                <color rgb="FF000000"/>
              </font>
              <fill>
                <patternFill>
                  <bgColor rgb="FFC6E0B4"/>
                </patternFill>
              </fill>
            </x14:dxf>
          </x14:cfRule>
          <x14:cfRule type="expression" priority="3" id="{00000000-000E-0000-0900-000003000000}">
            <xm:f>AND(F2&lt;&gt;"", IFERROR(INDEX('Recommendations'!$G$2:$G$189, MATCH(F2,'Recommendations'!$A$2:$A$189,0))="Testing", FALSE))</xm:f>
            <x14:dxf>
              <font>
                <color rgb="FF000000"/>
              </font>
              <fill>
                <patternFill>
                  <bgColor rgb="FFFFC000"/>
                </patternFill>
              </fill>
            </x14:dxf>
          </x14:cfRule>
          <x14:cfRule type="expression" priority="4" id="{00000000-000E-0000-0900-000004000000}">
            <xm:f>AND(F2&lt;&gt;"", IFERROR(INDEX('Recommendations'!$G$2:$G$189, MATCH(F2,'Recommendations'!$A$2:$A$189,0))="Failed", FALSE))</xm:f>
            <x14:dxf>
              <font>
                <color rgb="FF000000"/>
              </font>
              <fill>
                <patternFill>
                  <bgColor rgb="FFD82891"/>
                </patternFill>
              </fill>
            </x14:dxf>
          </x14:cfRule>
          <x14:cfRule type="expression" priority="5" id="{00000000-000E-0000-0900-000005000000}">
            <xm:f>AND(F2&lt;&gt;"", IFERROR(INDEX('Recommendations'!$G$2:$G$189, MATCH(F2,'Recommendations'!$A$2:$A$189,0))="Risk Accepted", FALSE))</xm:f>
            <x14:dxf>
              <font>
                <color rgb="FF000000"/>
              </font>
              <fill>
                <patternFill>
                  <bgColor rgb="FFD9D9D9"/>
                </patternFill>
              </fill>
            </x14:dxf>
          </x14:cfRule>
          <x14:cfRule type="expression" priority="6" id="{00000000-000E-0000-0900-000006000000}">
            <xm:f>AND(F2&lt;&gt;"", IFERROR(INDEX('Recommendations'!$G$2:$G$189, MATCH(F2,'Recommendations'!$A$2:$A$189,0))="N/A",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3945</v>
      </c>
      <c r="C1" s="253" t="s">
        <v>3946</v>
      </c>
      <c r="D1" s="253" t="s">
        <v>3947</v>
      </c>
      <c r="E1" s="253" t="s">
        <v>3948</v>
      </c>
      <c r="F1" s="253" t="s">
        <v>2774</v>
      </c>
      <c r="G1" s="253" t="s">
        <v>3949</v>
      </c>
      <c r="H1" s="253" t="s">
        <v>3950</v>
      </c>
      <c r="I1" s="253" t="s">
        <v>3951</v>
      </c>
      <c r="J1" s="253" t="s">
        <v>10</v>
      </c>
      <c r="K1" s="253" t="s">
        <v>1140</v>
      </c>
      <c r="L1" s="253" t="s">
        <v>1141</v>
      </c>
      <c r="M1" s="253" t="s">
        <v>1142</v>
      </c>
      <c r="N1" s="253" t="s">
        <v>1143</v>
      </c>
      <c r="O1" s="253" t="s">
        <v>1144</v>
      </c>
      <c r="P1" s="253" t="s">
        <v>1145</v>
      </c>
      <c r="Q1" s="253" t="s">
        <v>1146</v>
      </c>
      <c r="R1" s="253" t="s">
        <v>1147</v>
      </c>
      <c r="S1" s="253" t="s">
        <v>1148</v>
      </c>
      <c r="T1" s="253" t="s">
        <v>1149</v>
      </c>
      <c r="U1" s="253" t="s">
        <v>1150</v>
      </c>
      <c r="V1" s="253" t="s">
        <v>1151</v>
      </c>
      <c r="W1" s="253" t="s">
        <v>1152</v>
      </c>
      <c r="X1" s="253" t="s">
        <v>1153</v>
      </c>
      <c r="Y1" s="253" t="s">
        <v>1154</v>
      </c>
      <c r="Z1" s="253" t="s">
        <v>1155</v>
      </c>
      <c r="AA1" s="253" t="s">
        <v>1156</v>
      </c>
      <c r="AB1" s="253" t="s">
        <v>1157</v>
      </c>
      <c r="AC1" s="253" t="s">
        <v>1158</v>
      </c>
      <c r="AD1" s="253" t="s">
        <v>1159</v>
      </c>
      <c r="AE1" s="253" t="s">
        <v>1160</v>
      </c>
      <c r="AF1" s="253" t="s">
        <v>1161</v>
      </c>
      <c r="AG1" s="253" t="s">
        <v>1162</v>
      </c>
      <c r="AH1" s="253" t="s">
        <v>1163</v>
      </c>
      <c r="AI1" s="253" t="s">
        <v>1164</v>
      </c>
      <c r="AJ1" s="253" t="s">
        <v>1165</v>
      </c>
      <c r="AK1" s="253" t="s">
        <v>1166</v>
      </c>
      <c r="AL1" s="253" t="s">
        <v>1167</v>
      </c>
      <c r="AM1" s="253" t="s">
        <v>1168</v>
      </c>
      <c r="AN1" s="253" t="s">
        <v>1169</v>
      </c>
      <c r="AO1" s="253" t="s">
        <v>1170</v>
      </c>
      <c r="AP1" s="253" t="s">
        <v>1171</v>
      </c>
      <c r="AQ1" s="253" t="s">
        <v>1172</v>
      </c>
      <c r="AR1" s="253" t="s">
        <v>1173</v>
      </c>
      <c r="AS1" s="253" t="s">
        <v>1174</v>
      </c>
      <c r="AT1" s="253" t="s">
        <v>1175</v>
      </c>
      <c r="AU1" s="253" t="s">
        <v>1176</v>
      </c>
      <c r="AV1" s="253" t="s">
        <v>1177</v>
      </c>
      <c r="AW1" s="253" t="s">
        <v>1178</v>
      </c>
      <c r="AX1" s="253" t="s">
        <v>1179</v>
      </c>
      <c r="AY1" s="254" t="s">
        <v>1180</v>
      </c>
    </row>
    <row r="2" spans="1:51" ht="60" customHeight="1" outlineLevel="1" x14ac:dyDescent="0.35">
      <c r="A2" s="244" t="s">
        <v>3952</v>
      </c>
      <c r="B2" s="232" t="s">
        <v>3953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1183</v>
      </c>
      <c r="B3" s="233" t="s">
        <v>3954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3955</v>
      </c>
      <c r="B4" s="234" t="s">
        <v>3956</v>
      </c>
      <c r="C4" s="234" t="s">
        <v>3957</v>
      </c>
      <c r="D4" s="234" t="s">
        <v>3958</v>
      </c>
      <c r="E4" s="234" t="s">
        <v>3959</v>
      </c>
      <c r="F4" s="234" t="s">
        <v>19</v>
      </c>
      <c r="G4" s="234" t="s">
        <v>19</v>
      </c>
      <c r="H4" s="234" t="s">
        <v>3960</v>
      </c>
      <c r="I4" s="234" t="s">
        <v>19</v>
      </c>
      <c r="J4" s="234" t="s">
        <v>3961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3962</v>
      </c>
      <c r="B5" s="234" t="s">
        <v>3963</v>
      </c>
      <c r="C5" s="234" t="s">
        <v>3964</v>
      </c>
      <c r="D5" s="234" t="s">
        <v>3965</v>
      </c>
      <c r="E5" s="234" t="s">
        <v>3966</v>
      </c>
      <c r="F5" s="234" t="s">
        <v>3967</v>
      </c>
      <c r="G5" s="234" t="s">
        <v>19</v>
      </c>
      <c r="H5" s="234" t="s">
        <v>3968</v>
      </c>
      <c r="I5" s="234" t="s">
        <v>19</v>
      </c>
      <c r="J5" s="234" t="s">
        <v>3969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1189</v>
      </c>
      <c r="B6" s="233" t="s">
        <v>3970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3971</v>
      </c>
      <c r="B7" s="234" t="s">
        <v>3972</v>
      </c>
      <c r="C7" s="234" t="s">
        <v>3973</v>
      </c>
      <c r="D7" s="234" t="s">
        <v>3974</v>
      </c>
      <c r="E7" s="234" t="s">
        <v>3966</v>
      </c>
      <c r="F7" s="234" t="s">
        <v>3975</v>
      </c>
      <c r="G7" s="234" t="s">
        <v>19</v>
      </c>
      <c r="H7" s="234" t="s">
        <v>3976</v>
      </c>
      <c r="I7" s="234" t="s">
        <v>19</v>
      </c>
      <c r="J7" s="234" t="s">
        <v>3977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3978</v>
      </c>
      <c r="B8" s="234" t="s">
        <v>3979</v>
      </c>
      <c r="C8" s="234" t="s">
        <v>3980</v>
      </c>
      <c r="D8" s="234" t="s">
        <v>3981</v>
      </c>
      <c r="E8" s="234" t="s">
        <v>19</v>
      </c>
      <c r="F8" s="234" t="s">
        <v>19</v>
      </c>
      <c r="G8" s="234" t="s">
        <v>19</v>
      </c>
      <c r="H8" s="234" t="s">
        <v>3982</v>
      </c>
      <c r="I8" s="234" t="s">
        <v>3983</v>
      </c>
      <c r="J8" s="234" t="s">
        <v>3984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3985</v>
      </c>
      <c r="B9" s="234" t="s">
        <v>3986</v>
      </c>
      <c r="C9" s="234" t="s">
        <v>3987</v>
      </c>
      <c r="D9" s="234" t="s">
        <v>3988</v>
      </c>
      <c r="E9" s="234" t="s">
        <v>19</v>
      </c>
      <c r="F9" s="234" t="s">
        <v>19</v>
      </c>
      <c r="G9" s="234" t="s">
        <v>19</v>
      </c>
      <c r="H9" s="234" t="s">
        <v>3989</v>
      </c>
      <c r="I9" s="234" t="s">
        <v>3990</v>
      </c>
      <c r="J9" s="234" t="s">
        <v>3991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3992</v>
      </c>
      <c r="B10" s="234" t="s">
        <v>3993</v>
      </c>
      <c r="C10" s="234" t="s">
        <v>3994</v>
      </c>
      <c r="D10" s="234" t="s">
        <v>3995</v>
      </c>
      <c r="E10" s="234" t="s">
        <v>19</v>
      </c>
      <c r="F10" s="234" t="s">
        <v>19</v>
      </c>
      <c r="G10" s="234" t="s">
        <v>19</v>
      </c>
      <c r="H10" s="234" t="s">
        <v>3996</v>
      </c>
      <c r="I10" s="234" t="s">
        <v>3997</v>
      </c>
      <c r="J10" s="234" t="s">
        <v>3998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3999</v>
      </c>
      <c r="B11" s="234" t="s">
        <v>4000</v>
      </c>
      <c r="C11" s="234" t="s">
        <v>4001</v>
      </c>
      <c r="D11" s="234" t="s">
        <v>4002</v>
      </c>
      <c r="E11" s="234" t="s">
        <v>19</v>
      </c>
      <c r="F11" s="234" t="s">
        <v>19</v>
      </c>
      <c r="G11" s="234" t="s">
        <v>19</v>
      </c>
      <c r="H11" s="234" t="s">
        <v>4003</v>
      </c>
      <c r="I11" s="234" t="s">
        <v>19</v>
      </c>
      <c r="J11" s="234" t="s">
        <v>4004</v>
      </c>
      <c r="K11" s="237">
        <f>IF(COUNTIF(L11:AY11,"&lt;&gt;")=0,"",SUMPRODUCT(((Recommendations[ImplStatus]="Implemented")+(Recommendations[ImplStatus]="Compensated"))*ISNUMBER(MATCH(Recommendations[Id],L11:AY11,0)))/COUNTIF(L11:AY11,"&lt;&gt;"))</f>
        <v>0</v>
      </c>
      <c r="L11" s="240" t="s">
        <v>240</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4005</v>
      </c>
      <c r="B12" s="234" t="s">
        <v>4006</v>
      </c>
      <c r="C12" s="234" t="s">
        <v>4007</v>
      </c>
      <c r="D12" s="234" t="s">
        <v>4008</v>
      </c>
      <c r="E12" s="234" t="s">
        <v>19</v>
      </c>
      <c r="F12" s="234" t="s">
        <v>19</v>
      </c>
      <c r="G12" s="234" t="s">
        <v>4009</v>
      </c>
      <c r="H12" s="234" t="s">
        <v>4010</v>
      </c>
      <c r="I12" s="234" t="s">
        <v>19</v>
      </c>
      <c r="J12" s="234" t="s">
        <v>4011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4012</v>
      </c>
      <c r="B13" s="234" t="s">
        <v>4013</v>
      </c>
      <c r="C13" s="234" t="s">
        <v>4014</v>
      </c>
      <c r="D13" s="234" t="s">
        <v>4015</v>
      </c>
      <c r="E13" s="234" t="s">
        <v>19</v>
      </c>
      <c r="F13" s="234" t="s">
        <v>19</v>
      </c>
      <c r="G13" s="234" t="s">
        <v>19</v>
      </c>
      <c r="H13" s="234" t="s">
        <v>4016</v>
      </c>
      <c r="I13" s="234" t="s">
        <v>19</v>
      </c>
      <c r="J13" s="234" t="s">
        <v>4017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4018</v>
      </c>
      <c r="B14" s="234" t="s">
        <v>4019</v>
      </c>
      <c r="C14" s="234" t="s">
        <v>4020</v>
      </c>
      <c r="D14" s="234" t="s">
        <v>4021</v>
      </c>
      <c r="E14" s="234" t="s">
        <v>19</v>
      </c>
      <c r="F14" s="234" t="s">
        <v>4022</v>
      </c>
      <c r="G14" s="234" t="s">
        <v>19</v>
      </c>
      <c r="H14" s="234" t="s">
        <v>4023</v>
      </c>
      <c r="I14" s="234" t="s">
        <v>4024</v>
      </c>
      <c r="J14" s="234" t="s">
        <v>4025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1194</v>
      </c>
      <c r="B15" s="233" t="s">
        <v>4026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4027</v>
      </c>
      <c r="B16" s="234" t="s">
        <v>4028</v>
      </c>
      <c r="C16" s="234" t="s">
        <v>4029</v>
      </c>
      <c r="D16" s="234" t="s">
        <v>4021</v>
      </c>
      <c r="E16" s="234" t="s">
        <v>19</v>
      </c>
      <c r="F16" s="234" t="s">
        <v>4030</v>
      </c>
      <c r="G16" s="234" t="s">
        <v>19</v>
      </c>
      <c r="H16" s="234" t="s">
        <v>4031</v>
      </c>
      <c r="I16" s="234" t="s">
        <v>19</v>
      </c>
      <c r="J16" s="234" t="s">
        <v>4032</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4033</v>
      </c>
      <c r="B17" s="234" t="s">
        <v>4034</v>
      </c>
      <c r="C17" s="234" t="s">
        <v>4035</v>
      </c>
      <c r="D17" s="234" t="s">
        <v>4036</v>
      </c>
      <c r="E17" s="234" t="s">
        <v>19</v>
      </c>
      <c r="F17" s="234" t="s">
        <v>4030</v>
      </c>
      <c r="G17" s="234" t="s">
        <v>19</v>
      </c>
      <c r="H17" s="234" t="s">
        <v>4037</v>
      </c>
      <c r="I17" s="234" t="s">
        <v>19</v>
      </c>
      <c r="J17" s="234" t="s">
        <v>4038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4039</v>
      </c>
      <c r="B18" s="234" t="s">
        <v>4040</v>
      </c>
      <c r="C18" s="234" t="s">
        <v>4041</v>
      </c>
      <c r="D18" s="234" t="s">
        <v>19</v>
      </c>
      <c r="E18" s="234" t="s">
        <v>19</v>
      </c>
      <c r="F18" s="234" t="s">
        <v>19</v>
      </c>
      <c r="G18" s="234" t="s">
        <v>19</v>
      </c>
      <c r="H18" s="234" t="s">
        <v>4042</v>
      </c>
      <c r="I18" s="234" t="s">
        <v>19</v>
      </c>
      <c r="J18" s="234" t="s">
        <v>4043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1199</v>
      </c>
      <c r="B19" s="233" t="s">
        <v>4044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4045</v>
      </c>
      <c r="B20" s="234" t="s">
        <v>4046</v>
      </c>
      <c r="C20" s="234" t="s">
        <v>4047</v>
      </c>
      <c r="D20" s="234" t="s">
        <v>4048</v>
      </c>
      <c r="E20" s="234" t="s">
        <v>19</v>
      </c>
      <c r="F20" s="234" t="s">
        <v>4049</v>
      </c>
      <c r="G20" s="234" t="s">
        <v>19</v>
      </c>
      <c r="H20" s="234" t="s">
        <v>4050</v>
      </c>
      <c r="I20" s="234" t="s">
        <v>19</v>
      </c>
      <c r="J20" s="234" t="s">
        <v>4051</v>
      </c>
      <c r="K20" s="237">
        <f>IF(COUNTIF(L20:AY20,"&lt;&gt;")=0,"",SUMPRODUCT(((Recommendations[ImplStatus]="Implemented")+(Recommendations[ImplStatus]="Compensated"))*ISNUMBER(MATCH(Recommendations[Id],L20:AY20,0)))/COUNTIF(L20:AY20,"&lt;&gt;"))</f>
        <v>0</v>
      </c>
      <c r="L20" s="240" t="s">
        <v>226</v>
      </c>
      <c r="M20" s="240" t="s">
        <v>231</v>
      </c>
      <c r="N20" s="240" t="s">
        <v>235</v>
      </c>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4052</v>
      </c>
      <c r="B21" s="234" t="s">
        <v>4053</v>
      </c>
      <c r="C21" s="234" t="s">
        <v>4054</v>
      </c>
      <c r="D21" s="234" t="s">
        <v>4055</v>
      </c>
      <c r="E21" s="234" t="s">
        <v>4056</v>
      </c>
      <c r="F21" s="234" t="s">
        <v>19</v>
      </c>
      <c r="G21" s="234" t="s">
        <v>19</v>
      </c>
      <c r="H21" s="234" t="s">
        <v>4057</v>
      </c>
      <c r="I21" s="234" t="s">
        <v>4058</v>
      </c>
      <c r="J21" s="234" t="s">
        <v>4059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4060</v>
      </c>
      <c r="B22" s="234" t="s">
        <v>4061</v>
      </c>
      <c r="C22" s="234" t="s">
        <v>4062</v>
      </c>
      <c r="D22" s="234" t="s">
        <v>4063</v>
      </c>
      <c r="E22" s="234" t="s">
        <v>19</v>
      </c>
      <c r="F22" s="234" t="s">
        <v>4064</v>
      </c>
      <c r="G22" s="234" t="s">
        <v>19</v>
      </c>
      <c r="H22" s="234" t="s">
        <v>4065</v>
      </c>
      <c r="I22" s="234" t="s">
        <v>19</v>
      </c>
      <c r="J22" s="234" t="s">
        <v>4066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4067</v>
      </c>
      <c r="B23" s="234" t="s">
        <v>4068</v>
      </c>
      <c r="C23" s="234" t="s">
        <v>4069</v>
      </c>
      <c r="D23" s="234" t="s">
        <v>4070</v>
      </c>
      <c r="E23" s="234" t="s">
        <v>19</v>
      </c>
      <c r="F23" s="234" t="s">
        <v>19</v>
      </c>
      <c r="G23" s="234" t="s">
        <v>19</v>
      </c>
      <c r="H23" s="234" t="s">
        <v>4071</v>
      </c>
      <c r="I23" s="234" t="s">
        <v>4072</v>
      </c>
      <c r="J23" s="234" t="s">
        <v>4073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4074</v>
      </c>
      <c r="B24" s="234" t="s">
        <v>4075</v>
      </c>
      <c r="C24" s="234" t="s">
        <v>4076</v>
      </c>
      <c r="D24" s="234" t="s">
        <v>4070</v>
      </c>
      <c r="E24" s="234" t="s">
        <v>19</v>
      </c>
      <c r="F24" s="234" t="s">
        <v>4077</v>
      </c>
      <c r="G24" s="234" t="s">
        <v>19</v>
      </c>
      <c r="H24" s="234" t="s">
        <v>4078</v>
      </c>
      <c r="I24" s="234" t="s">
        <v>19</v>
      </c>
      <c r="J24" s="234" t="s">
        <v>4079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1203</v>
      </c>
      <c r="B25" s="233" t="s">
        <v>4080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4081</v>
      </c>
      <c r="B26" s="234" t="s">
        <v>4082</v>
      </c>
      <c r="C26" s="234" t="s">
        <v>4083</v>
      </c>
      <c r="D26" s="234" t="s">
        <v>4084</v>
      </c>
      <c r="E26" s="234" t="s">
        <v>19</v>
      </c>
      <c r="F26" s="234" t="s">
        <v>4085</v>
      </c>
      <c r="G26" s="234" t="s">
        <v>19</v>
      </c>
      <c r="H26" s="234" t="s">
        <v>4086</v>
      </c>
      <c r="I26" s="234" t="s">
        <v>19</v>
      </c>
      <c r="J26" s="234" t="s">
        <v>4087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4088</v>
      </c>
      <c r="B27" s="232" t="s">
        <v>4089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1209</v>
      </c>
      <c r="B28" s="233" t="s">
        <v>4090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4091</v>
      </c>
      <c r="B29" s="234" t="s">
        <v>4092</v>
      </c>
      <c r="C29" s="234" t="s">
        <v>4093</v>
      </c>
      <c r="D29" s="234" t="s">
        <v>4094</v>
      </c>
      <c r="E29" s="234" t="s">
        <v>4095</v>
      </c>
      <c r="F29" s="234" t="s">
        <v>19</v>
      </c>
      <c r="G29" s="234" t="s">
        <v>19</v>
      </c>
      <c r="H29" s="234" t="s">
        <v>4096</v>
      </c>
      <c r="I29" s="234" t="s">
        <v>19</v>
      </c>
      <c r="J29" s="234" t="s">
        <v>4097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4098</v>
      </c>
      <c r="B30" s="234" t="s">
        <v>4099</v>
      </c>
      <c r="C30" s="234" t="s">
        <v>3964</v>
      </c>
      <c r="D30" s="234" t="s">
        <v>3965</v>
      </c>
      <c r="E30" s="234" t="s">
        <v>19</v>
      </c>
      <c r="F30" s="234" t="s">
        <v>3967</v>
      </c>
      <c r="G30" s="234" t="s">
        <v>19</v>
      </c>
      <c r="H30" s="234" t="s">
        <v>4100</v>
      </c>
      <c r="I30" s="234" t="s">
        <v>19</v>
      </c>
      <c r="J30" s="234" t="s">
        <v>4101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1214</v>
      </c>
      <c r="B31" s="233" t="s">
        <v>4102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4103</v>
      </c>
      <c r="B32" s="234" t="s">
        <v>4104</v>
      </c>
      <c r="C32" s="234" t="s">
        <v>4105</v>
      </c>
      <c r="D32" s="234" t="s">
        <v>4106</v>
      </c>
      <c r="E32" s="234" t="s">
        <v>19</v>
      </c>
      <c r="F32" s="234" t="s">
        <v>19</v>
      </c>
      <c r="G32" s="234" t="s">
        <v>4107</v>
      </c>
      <c r="H32" s="234" t="s">
        <v>4108</v>
      </c>
      <c r="I32" s="234" t="s">
        <v>19</v>
      </c>
      <c r="J32" s="234" t="s">
        <v>4109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4110</v>
      </c>
      <c r="B33" s="234" t="s">
        <v>4111</v>
      </c>
      <c r="C33" s="234" t="s">
        <v>4112</v>
      </c>
      <c r="D33" s="234" t="s">
        <v>4113</v>
      </c>
      <c r="E33" s="234" t="s">
        <v>19</v>
      </c>
      <c r="F33" s="234" t="s">
        <v>4114</v>
      </c>
      <c r="G33" s="234" t="s">
        <v>19</v>
      </c>
      <c r="H33" s="234" t="s">
        <v>4115</v>
      </c>
      <c r="I33" s="234" t="s">
        <v>4116</v>
      </c>
      <c r="J33" s="234" t="s">
        <v>4117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4118</v>
      </c>
      <c r="B34" s="234" t="s">
        <v>4119</v>
      </c>
      <c r="C34" s="234" t="s">
        <v>4120</v>
      </c>
      <c r="D34" s="234" t="s">
        <v>4121</v>
      </c>
      <c r="E34" s="234" t="s">
        <v>19</v>
      </c>
      <c r="F34" s="234" t="s">
        <v>19</v>
      </c>
      <c r="G34" s="234" t="s">
        <v>19</v>
      </c>
      <c r="H34" s="234" t="s">
        <v>4122</v>
      </c>
      <c r="I34" s="234" t="s">
        <v>19</v>
      </c>
      <c r="J34" s="234" t="s">
        <v>4123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4124</v>
      </c>
      <c r="B35" s="234" t="s">
        <v>4125</v>
      </c>
      <c r="C35" s="234" t="s">
        <v>4126</v>
      </c>
      <c r="D35" s="234" t="s">
        <v>4127</v>
      </c>
      <c r="E35" s="234" t="s">
        <v>19</v>
      </c>
      <c r="F35" s="234" t="s">
        <v>4128</v>
      </c>
      <c r="G35" s="234" t="s">
        <v>19</v>
      </c>
      <c r="H35" s="234" t="s">
        <v>4129</v>
      </c>
      <c r="I35" s="234" t="s">
        <v>19</v>
      </c>
      <c r="J35" s="234" t="s">
        <v>4130</v>
      </c>
      <c r="K35" s="237">
        <f>IF(COUNTIF(L35:AY35,"&lt;&gt;")=0,"",SUMPRODUCT(((Recommendations[ImplStatus]="Implemented")+(Recommendations[ImplStatus]="Compensated"))*ISNUMBER(MATCH(Recommendations[Id],L35:AY35,0)))/COUNTIF(L35:AY35,"&lt;&gt;"))</f>
        <v>0</v>
      </c>
      <c r="L35" s="240" t="s">
        <v>13</v>
      </c>
      <c r="M35" s="240" t="s">
        <v>34</v>
      </c>
      <c r="N35" s="240" t="s">
        <v>40</v>
      </c>
      <c r="O35" s="240" t="s">
        <v>84</v>
      </c>
      <c r="P35" s="240" t="s">
        <v>119</v>
      </c>
      <c r="Q35" s="240" t="s">
        <v>265</v>
      </c>
      <c r="R35" s="240" t="s">
        <v>284</v>
      </c>
      <c r="S35" s="240" t="s">
        <v>299</v>
      </c>
      <c r="T35" s="240" t="s">
        <v>304</v>
      </c>
      <c r="U35" s="240" t="s">
        <v>347</v>
      </c>
      <c r="V35" s="240" t="s">
        <v>352</v>
      </c>
      <c r="W35" s="240" t="s">
        <v>357</v>
      </c>
      <c r="X35" s="240" t="s">
        <v>890</v>
      </c>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4131</v>
      </c>
      <c r="B36" s="234" t="s">
        <v>4132</v>
      </c>
      <c r="C36" s="234" t="s">
        <v>4133</v>
      </c>
      <c r="D36" s="234" t="s">
        <v>4134</v>
      </c>
      <c r="E36" s="234" t="s">
        <v>19</v>
      </c>
      <c r="F36" s="234" t="s">
        <v>19</v>
      </c>
      <c r="G36" s="234" t="s">
        <v>4135</v>
      </c>
      <c r="H36" s="234" t="s">
        <v>4136</v>
      </c>
      <c r="I36" s="234" t="s">
        <v>19</v>
      </c>
      <c r="J36" s="234" t="s">
        <v>4137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4138</v>
      </c>
      <c r="B37" s="234" t="s">
        <v>4139</v>
      </c>
      <c r="C37" s="234" t="s">
        <v>4140</v>
      </c>
      <c r="D37" s="234" t="s">
        <v>4141</v>
      </c>
      <c r="E37" s="234" t="s">
        <v>19</v>
      </c>
      <c r="F37" s="234" t="s">
        <v>4142</v>
      </c>
      <c r="G37" s="234" t="s">
        <v>4143</v>
      </c>
      <c r="H37" s="234" t="s">
        <v>4144</v>
      </c>
      <c r="I37" s="234" t="s">
        <v>19</v>
      </c>
      <c r="J37" s="234" t="s">
        <v>4145</v>
      </c>
      <c r="K37" s="237">
        <f>IF(COUNTIF(L37:AY37,"&lt;&gt;")=0,"",SUMPRODUCT(((Recommendations[ImplStatus]="Implemented")+(Recommendations[ImplStatus]="Compensated"))*ISNUMBER(MATCH(Recommendations[Id],L37:AY37,0)))/COUNTIF(L37:AY37,"&lt;&gt;"))</f>
        <v>0</v>
      </c>
      <c r="L37" s="240" t="s">
        <v>45</v>
      </c>
      <c r="M37" s="240" t="s">
        <v>99</v>
      </c>
      <c r="N37" s="240" t="s">
        <v>104</v>
      </c>
      <c r="O37" s="240" t="s">
        <v>109</v>
      </c>
      <c r="P37" s="240" t="s">
        <v>138</v>
      </c>
      <c r="Q37" s="240" t="s">
        <v>142</v>
      </c>
      <c r="R37" s="240" t="s">
        <v>146</v>
      </c>
      <c r="S37" s="240" t="s">
        <v>150</v>
      </c>
      <c r="T37" s="240" t="s">
        <v>154</v>
      </c>
      <c r="U37" s="240" t="s">
        <v>159</v>
      </c>
      <c r="V37" s="240" t="s">
        <v>163</v>
      </c>
      <c r="W37" s="240" t="s">
        <v>167</v>
      </c>
      <c r="X37" s="240" t="s">
        <v>221</v>
      </c>
      <c r="Y37" s="240" t="s">
        <v>417</v>
      </c>
      <c r="Z37" s="240" t="s">
        <v>427</v>
      </c>
      <c r="AA37" s="240" t="s">
        <v>650</v>
      </c>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4146</v>
      </c>
      <c r="B38" s="234" t="s">
        <v>4147</v>
      </c>
      <c r="C38" s="234" t="s">
        <v>4148</v>
      </c>
      <c r="D38" s="234" t="s">
        <v>4149</v>
      </c>
      <c r="E38" s="234" t="s">
        <v>19</v>
      </c>
      <c r="F38" s="234" t="s">
        <v>4142</v>
      </c>
      <c r="G38" s="234" t="s">
        <v>4150</v>
      </c>
      <c r="H38" s="234" t="s">
        <v>4151</v>
      </c>
      <c r="I38" s="234" t="s">
        <v>4152</v>
      </c>
      <c r="J38" s="234" t="s">
        <v>4153</v>
      </c>
      <c r="K38" s="237">
        <f>IF(COUNTIF(L38:AY38,"&lt;&gt;")=0,"",SUMPRODUCT(((Recommendations[ImplStatus]="Implemented")+(Recommendations[ImplStatus]="Compensated"))*ISNUMBER(MATCH(Recommendations[Id],L38:AY38,0)))/COUNTIF(L38:AY38,"&lt;&gt;"))</f>
        <v>0</v>
      </c>
      <c r="L38" s="240" t="s">
        <v>84</v>
      </c>
      <c r="M38" s="240" t="s">
        <v>309</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1218</v>
      </c>
      <c r="B39" s="233" t="s">
        <v>4154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4155</v>
      </c>
      <c r="B40" s="234" t="s">
        <v>4156</v>
      </c>
      <c r="C40" s="234" t="s">
        <v>4157</v>
      </c>
      <c r="D40" s="234" t="s">
        <v>4158</v>
      </c>
      <c r="E40" s="234" t="s">
        <v>19</v>
      </c>
      <c r="F40" s="234" t="s">
        <v>19</v>
      </c>
      <c r="G40" s="234" t="s">
        <v>19</v>
      </c>
      <c r="H40" s="234" t="s">
        <v>4159</v>
      </c>
      <c r="I40" s="234" t="s">
        <v>4160</v>
      </c>
      <c r="J40" s="234" t="s">
        <v>4161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4162</v>
      </c>
      <c r="B41" s="234" t="s">
        <v>4163</v>
      </c>
      <c r="C41" s="234" t="s">
        <v>4164</v>
      </c>
      <c r="D41" s="234" t="s">
        <v>19</v>
      </c>
      <c r="E41" s="234" t="s">
        <v>19</v>
      </c>
      <c r="F41" s="234" t="s">
        <v>19</v>
      </c>
      <c r="G41" s="234" t="s">
        <v>19</v>
      </c>
      <c r="H41" s="234" t="s">
        <v>4165</v>
      </c>
      <c r="I41" s="234" t="s">
        <v>19</v>
      </c>
      <c r="J41" s="234" t="s">
        <v>4166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4167</v>
      </c>
      <c r="B42" s="232" t="s">
        <v>4168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1241</v>
      </c>
      <c r="B43" s="233" t="s">
        <v>4169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4170</v>
      </c>
      <c r="B44" s="234" t="s">
        <v>4171</v>
      </c>
      <c r="C44" s="234" t="s">
        <v>4172</v>
      </c>
      <c r="D44" s="234" t="s">
        <v>4173</v>
      </c>
      <c r="E44" s="234" t="s">
        <v>3959</v>
      </c>
      <c r="F44" s="234" t="s">
        <v>19</v>
      </c>
      <c r="G44" s="234" t="s">
        <v>19</v>
      </c>
      <c r="H44" s="234" t="s">
        <v>4174</v>
      </c>
      <c r="I44" s="234" t="s">
        <v>19</v>
      </c>
      <c r="J44" s="234" t="s">
        <v>4175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4176</v>
      </c>
      <c r="B45" s="234" t="s">
        <v>4177</v>
      </c>
      <c r="C45" s="234" t="s">
        <v>4178</v>
      </c>
      <c r="D45" s="234" t="s">
        <v>3965</v>
      </c>
      <c r="E45" s="234" t="s">
        <v>19</v>
      </c>
      <c r="F45" s="234" t="s">
        <v>3967</v>
      </c>
      <c r="G45" s="234" t="s">
        <v>19</v>
      </c>
      <c r="H45" s="234" t="s">
        <v>4179</v>
      </c>
      <c r="I45" s="234" t="s">
        <v>19</v>
      </c>
      <c r="J45" s="234" t="s">
        <v>4180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1247</v>
      </c>
      <c r="B46" s="233" t="s">
        <v>4181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4182</v>
      </c>
      <c r="B47" s="234" t="s">
        <v>4183</v>
      </c>
      <c r="C47" s="234" t="s">
        <v>4184</v>
      </c>
      <c r="D47" s="234" t="s">
        <v>4185</v>
      </c>
      <c r="E47" s="234" t="s">
        <v>19</v>
      </c>
      <c r="F47" s="234" t="s">
        <v>4186</v>
      </c>
      <c r="G47" s="234" t="s">
        <v>4187</v>
      </c>
      <c r="H47" s="234" t="s">
        <v>4188</v>
      </c>
      <c r="I47" s="234" t="s">
        <v>4189</v>
      </c>
      <c r="J47" s="234" t="s">
        <v>4190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1251</v>
      </c>
      <c r="B48" s="233" t="s">
        <v>4191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4192</v>
      </c>
      <c r="B49" s="234" t="s">
        <v>4193</v>
      </c>
      <c r="C49" s="234" t="s">
        <v>4194</v>
      </c>
      <c r="D49" s="234" t="s">
        <v>4195</v>
      </c>
      <c r="E49" s="234" t="s">
        <v>4196</v>
      </c>
      <c r="F49" s="234" t="s">
        <v>19</v>
      </c>
      <c r="G49" s="234" t="s">
        <v>19</v>
      </c>
      <c r="H49" s="234" t="s">
        <v>4197</v>
      </c>
      <c r="I49" s="234" t="s">
        <v>4198</v>
      </c>
      <c r="J49" s="234" t="s">
        <v>4199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4200</v>
      </c>
      <c r="B50" s="234" t="s">
        <v>4201</v>
      </c>
      <c r="C50" s="234" t="s">
        <v>4202</v>
      </c>
      <c r="D50" s="234" t="s">
        <v>19</v>
      </c>
      <c r="E50" s="234" t="s">
        <v>4203</v>
      </c>
      <c r="F50" s="234" t="s">
        <v>4204</v>
      </c>
      <c r="G50" s="234" t="s">
        <v>19</v>
      </c>
      <c r="H50" s="234" t="s">
        <v>4197</v>
      </c>
      <c r="I50" s="234" t="s">
        <v>4205</v>
      </c>
      <c r="J50" s="234" t="s">
        <v>4206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4207</v>
      </c>
      <c r="B51" s="234" t="s">
        <v>4208</v>
      </c>
      <c r="C51" s="234" t="s">
        <v>4209</v>
      </c>
      <c r="D51" s="234" t="s">
        <v>19</v>
      </c>
      <c r="E51" s="234" t="s">
        <v>19</v>
      </c>
      <c r="F51" s="234" t="s">
        <v>4210</v>
      </c>
      <c r="G51" s="234" t="s">
        <v>19</v>
      </c>
      <c r="H51" s="234" t="s">
        <v>4197</v>
      </c>
      <c r="I51" s="234" t="s">
        <v>4211</v>
      </c>
      <c r="J51" s="234" t="s">
        <v>4212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4213</v>
      </c>
      <c r="B52" s="234" t="s">
        <v>4214</v>
      </c>
      <c r="C52" s="234" t="s">
        <v>4215</v>
      </c>
      <c r="D52" s="234" t="s">
        <v>19</v>
      </c>
      <c r="E52" s="234" t="s">
        <v>19</v>
      </c>
      <c r="F52" s="234" t="s">
        <v>4216</v>
      </c>
      <c r="G52" s="234" t="s">
        <v>19</v>
      </c>
      <c r="H52" s="234" t="s">
        <v>4197</v>
      </c>
      <c r="I52" s="234" t="s">
        <v>4217</v>
      </c>
      <c r="J52" s="234" t="s">
        <v>4218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4219</v>
      </c>
      <c r="B53" s="234" t="s">
        <v>4220</v>
      </c>
      <c r="C53" s="234" t="s">
        <v>4221</v>
      </c>
      <c r="D53" s="234" t="s">
        <v>4222</v>
      </c>
      <c r="E53" s="234" t="s">
        <v>4223</v>
      </c>
      <c r="F53" s="234" t="s">
        <v>19</v>
      </c>
      <c r="G53" s="234" t="s">
        <v>19</v>
      </c>
      <c r="H53" s="234" t="s">
        <v>4224</v>
      </c>
      <c r="I53" s="234" t="s">
        <v>19</v>
      </c>
      <c r="J53" s="234" t="s">
        <v>4225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4226</v>
      </c>
      <c r="B54" s="234" t="s">
        <v>4227</v>
      </c>
      <c r="C54" s="234" t="s">
        <v>4221</v>
      </c>
      <c r="D54" s="234" t="s">
        <v>4222</v>
      </c>
      <c r="E54" s="234" t="s">
        <v>19</v>
      </c>
      <c r="F54" s="234" t="s">
        <v>19</v>
      </c>
      <c r="G54" s="234" t="s">
        <v>19</v>
      </c>
      <c r="H54" s="234" t="s">
        <v>4228</v>
      </c>
      <c r="I54" s="234" t="s">
        <v>4229</v>
      </c>
      <c r="J54" s="234" t="s">
        <v>4230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1255</v>
      </c>
      <c r="B55" s="233" t="s">
        <v>4231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4232</v>
      </c>
      <c r="B56" s="234" t="s">
        <v>4233</v>
      </c>
      <c r="C56" s="234" t="s">
        <v>4234</v>
      </c>
      <c r="D56" s="234" t="s">
        <v>4235</v>
      </c>
      <c r="E56" s="234" t="s">
        <v>4236</v>
      </c>
      <c r="F56" s="234" t="s">
        <v>19</v>
      </c>
      <c r="G56" s="234" t="s">
        <v>4237</v>
      </c>
      <c r="H56" s="234" t="s">
        <v>19</v>
      </c>
      <c r="I56" s="234" t="s">
        <v>19</v>
      </c>
      <c r="J56" s="234" t="s">
        <v>4238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4239</v>
      </c>
      <c r="B57" s="234" t="s">
        <v>4240</v>
      </c>
      <c r="C57" s="234" t="s">
        <v>4241</v>
      </c>
      <c r="D57" s="234" t="s">
        <v>4242</v>
      </c>
      <c r="E57" s="234" t="s">
        <v>4243</v>
      </c>
      <c r="F57" s="234" t="s">
        <v>19</v>
      </c>
      <c r="G57" s="234" t="s">
        <v>4244</v>
      </c>
      <c r="H57" s="234" t="s">
        <v>4245</v>
      </c>
      <c r="I57" s="234" t="s">
        <v>19</v>
      </c>
      <c r="J57" s="234" t="s">
        <v>4246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1259</v>
      </c>
      <c r="B58" s="233" t="s">
        <v>4247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4248</v>
      </c>
      <c r="B59" s="234" t="s">
        <v>4249</v>
      </c>
      <c r="C59" s="234" t="s">
        <v>4250</v>
      </c>
      <c r="D59" s="234" t="s">
        <v>4251</v>
      </c>
      <c r="E59" s="234" t="s">
        <v>19</v>
      </c>
      <c r="F59" s="234" t="s">
        <v>19</v>
      </c>
      <c r="G59" s="234" t="s">
        <v>4252</v>
      </c>
      <c r="H59" s="234" t="s">
        <v>4253</v>
      </c>
      <c r="I59" s="234" t="s">
        <v>4254</v>
      </c>
      <c r="J59" s="234" t="s">
        <v>4255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4256</v>
      </c>
      <c r="B60" s="234" t="s">
        <v>4257</v>
      </c>
      <c r="C60" s="234" t="s">
        <v>4258</v>
      </c>
      <c r="D60" s="234" t="s">
        <v>19</v>
      </c>
      <c r="E60" s="234" t="s">
        <v>4259</v>
      </c>
      <c r="F60" s="234" t="s">
        <v>4260</v>
      </c>
      <c r="G60" s="234" t="s">
        <v>19</v>
      </c>
      <c r="H60" s="234" t="s">
        <v>4261</v>
      </c>
      <c r="I60" s="234" t="s">
        <v>4262</v>
      </c>
      <c r="J60" s="234" t="s">
        <v>4263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4264</v>
      </c>
      <c r="B61" s="234" t="s">
        <v>4265</v>
      </c>
      <c r="C61" s="234" t="s">
        <v>4266</v>
      </c>
      <c r="D61" s="234" t="s">
        <v>19</v>
      </c>
      <c r="E61" s="234" t="s">
        <v>19</v>
      </c>
      <c r="F61" s="234" t="s">
        <v>19</v>
      </c>
      <c r="G61" s="234" t="s">
        <v>4267</v>
      </c>
      <c r="H61" s="234" t="s">
        <v>4268</v>
      </c>
      <c r="I61" s="234" t="s">
        <v>4269</v>
      </c>
      <c r="J61" s="234" t="s">
        <v>4270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4271</v>
      </c>
      <c r="B62" s="234" t="s">
        <v>4272</v>
      </c>
      <c r="C62" s="234" t="s">
        <v>4273</v>
      </c>
      <c r="D62" s="234" t="s">
        <v>4274</v>
      </c>
      <c r="E62" s="234" t="s">
        <v>19</v>
      </c>
      <c r="F62" s="234" t="s">
        <v>19</v>
      </c>
      <c r="G62" s="234" t="s">
        <v>19</v>
      </c>
      <c r="H62" s="234" t="s">
        <v>4275</v>
      </c>
      <c r="I62" s="234" t="s">
        <v>4276</v>
      </c>
      <c r="J62" s="234" t="s">
        <v>4277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1263</v>
      </c>
      <c r="B63" s="233" t="s">
        <v>4278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4279</v>
      </c>
      <c r="B64" s="234" t="s">
        <v>4280</v>
      </c>
      <c r="C64" s="234" t="s">
        <v>4281</v>
      </c>
      <c r="D64" s="234" t="s">
        <v>4282</v>
      </c>
      <c r="E64" s="234" t="s">
        <v>19</v>
      </c>
      <c r="F64" s="234" t="s">
        <v>19</v>
      </c>
      <c r="G64" s="234" t="s">
        <v>4283</v>
      </c>
      <c r="H64" s="234" t="s">
        <v>4284</v>
      </c>
      <c r="I64" s="234" t="s">
        <v>4285</v>
      </c>
      <c r="J64" s="234" t="s">
        <v>4286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4287</v>
      </c>
      <c r="B65" s="234" t="s">
        <v>4288</v>
      </c>
      <c r="C65" s="234" t="s">
        <v>4289</v>
      </c>
      <c r="D65" s="234" t="s">
        <v>4290</v>
      </c>
      <c r="E65" s="234" t="s">
        <v>19</v>
      </c>
      <c r="F65" s="234" t="s">
        <v>19</v>
      </c>
      <c r="G65" s="234" t="s">
        <v>19</v>
      </c>
      <c r="H65" s="234" t="s">
        <v>4291</v>
      </c>
      <c r="I65" s="234" t="s">
        <v>4292</v>
      </c>
      <c r="J65" s="234" t="s">
        <v>4293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4294</v>
      </c>
      <c r="B66" s="234" t="s">
        <v>4295</v>
      </c>
      <c r="C66" s="234" t="s">
        <v>4296</v>
      </c>
      <c r="D66" s="234" t="s">
        <v>4297</v>
      </c>
      <c r="E66" s="234" t="s">
        <v>19</v>
      </c>
      <c r="F66" s="234" t="s">
        <v>19</v>
      </c>
      <c r="G66" s="234" t="s">
        <v>19</v>
      </c>
      <c r="H66" s="234" t="s">
        <v>4298</v>
      </c>
      <c r="I66" s="234" t="s">
        <v>4299</v>
      </c>
      <c r="J66" s="234" t="s">
        <v>4300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4301</v>
      </c>
      <c r="B67" s="234" t="s">
        <v>4302</v>
      </c>
      <c r="C67" s="234" t="s">
        <v>4303</v>
      </c>
      <c r="D67" s="234" t="s">
        <v>4304</v>
      </c>
      <c r="E67" s="234" t="s">
        <v>19</v>
      </c>
      <c r="F67" s="234" t="s">
        <v>19</v>
      </c>
      <c r="G67" s="234" t="s">
        <v>19</v>
      </c>
      <c r="H67" s="234" t="s">
        <v>4305</v>
      </c>
      <c r="I67" s="234" t="s">
        <v>19</v>
      </c>
      <c r="J67" s="234" t="s">
        <v>4306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4307</v>
      </c>
      <c r="B68" s="234" t="s">
        <v>4308</v>
      </c>
      <c r="C68" s="234" t="s">
        <v>4309</v>
      </c>
      <c r="D68" s="234" t="s">
        <v>19</v>
      </c>
      <c r="E68" s="234" t="s">
        <v>19</v>
      </c>
      <c r="F68" s="234" t="s">
        <v>19</v>
      </c>
      <c r="G68" s="234" t="s">
        <v>19</v>
      </c>
      <c r="H68" s="234" t="s">
        <v>4310</v>
      </c>
      <c r="I68" s="234" t="s">
        <v>19</v>
      </c>
      <c r="J68" s="234" t="s">
        <v>4311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1267</v>
      </c>
      <c r="B69" s="233" t="s">
        <v>4312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4313</v>
      </c>
      <c r="B70" s="234" t="s">
        <v>4314</v>
      </c>
      <c r="C70" s="234" t="s">
        <v>4315</v>
      </c>
      <c r="D70" s="234" t="s">
        <v>19</v>
      </c>
      <c r="E70" s="234" t="s">
        <v>19</v>
      </c>
      <c r="F70" s="234" t="s">
        <v>19</v>
      </c>
      <c r="G70" s="234" t="s">
        <v>4316</v>
      </c>
      <c r="H70" s="234" t="s">
        <v>4317</v>
      </c>
      <c r="I70" s="234" t="s">
        <v>19</v>
      </c>
      <c r="J70" s="234" t="s">
        <v>4318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4319</v>
      </c>
      <c r="B71" s="234" t="s">
        <v>4320</v>
      </c>
      <c r="C71" s="234" t="s">
        <v>4321</v>
      </c>
      <c r="D71" s="234" t="s">
        <v>19</v>
      </c>
      <c r="E71" s="234" t="s">
        <v>19</v>
      </c>
      <c r="F71" s="234" t="s">
        <v>19</v>
      </c>
      <c r="G71" s="234" t="s">
        <v>19</v>
      </c>
      <c r="H71" s="234" t="s">
        <v>4322</v>
      </c>
      <c r="I71" s="234" t="s">
        <v>19</v>
      </c>
      <c r="J71" s="234" t="s">
        <v>4323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4324</v>
      </c>
      <c r="B72" s="234" t="s">
        <v>4325</v>
      </c>
      <c r="C72" s="234" t="s">
        <v>4326</v>
      </c>
      <c r="D72" s="234" t="s">
        <v>4327</v>
      </c>
      <c r="E72" s="234" t="s">
        <v>4328</v>
      </c>
      <c r="F72" s="234" t="s">
        <v>19</v>
      </c>
      <c r="G72" s="234" t="s">
        <v>19</v>
      </c>
      <c r="H72" s="234" t="s">
        <v>4329</v>
      </c>
      <c r="I72" s="234" t="s">
        <v>19</v>
      </c>
      <c r="J72" s="234" t="s">
        <v>4330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4331</v>
      </c>
      <c r="B73" s="234" t="s">
        <v>4332</v>
      </c>
      <c r="C73" s="234" t="s">
        <v>4333</v>
      </c>
      <c r="D73" s="234" t="s">
        <v>4334</v>
      </c>
      <c r="E73" s="234" t="s">
        <v>4328</v>
      </c>
      <c r="F73" s="234" t="s">
        <v>19</v>
      </c>
      <c r="G73" s="234" t="s">
        <v>4335</v>
      </c>
      <c r="H73" s="234" t="s">
        <v>4336</v>
      </c>
      <c r="I73" s="234" t="s">
        <v>19</v>
      </c>
      <c r="J73" s="234" t="s">
        <v>4337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4338</v>
      </c>
      <c r="B74" s="234" t="s">
        <v>4339</v>
      </c>
      <c r="C74" s="234" t="s">
        <v>4340</v>
      </c>
      <c r="D74" s="234" t="s">
        <v>4334</v>
      </c>
      <c r="E74" s="234" t="s">
        <v>4341</v>
      </c>
      <c r="F74" s="234" t="s">
        <v>19</v>
      </c>
      <c r="G74" s="234" t="s">
        <v>4342</v>
      </c>
      <c r="H74" s="234" t="s">
        <v>4343</v>
      </c>
      <c r="I74" s="234" t="s">
        <v>4344</v>
      </c>
      <c r="J74" s="234" t="s">
        <v>4345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4346</v>
      </c>
      <c r="B75" s="234" t="s">
        <v>4347</v>
      </c>
      <c r="C75" s="234" t="s">
        <v>4348</v>
      </c>
      <c r="D75" s="234" t="s">
        <v>4349</v>
      </c>
      <c r="E75" s="234" t="s">
        <v>4341</v>
      </c>
      <c r="F75" s="234" t="s">
        <v>4350</v>
      </c>
      <c r="G75" s="234" t="s">
        <v>4351</v>
      </c>
      <c r="H75" s="234" t="s">
        <v>4352</v>
      </c>
      <c r="I75" s="234" t="s">
        <v>4353</v>
      </c>
      <c r="J75" s="234" t="s">
        <v>4354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4355</v>
      </c>
      <c r="B76" s="234" t="s">
        <v>4356</v>
      </c>
      <c r="C76" s="234" t="s">
        <v>4357</v>
      </c>
      <c r="D76" s="234" t="s">
        <v>4358</v>
      </c>
      <c r="E76" s="234" t="s">
        <v>19</v>
      </c>
      <c r="F76" s="234" t="s">
        <v>19</v>
      </c>
      <c r="G76" s="234" t="s">
        <v>19</v>
      </c>
      <c r="H76" s="234" t="s">
        <v>4359</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4360</v>
      </c>
      <c r="B77" s="234" t="s">
        <v>4361</v>
      </c>
      <c r="C77" s="234" t="s">
        <v>4362</v>
      </c>
      <c r="D77" s="234" t="s">
        <v>19</v>
      </c>
      <c r="E77" s="234" t="s">
        <v>19</v>
      </c>
      <c r="F77" s="234" t="s">
        <v>19</v>
      </c>
      <c r="G77" s="234" t="s">
        <v>4363</v>
      </c>
      <c r="H77" s="234" t="s">
        <v>4364</v>
      </c>
      <c r="I77" s="234" t="s">
        <v>19</v>
      </c>
      <c r="J77" s="234" t="s">
        <v>4365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4366</v>
      </c>
      <c r="B78" s="234" t="s">
        <v>4367</v>
      </c>
      <c r="C78" s="234" t="s">
        <v>4368</v>
      </c>
      <c r="D78" s="234" t="s">
        <v>19</v>
      </c>
      <c r="E78" s="234" t="s">
        <v>19</v>
      </c>
      <c r="F78" s="234" t="s">
        <v>19</v>
      </c>
      <c r="G78" s="234" t="s">
        <v>4369</v>
      </c>
      <c r="H78" s="234" t="s">
        <v>4370</v>
      </c>
      <c r="I78" s="234" t="s">
        <v>4371</v>
      </c>
      <c r="J78" s="234" t="s">
        <v>4372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4373</v>
      </c>
      <c r="B79" s="232" t="s">
        <v>4374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1301</v>
      </c>
      <c r="B80" s="233" t="s">
        <v>4375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4376</v>
      </c>
      <c r="B81" s="234" t="s">
        <v>4377</v>
      </c>
      <c r="C81" s="234" t="s">
        <v>4378</v>
      </c>
      <c r="D81" s="234" t="s">
        <v>4173</v>
      </c>
      <c r="E81" s="234" t="s">
        <v>4379</v>
      </c>
      <c r="F81" s="234" t="s">
        <v>19</v>
      </c>
      <c r="G81" s="234" t="s">
        <v>19</v>
      </c>
      <c r="H81" s="234" t="s">
        <v>4380</v>
      </c>
      <c r="I81" s="234" t="s">
        <v>19</v>
      </c>
      <c r="J81" s="234" t="s">
        <v>4381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4382</v>
      </c>
      <c r="B82" s="234" t="s">
        <v>4383</v>
      </c>
      <c r="C82" s="234" t="s">
        <v>3964</v>
      </c>
      <c r="D82" s="234" t="s">
        <v>3965</v>
      </c>
      <c r="E82" s="234" t="s">
        <v>19</v>
      </c>
      <c r="F82" s="234" t="s">
        <v>3967</v>
      </c>
      <c r="G82" s="234" t="s">
        <v>19</v>
      </c>
      <c r="H82" s="234" t="s">
        <v>4384</v>
      </c>
      <c r="I82" s="234" t="s">
        <v>19</v>
      </c>
      <c r="J82" s="234" t="s">
        <v>4385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1306</v>
      </c>
      <c r="B83" s="233" t="s">
        <v>4386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4387</v>
      </c>
      <c r="B84" s="234" t="s">
        <v>4388</v>
      </c>
      <c r="C84" s="234" t="s">
        <v>4389</v>
      </c>
      <c r="D84" s="234" t="s">
        <v>4390</v>
      </c>
      <c r="E84" s="234" t="s">
        <v>19</v>
      </c>
      <c r="F84" s="234" t="s">
        <v>4391</v>
      </c>
      <c r="G84" s="234" t="s">
        <v>4392</v>
      </c>
      <c r="H84" s="234" t="s">
        <v>4393</v>
      </c>
      <c r="I84" s="234" t="s">
        <v>4394</v>
      </c>
      <c r="J84" s="234" t="s">
        <v>4395</v>
      </c>
      <c r="K84" s="237">
        <f>IF(COUNTIF(L84:AY84,"&lt;&gt;")=0,"",SUMPRODUCT(((Recommendations[ImplStatus]="Implemented")+(Recommendations[ImplStatus]="Compensated"))*ISNUMBER(MATCH(Recommendations[Id],L84:AY84,0)))/COUNTIF(L84:AY84,"&lt;&gt;"))</f>
        <v>0</v>
      </c>
      <c r="L84" s="240" t="s">
        <v>270</v>
      </c>
      <c r="M84" s="240" t="s">
        <v>275</v>
      </c>
      <c r="N84" s="240" t="s">
        <v>309</v>
      </c>
      <c r="O84" s="240" t="s">
        <v>314</v>
      </c>
      <c r="P84" s="240" t="s">
        <v>847</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4396</v>
      </c>
      <c r="B85" s="234" t="s">
        <v>4397</v>
      </c>
      <c r="C85" s="234" t="s">
        <v>4398</v>
      </c>
      <c r="D85" s="234" t="s">
        <v>4399</v>
      </c>
      <c r="E85" s="234" t="s">
        <v>19</v>
      </c>
      <c r="F85" s="234" t="s">
        <v>19</v>
      </c>
      <c r="G85" s="234" t="s">
        <v>19</v>
      </c>
      <c r="H85" s="234" t="s">
        <v>4400</v>
      </c>
      <c r="I85" s="234" t="s">
        <v>4401</v>
      </c>
      <c r="J85" s="234" t="s">
        <v>4402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4403</v>
      </c>
      <c r="B86" s="234" t="s">
        <v>4404</v>
      </c>
      <c r="C86" s="234" t="s">
        <v>4405</v>
      </c>
      <c r="D86" s="234" t="s">
        <v>4406</v>
      </c>
      <c r="E86" s="234" t="s">
        <v>19</v>
      </c>
      <c r="F86" s="234" t="s">
        <v>19</v>
      </c>
      <c r="G86" s="234" t="s">
        <v>4407</v>
      </c>
      <c r="H86" s="234" t="s">
        <v>4408</v>
      </c>
      <c r="I86" s="234" t="s">
        <v>19</v>
      </c>
      <c r="J86" s="234" t="s">
        <v>4409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4410</v>
      </c>
      <c r="B87" s="234" t="s">
        <v>4411</v>
      </c>
      <c r="C87" s="234" t="s">
        <v>4412</v>
      </c>
      <c r="D87" s="234" t="s">
        <v>4413</v>
      </c>
      <c r="E87" s="234" t="s">
        <v>19</v>
      </c>
      <c r="F87" s="234" t="s">
        <v>4414</v>
      </c>
      <c r="G87" s="234" t="s">
        <v>19</v>
      </c>
      <c r="H87" s="234" t="s">
        <v>4415</v>
      </c>
      <c r="I87" s="234" t="s">
        <v>4416</v>
      </c>
      <c r="J87" s="234" t="s">
        <v>4417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4418</v>
      </c>
      <c r="B88" s="232" t="s">
        <v>4419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1353</v>
      </c>
      <c r="B89" s="233" t="s">
        <v>4420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4421</v>
      </c>
      <c r="B90" s="234" t="s">
        <v>4422</v>
      </c>
      <c r="C90" s="234" t="s">
        <v>4423</v>
      </c>
      <c r="D90" s="234" t="s">
        <v>4173</v>
      </c>
      <c r="E90" s="234" t="s">
        <v>3959</v>
      </c>
      <c r="F90" s="234" t="s">
        <v>19</v>
      </c>
      <c r="G90" s="234" t="s">
        <v>19</v>
      </c>
      <c r="H90" s="234" t="s">
        <v>4424</v>
      </c>
      <c r="I90" s="234" t="s">
        <v>19</v>
      </c>
      <c r="J90" s="234" t="s">
        <v>4425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4426</v>
      </c>
      <c r="B91" s="234" t="s">
        <v>4427</v>
      </c>
      <c r="C91" s="234" t="s">
        <v>4428</v>
      </c>
      <c r="D91" s="234" t="s">
        <v>3965</v>
      </c>
      <c r="E91" s="234" t="s">
        <v>19</v>
      </c>
      <c r="F91" s="234" t="s">
        <v>3967</v>
      </c>
      <c r="G91" s="234" t="s">
        <v>19</v>
      </c>
      <c r="H91" s="234" t="s">
        <v>4429</v>
      </c>
      <c r="I91" s="234" t="s">
        <v>19</v>
      </c>
      <c r="J91" s="234" t="s">
        <v>4430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1357</v>
      </c>
      <c r="B92" s="233" t="s">
        <v>4431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4432</v>
      </c>
      <c r="B93" s="234" t="s">
        <v>4433</v>
      </c>
      <c r="C93" s="234" t="s">
        <v>4434</v>
      </c>
      <c r="D93" s="234" t="s">
        <v>4435</v>
      </c>
      <c r="E93" s="234" t="s">
        <v>4436</v>
      </c>
      <c r="F93" s="234" t="s">
        <v>19</v>
      </c>
      <c r="G93" s="234" t="s">
        <v>19</v>
      </c>
      <c r="H93" s="234" t="s">
        <v>4437</v>
      </c>
      <c r="I93" s="234" t="s">
        <v>19</v>
      </c>
      <c r="J93" s="234" t="s">
        <v>4438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4439</v>
      </c>
      <c r="B94" s="234" t="s">
        <v>4440</v>
      </c>
      <c r="C94" s="234" t="s">
        <v>4441</v>
      </c>
      <c r="D94" s="234" t="s">
        <v>4442</v>
      </c>
      <c r="E94" s="234" t="s">
        <v>19</v>
      </c>
      <c r="F94" s="234" t="s">
        <v>4443</v>
      </c>
      <c r="G94" s="234" t="s">
        <v>19</v>
      </c>
      <c r="H94" s="234" t="s">
        <v>4444</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4445</v>
      </c>
      <c r="B95" s="234" t="s">
        <v>4446</v>
      </c>
      <c r="C95" s="234" t="s">
        <v>4447</v>
      </c>
      <c r="D95" s="234" t="s">
        <v>4448</v>
      </c>
      <c r="E95" s="234" t="s">
        <v>19</v>
      </c>
      <c r="F95" s="234" t="s">
        <v>19</v>
      </c>
      <c r="G95" s="234" t="s">
        <v>19</v>
      </c>
      <c r="H95" s="234" t="s">
        <v>4449</v>
      </c>
      <c r="I95" s="234" t="s">
        <v>4450</v>
      </c>
      <c r="J95" s="234" t="s">
        <v>4451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4452</v>
      </c>
      <c r="B96" s="234" t="s">
        <v>4453</v>
      </c>
      <c r="C96" s="234" t="s">
        <v>4454</v>
      </c>
      <c r="D96" s="234" t="s">
        <v>19</v>
      </c>
      <c r="E96" s="234" t="s">
        <v>19</v>
      </c>
      <c r="F96" s="234" t="s">
        <v>19</v>
      </c>
      <c r="G96" s="234" t="s">
        <v>19</v>
      </c>
      <c r="H96" s="234" t="s">
        <v>4455</v>
      </c>
      <c r="I96" s="234" t="s">
        <v>4401</v>
      </c>
      <c r="J96" s="234" t="s">
        <v>4456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1361</v>
      </c>
      <c r="B97" s="233" t="s">
        <v>4457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4458</v>
      </c>
      <c r="B98" s="234" t="s">
        <v>4459</v>
      </c>
      <c r="C98" s="234" t="s">
        <v>4460</v>
      </c>
      <c r="D98" s="234" t="s">
        <v>4461</v>
      </c>
      <c r="E98" s="234" t="s">
        <v>19</v>
      </c>
      <c r="F98" s="234" t="s">
        <v>19</v>
      </c>
      <c r="G98" s="234" t="s">
        <v>19</v>
      </c>
      <c r="H98" s="234" t="s">
        <v>4462</v>
      </c>
      <c r="I98" s="234" t="s">
        <v>19</v>
      </c>
      <c r="J98" s="234" t="s">
        <v>4463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4464</v>
      </c>
      <c r="B99" s="234" t="s">
        <v>4465</v>
      </c>
      <c r="C99" s="234" t="s">
        <v>4466</v>
      </c>
      <c r="D99" s="234" t="s">
        <v>4467</v>
      </c>
      <c r="E99" s="234" t="s">
        <v>4468</v>
      </c>
      <c r="F99" s="234" t="s">
        <v>19</v>
      </c>
      <c r="G99" s="234" t="s">
        <v>19</v>
      </c>
      <c r="H99" s="234" t="s">
        <v>4469</v>
      </c>
      <c r="I99" s="234" t="s">
        <v>19</v>
      </c>
      <c r="J99" s="234" t="s">
        <v>4470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4471</v>
      </c>
      <c r="B100" s="234" t="s">
        <v>4472</v>
      </c>
      <c r="C100" s="234" t="s">
        <v>4473</v>
      </c>
      <c r="D100" s="234" t="s">
        <v>19</v>
      </c>
      <c r="E100" s="234" t="s">
        <v>19</v>
      </c>
      <c r="F100" s="234" t="s">
        <v>19</v>
      </c>
      <c r="G100" s="234" t="s">
        <v>19</v>
      </c>
      <c r="H100" s="234" t="s">
        <v>4474</v>
      </c>
      <c r="I100" s="234" t="s">
        <v>4475</v>
      </c>
      <c r="J100" s="234" t="s">
        <v>4476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4477</v>
      </c>
      <c r="B101" s="234" t="s">
        <v>4478</v>
      </c>
      <c r="C101" s="234" t="s">
        <v>4479</v>
      </c>
      <c r="D101" s="234" t="s">
        <v>19</v>
      </c>
      <c r="E101" s="234" t="s">
        <v>19</v>
      </c>
      <c r="F101" s="234" t="s">
        <v>19</v>
      </c>
      <c r="G101" s="234" t="s">
        <v>19</v>
      </c>
      <c r="H101" s="234" t="s">
        <v>4480</v>
      </c>
      <c r="I101" s="234" t="s">
        <v>4401</v>
      </c>
      <c r="J101" s="234" t="s">
        <v>4481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4482</v>
      </c>
      <c r="B102" s="234" t="s">
        <v>4483</v>
      </c>
      <c r="C102" s="234" t="s">
        <v>4484</v>
      </c>
      <c r="D102" s="234" t="s">
        <v>4485</v>
      </c>
      <c r="E102" s="234" t="s">
        <v>19</v>
      </c>
      <c r="F102" s="234" t="s">
        <v>19</v>
      </c>
      <c r="G102" s="234" t="s">
        <v>19</v>
      </c>
      <c r="H102" s="234" t="s">
        <v>4486</v>
      </c>
      <c r="I102" s="234" t="s">
        <v>19</v>
      </c>
      <c r="J102" s="234" t="s">
        <v>4487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4488</v>
      </c>
      <c r="B103" s="234" t="s">
        <v>4489</v>
      </c>
      <c r="C103" s="234" t="s">
        <v>4490</v>
      </c>
      <c r="D103" s="234" t="s">
        <v>4485</v>
      </c>
      <c r="E103" s="234" t="s">
        <v>19</v>
      </c>
      <c r="F103" s="234" t="s">
        <v>4491</v>
      </c>
      <c r="G103" s="234" t="s">
        <v>19</v>
      </c>
      <c r="H103" s="234" t="s">
        <v>4492</v>
      </c>
      <c r="I103" s="234" t="s">
        <v>4493</v>
      </c>
      <c r="J103" s="234" t="s">
        <v>4494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1365</v>
      </c>
      <c r="B104" s="233" t="s">
        <v>4495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4496</v>
      </c>
      <c r="B105" s="234" t="s">
        <v>4497</v>
      </c>
      <c r="C105" s="234" t="s">
        <v>4498</v>
      </c>
      <c r="D105" s="234" t="s">
        <v>4499</v>
      </c>
      <c r="E105" s="234" t="s">
        <v>4500</v>
      </c>
      <c r="F105" s="234" t="s">
        <v>19</v>
      </c>
      <c r="G105" s="234" t="s">
        <v>19</v>
      </c>
      <c r="H105" s="234" t="s">
        <v>4501</v>
      </c>
      <c r="I105" s="234" t="s">
        <v>4502</v>
      </c>
      <c r="J105" s="234" t="s">
        <v>4503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4504</v>
      </c>
      <c r="B106" s="232" t="s">
        <v>4505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1379</v>
      </c>
      <c r="B107" s="233" t="s">
        <v>4506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4507</v>
      </c>
      <c r="B108" s="234" t="s">
        <v>4508</v>
      </c>
      <c r="C108" s="234" t="s">
        <v>4509</v>
      </c>
      <c r="D108" s="234" t="s">
        <v>4173</v>
      </c>
      <c r="E108" s="234" t="s">
        <v>3959</v>
      </c>
      <c r="F108" s="234" t="s">
        <v>19</v>
      </c>
      <c r="G108" s="234" t="s">
        <v>19</v>
      </c>
      <c r="H108" s="234" t="s">
        <v>4510</v>
      </c>
      <c r="I108" s="234" t="s">
        <v>19</v>
      </c>
      <c r="J108" s="234" t="s">
        <v>4511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4512</v>
      </c>
      <c r="B109" s="234" t="s">
        <v>4513</v>
      </c>
      <c r="C109" s="234" t="s">
        <v>4514</v>
      </c>
      <c r="D109" s="234" t="s">
        <v>3965</v>
      </c>
      <c r="E109" s="234" t="s">
        <v>19</v>
      </c>
      <c r="F109" s="234" t="s">
        <v>3967</v>
      </c>
      <c r="G109" s="234" t="s">
        <v>19</v>
      </c>
      <c r="H109" s="234" t="s">
        <v>4515</v>
      </c>
      <c r="I109" s="234" t="s">
        <v>19</v>
      </c>
      <c r="J109" s="234" t="s">
        <v>4516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1383</v>
      </c>
      <c r="B110" s="233" t="s">
        <v>4517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4518</v>
      </c>
      <c r="B111" s="234" t="s">
        <v>4519</v>
      </c>
      <c r="C111" s="234" t="s">
        <v>4520</v>
      </c>
      <c r="D111" s="234" t="s">
        <v>4521</v>
      </c>
      <c r="E111" s="234" t="s">
        <v>19</v>
      </c>
      <c r="F111" s="234" t="s">
        <v>4522</v>
      </c>
      <c r="G111" s="234" t="s">
        <v>19</v>
      </c>
      <c r="H111" s="234" t="s">
        <v>4523</v>
      </c>
      <c r="I111" s="234" t="s">
        <v>4524</v>
      </c>
      <c r="J111" s="234" t="s">
        <v>4525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4526</v>
      </c>
      <c r="B112" s="234" t="s">
        <v>4527</v>
      </c>
      <c r="C112" s="234" t="s">
        <v>4528</v>
      </c>
      <c r="D112" s="234" t="s">
        <v>4529</v>
      </c>
      <c r="E112" s="234" t="s">
        <v>19</v>
      </c>
      <c r="F112" s="234" t="s">
        <v>19</v>
      </c>
      <c r="G112" s="234" t="s">
        <v>19</v>
      </c>
      <c r="H112" s="234" t="s">
        <v>4530</v>
      </c>
      <c r="I112" s="234" t="s">
        <v>19</v>
      </c>
      <c r="J112" s="234" t="s">
        <v>4531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4532</v>
      </c>
      <c r="B113" s="234" t="s">
        <v>4533</v>
      </c>
      <c r="C113" s="234" t="s">
        <v>4534</v>
      </c>
      <c r="D113" s="234" t="s">
        <v>4535</v>
      </c>
      <c r="E113" s="234" t="s">
        <v>19</v>
      </c>
      <c r="F113" s="234" t="s">
        <v>19</v>
      </c>
      <c r="G113" s="234" t="s">
        <v>19</v>
      </c>
      <c r="H113" s="234" t="s">
        <v>4536</v>
      </c>
      <c r="I113" s="234" t="s">
        <v>4537</v>
      </c>
      <c r="J113" s="234" t="s">
        <v>4538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4539</v>
      </c>
      <c r="B114" s="234" t="s">
        <v>4540</v>
      </c>
      <c r="C114" s="234" t="s">
        <v>4541</v>
      </c>
      <c r="D114" s="234" t="s">
        <v>4542</v>
      </c>
      <c r="E114" s="234" t="s">
        <v>19</v>
      </c>
      <c r="F114" s="234" t="s">
        <v>19</v>
      </c>
      <c r="G114" s="234" t="s">
        <v>4543</v>
      </c>
      <c r="H114" s="234" t="s">
        <v>4544</v>
      </c>
      <c r="I114" s="234" t="s">
        <v>4545</v>
      </c>
      <c r="J114" s="234" t="s">
        <v>4546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4547</v>
      </c>
      <c r="B115" s="234" t="s">
        <v>4548</v>
      </c>
      <c r="C115" s="234" t="s">
        <v>4549</v>
      </c>
      <c r="D115" s="234" t="s">
        <v>4550</v>
      </c>
      <c r="E115" s="234" t="s">
        <v>19</v>
      </c>
      <c r="F115" s="234" t="s">
        <v>4551</v>
      </c>
      <c r="G115" s="234" t="s">
        <v>19</v>
      </c>
      <c r="H115" s="234" t="s">
        <v>4552</v>
      </c>
      <c r="I115" s="234" t="s">
        <v>4552</v>
      </c>
      <c r="J115" s="234" t="s">
        <v>4553</v>
      </c>
      <c r="K115" s="237">
        <f>IF(COUNTIF(L115:AY115,"&lt;&gt;")=0,"",SUMPRODUCT(((Recommendations[ImplStatus]="Implemented")+(Recommendations[ImplStatus]="Compensated"))*ISNUMBER(MATCH(Recommendations[Id],L115:AY115,0)))/COUNTIF(L115:AY115,"&lt;&gt;"))</f>
        <v>0</v>
      </c>
      <c r="L115" s="240" t="s">
        <v>55</v>
      </c>
      <c r="M115" s="240" t="s">
        <v>885</v>
      </c>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1387</v>
      </c>
      <c r="B116" s="233" t="s">
        <v>4554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4555</v>
      </c>
      <c r="B117" s="234" t="s">
        <v>4556</v>
      </c>
      <c r="C117" s="234" t="s">
        <v>4557</v>
      </c>
      <c r="D117" s="234" t="s">
        <v>4558</v>
      </c>
      <c r="E117" s="234" t="s">
        <v>19</v>
      </c>
      <c r="F117" s="234" t="s">
        <v>4559</v>
      </c>
      <c r="G117" s="234" t="s">
        <v>4560</v>
      </c>
      <c r="H117" s="234" t="s">
        <v>4561</v>
      </c>
      <c r="I117" s="234" t="s">
        <v>4562</v>
      </c>
      <c r="J117" s="234" t="s">
        <v>4563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4564</v>
      </c>
      <c r="B118" s="234" t="s">
        <v>4565</v>
      </c>
      <c r="C118" s="234" t="s">
        <v>4566</v>
      </c>
      <c r="D118" s="234" t="s">
        <v>4567</v>
      </c>
      <c r="E118" s="234" t="s">
        <v>19</v>
      </c>
      <c r="F118" s="234" t="s">
        <v>19</v>
      </c>
      <c r="G118" s="234" t="s">
        <v>19</v>
      </c>
      <c r="H118" s="234" t="s">
        <v>4568</v>
      </c>
      <c r="I118" s="234" t="s">
        <v>4401</v>
      </c>
      <c r="J118" s="234" t="s">
        <v>4569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4570</v>
      </c>
      <c r="B119" s="234" t="s">
        <v>4571</v>
      </c>
      <c r="C119" s="234" t="s">
        <v>4572</v>
      </c>
      <c r="D119" s="234" t="s">
        <v>4573</v>
      </c>
      <c r="E119" s="234" t="s">
        <v>19</v>
      </c>
      <c r="F119" s="234" t="s">
        <v>4574</v>
      </c>
      <c r="G119" s="234" t="s">
        <v>19</v>
      </c>
      <c r="H119" s="234" t="s">
        <v>4575</v>
      </c>
      <c r="I119" s="234" t="s">
        <v>4576</v>
      </c>
      <c r="J119" s="234" t="s">
        <v>4577</v>
      </c>
      <c r="K119" s="237">
        <f>IF(COUNTIF(L119:AY119,"&lt;&gt;")=0,"",SUMPRODUCT(((Recommendations[ImplStatus]="Implemented")+(Recommendations[ImplStatus]="Compensated"))*ISNUMBER(MATCH(Recommendations[Id],L119:AY119,0)))/COUNTIF(L119:AY119,"&lt;&gt;"))</f>
        <v>0</v>
      </c>
      <c r="L119" s="240" t="s">
        <v>60</v>
      </c>
      <c r="M119" s="240" t="s">
        <v>65</v>
      </c>
      <c r="N119" s="240" t="s">
        <v>422</v>
      </c>
      <c r="O119" s="240" t="s">
        <v>582</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1391</v>
      </c>
      <c r="B120" s="233" t="s">
        <v>4578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4579</v>
      </c>
      <c r="B121" s="234" t="s">
        <v>4580</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4581</v>
      </c>
      <c r="B122" s="234" t="s">
        <v>4582</v>
      </c>
      <c r="C122" s="234" t="s">
        <v>4583</v>
      </c>
      <c r="D122" s="234" t="s">
        <v>4584</v>
      </c>
      <c r="E122" s="234" t="s">
        <v>19</v>
      </c>
      <c r="F122" s="234" t="s">
        <v>4585</v>
      </c>
      <c r="G122" s="234" t="s">
        <v>19</v>
      </c>
      <c r="H122" s="234" t="s">
        <v>4586</v>
      </c>
      <c r="I122" s="234" t="s">
        <v>4587</v>
      </c>
      <c r="J122" s="234" t="s">
        <v>4588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4589</v>
      </c>
      <c r="B123" s="234" t="s">
        <v>4590</v>
      </c>
      <c r="C123" s="234" t="s">
        <v>4591</v>
      </c>
      <c r="D123" s="234" t="s">
        <v>4592</v>
      </c>
      <c r="E123" s="234" t="s">
        <v>19</v>
      </c>
      <c r="F123" s="234" t="s">
        <v>4593</v>
      </c>
      <c r="G123" s="234" t="s">
        <v>19</v>
      </c>
      <c r="H123" s="234" t="s">
        <v>4594</v>
      </c>
      <c r="I123" s="234" t="s">
        <v>19</v>
      </c>
      <c r="J123" s="234" t="s">
        <v>4595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1395</v>
      </c>
      <c r="B124" s="233" t="s">
        <v>4596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4597</v>
      </c>
      <c r="B125" s="234" t="s">
        <v>4598</v>
      </c>
      <c r="C125" s="234" t="s">
        <v>4599</v>
      </c>
      <c r="D125" s="234" t="s">
        <v>4600</v>
      </c>
      <c r="E125" s="234" t="s">
        <v>19</v>
      </c>
      <c r="F125" s="234" t="s">
        <v>19</v>
      </c>
      <c r="G125" s="234" t="s">
        <v>19</v>
      </c>
      <c r="H125" s="234" t="s">
        <v>4601</v>
      </c>
      <c r="I125" s="234" t="s">
        <v>19</v>
      </c>
      <c r="J125" s="234" t="s">
        <v>4602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4603</v>
      </c>
      <c r="B126" s="234" t="s">
        <v>4604</v>
      </c>
      <c r="C126" s="234" t="s">
        <v>4605</v>
      </c>
      <c r="D126" s="234" t="s">
        <v>4606</v>
      </c>
      <c r="E126" s="234" t="s">
        <v>19</v>
      </c>
      <c r="F126" s="234" t="s">
        <v>4607</v>
      </c>
      <c r="G126" s="234" t="s">
        <v>19</v>
      </c>
      <c r="H126" s="234" t="s">
        <v>4608</v>
      </c>
      <c r="I126" s="234" t="s">
        <v>4609</v>
      </c>
      <c r="J126" s="234" t="s">
        <v>4610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4611</v>
      </c>
      <c r="B127" s="234" t="s">
        <v>4612</v>
      </c>
      <c r="C127" s="234" t="s">
        <v>4613</v>
      </c>
      <c r="D127" s="234" t="s">
        <v>4614</v>
      </c>
      <c r="E127" s="234" t="s">
        <v>4615</v>
      </c>
      <c r="F127" s="234" t="s">
        <v>19</v>
      </c>
      <c r="G127" s="234" t="s">
        <v>19</v>
      </c>
      <c r="H127" s="234" t="s">
        <v>4616</v>
      </c>
      <c r="I127" s="234" t="s">
        <v>19</v>
      </c>
      <c r="J127" s="234" t="s">
        <v>4617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4618</v>
      </c>
      <c r="B128" s="234" t="s">
        <v>4619</v>
      </c>
      <c r="C128" s="234" t="s">
        <v>4620</v>
      </c>
      <c r="D128" s="234" t="s">
        <v>19</v>
      </c>
      <c r="E128" s="234" t="s">
        <v>19</v>
      </c>
      <c r="F128" s="234" t="s">
        <v>19</v>
      </c>
      <c r="G128" s="234" t="s">
        <v>19</v>
      </c>
      <c r="H128" s="234" t="s">
        <v>4621</v>
      </c>
      <c r="I128" s="234" t="s">
        <v>4622</v>
      </c>
      <c r="J128" s="234" t="s">
        <v>4623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4624</v>
      </c>
      <c r="B129" s="234" t="s">
        <v>4625</v>
      </c>
      <c r="C129" s="234" t="s">
        <v>4626</v>
      </c>
      <c r="D129" s="234" t="s">
        <v>19</v>
      </c>
      <c r="E129" s="234" t="s">
        <v>4627</v>
      </c>
      <c r="F129" s="234" t="s">
        <v>19</v>
      </c>
      <c r="G129" s="234" t="s">
        <v>19</v>
      </c>
      <c r="H129" s="234" t="s">
        <v>4628</v>
      </c>
      <c r="I129" s="234" t="s">
        <v>19</v>
      </c>
      <c r="J129" s="234" t="s">
        <v>4629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4630</v>
      </c>
      <c r="B130" s="234" t="s">
        <v>4631</v>
      </c>
      <c r="C130" s="234" t="s">
        <v>4632</v>
      </c>
      <c r="D130" s="234" t="s">
        <v>19</v>
      </c>
      <c r="E130" s="234" t="s">
        <v>19</v>
      </c>
      <c r="F130" s="234" t="s">
        <v>19</v>
      </c>
      <c r="G130" s="234" t="s">
        <v>19</v>
      </c>
      <c r="H130" s="234" t="s">
        <v>4633</v>
      </c>
      <c r="I130" s="234" t="s">
        <v>19</v>
      </c>
      <c r="J130" s="234" t="s">
        <v>4634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4635</v>
      </c>
      <c r="B131" s="232" t="s">
        <v>4636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1413</v>
      </c>
      <c r="B132" s="233" t="s">
        <v>4637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4638</v>
      </c>
      <c r="B133" s="234" t="s">
        <v>4639</v>
      </c>
      <c r="C133" s="234" t="s">
        <v>4640</v>
      </c>
      <c r="D133" s="234" t="s">
        <v>4173</v>
      </c>
      <c r="E133" s="234" t="s">
        <v>3959</v>
      </c>
      <c r="F133" s="234" t="s">
        <v>19</v>
      </c>
      <c r="G133" s="234" t="s">
        <v>19</v>
      </c>
      <c r="H133" s="234" t="s">
        <v>4641</v>
      </c>
      <c r="I133" s="234" t="s">
        <v>19</v>
      </c>
      <c r="J133" s="234" t="s">
        <v>4642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4643</v>
      </c>
      <c r="B134" s="234" t="s">
        <v>4644</v>
      </c>
      <c r="C134" s="234" t="s">
        <v>4178</v>
      </c>
      <c r="D134" s="234" t="s">
        <v>3965</v>
      </c>
      <c r="E134" s="234" t="s">
        <v>19</v>
      </c>
      <c r="F134" s="234" t="s">
        <v>3967</v>
      </c>
      <c r="G134" s="234" t="s">
        <v>19</v>
      </c>
      <c r="H134" s="234" t="s">
        <v>4645</v>
      </c>
      <c r="I134" s="234" t="s">
        <v>19</v>
      </c>
      <c r="J134" s="234" t="s">
        <v>4646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1417</v>
      </c>
      <c r="B135" s="233" t="s">
        <v>4647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4648</v>
      </c>
      <c r="B136" s="234" t="s">
        <v>4649</v>
      </c>
      <c r="C136" s="234" t="s">
        <v>4650</v>
      </c>
      <c r="D136" s="234" t="s">
        <v>4651</v>
      </c>
      <c r="E136" s="234" t="s">
        <v>4652</v>
      </c>
      <c r="F136" s="234" t="s">
        <v>4653</v>
      </c>
      <c r="G136" s="234" t="s">
        <v>19</v>
      </c>
      <c r="H136" s="234" t="s">
        <v>4654</v>
      </c>
      <c r="I136" s="234" t="s">
        <v>19</v>
      </c>
      <c r="J136" s="234" t="s">
        <v>4655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4656</v>
      </c>
      <c r="B137" s="234" t="s">
        <v>4657</v>
      </c>
      <c r="C137" s="234" t="s">
        <v>4658</v>
      </c>
      <c r="D137" s="234" t="s">
        <v>4659</v>
      </c>
      <c r="E137" s="234" t="s">
        <v>19</v>
      </c>
      <c r="F137" s="234" t="s">
        <v>19</v>
      </c>
      <c r="G137" s="234" t="s">
        <v>19</v>
      </c>
      <c r="H137" s="234" t="s">
        <v>4660</v>
      </c>
      <c r="I137" s="234" t="s">
        <v>19</v>
      </c>
      <c r="J137" s="234" t="s">
        <v>4661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4662</v>
      </c>
      <c r="B138" s="234" t="s">
        <v>4663</v>
      </c>
      <c r="C138" s="234" t="s">
        <v>4664</v>
      </c>
      <c r="D138" s="234" t="s">
        <v>19</v>
      </c>
      <c r="E138" s="234" t="s">
        <v>19</v>
      </c>
      <c r="F138" s="234" t="s">
        <v>19</v>
      </c>
      <c r="G138" s="234" t="s">
        <v>19</v>
      </c>
      <c r="H138" s="234" t="s">
        <v>4665</v>
      </c>
      <c r="I138" s="234" t="s">
        <v>19</v>
      </c>
      <c r="J138" s="234" t="s">
        <v>4666</v>
      </c>
      <c r="K138" s="237">
        <f>IF(COUNTIF(L138:AY138,"&lt;&gt;")=0,"",SUMPRODUCT(((Recommendations[ImplStatus]="Implemented")+(Recommendations[ImplStatus]="Compensated"))*ISNUMBER(MATCH(Recommendations[Id],L138:AY138,0)))/COUNTIF(L138:AY138,"&lt;&gt;"))</f>
        <v>0</v>
      </c>
      <c r="L138" s="240" t="s">
        <v>432</v>
      </c>
      <c r="M138" s="240" t="s">
        <v>852</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4667</v>
      </c>
      <c r="B139" s="234" t="s">
        <v>4668</v>
      </c>
      <c r="C139" s="234" t="s">
        <v>4669</v>
      </c>
      <c r="D139" s="234" t="s">
        <v>4670</v>
      </c>
      <c r="E139" s="234" t="s">
        <v>19</v>
      </c>
      <c r="F139" s="234" t="s">
        <v>19</v>
      </c>
      <c r="G139" s="234" t="s">
        <v>19</v>
      </c>
      <c r="H139" s="234" t="s">
        <v>4671</v>
      </c>
      <c r="I139" s="234" t="s">
        <v>4672</v>
      </c>
      <c r="J139" s="234" t="s">
        <v>4673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4674</v>
      </c>
      <c r="B140" s="234" t="s">
        <v>4675</v>
      </c>
      <c r="C140" s="234" t="s">
        <v>4676</v>
      </c>
      <c r="D140" s="234" t="s">
        <v>4677</v>
      </c>
      <c r="E140" s="234" t="s">
        <v>19</v>
      </c>
      <c r="F140" s="234" t="s">
        <v>19</v>
      </c>
      <c r="G140" s="234" t="s">
        <v>19</v>
      </c>
      <c r="H140" s="234" t="s">
        <v>4678</v>
      </c>
      <c r="I140" s="234" t="s">
        <v>4401</v>
      </c>
      <c r="J140" s="234" t="s">
        <v>4679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4680</v>
      </c>
      <c r="B141" s="234" t="s">
        <v>4681</v>
      </c>
      <c r="C141" s="234" t="s">
        <v>4682</v>
      </c>
      <c r="D141" s="234" t="s">
        <v>19</v>
      </c>
      <c r="E141" s="234" t="s">
        <v>4683</v>
      </c>
      <c r="F141" s="234" t="s">
        <v>19</v>
      </c>
      <c r="G141" s="234" t="s">
        <v>19</v>
      </c>
      <c r="H141" s="234" t="s">
        <v>4684</v>
      </c>
      <c r="I141" s="234" t="s">
        <v>4401</v>
      </c>
      <c r="J141" s="234" t="s">
        <v>4685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4686</v>
      </c>
      <c r="B142" s="234" t="s">
        <v>4687</v>
      </c>
      <c r="C142" s="234" t="s">
        <v>4688</v>
      </c>
      <c r="D142" s="234" t="s">
        <v>4689</v>
      </c>
      <c r="E142" s="234" t="s">
        <v>4683</v>
      </c>
      <c r="F142" s="234" t="s">
        <v>19</v>
      </c>
      <c r="G142" s="234" t="s">
        <v>19</v>
      </c>
      <c r="H142" s="234" t="s">
        <v>4690</v>
      </c>
      <c r="I142" s="234" t="s">
        <v>4691</v>
      </c>
      <c r="J142" s="234" t="s">
        <v>4692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1421</v>
      </c>
      <c r="B143" s="233" t="s">
        <v>4693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4694</v>
      </c>
      <c r="B144" s="234" t="s">
        <v>4695</v>
      </c>
      <c r="C144" s="234" t="s">
        <v>4696</v>
      </c>
      <c r="D144" s="234" t="s">
        <v>19</v>
      </c>
      <c r="E144" s="234" t="s">
        <v>19</v>
      </c>
      <c r="F144" s="234" t="s">
        <v>19</v>
      </c>
      <c r="G144" s="234" t="s">
        <v>19</v>
      </c>
      <c r="H144" s="234" t="s">
        <v>4697</v>
      </c>
      <c r="I144" s="234" t="s">
        <v>19</v>
      </c>
      <c r="J144" s="234" t="s">
        <v>4698</v>
      </c>
      <c r="K144" s="237">
        <f>IF(COUNTIF(L144:AY144,"&lt;&gt;")=0,"",SUMPRODUCT(((Recommendations[ImplStatus]="Implemented")+(Recommendations[ImplStatus]="Compensated"))*ISNUMBER(MATCH(Recommendations[Id],L144:AY144,0)))/COUNTIF(L144:AY144,"&lt;&gt;"))</f>
        <v>0</v>
      </c>
      <c r="L144" s="240" t="s">
        <v>437</v>
      </c>
      <c r="M144" s="240" t="s">
        <v>857</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4699</v>
      </c>
      <c r="B145" s="234" t="s">
        <v>4700</v>
      </c>
      <c r="C145" s="234" t="s">
        <v>4701</v>
      </c>
      <c r="D145" s="234" t="s">
        <v>19</v>
      </c>
      <c r="E145" s="234" t="s">
        <v>19</v>
      </c>
      <c r="F145" s="234" t="s">
        <v>19</v>
      </c>
      <c r="G145" s="234" t="s">
        <v>19</v>
      </c>
      <c r="H145" s="234" t="s">
        <v>4702</v>
      </c>
      <c r="I145" s="234" t="s">
        <v>19</v>
      </c>
      <c r="J145" s="234" t="s">
        <v>4703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4704</v>
      </c>
      <c r="B146" s="234" t="s">
        <v>4705</v>
      </c>
      <c r="C146" s="234" t="s">
        <v>4706</v>
      </c>
      <c r="D146" s="234" t="s">
        <v>4707</v>
      </c>
      <c r="E146" s="234" t="s">
        <v>19</v>
      </c>
      <c r="F146" s="234" t="s">
        <v>19</v>
      </c>
      <c r="G146" s="234" t="s">
        <v>19</v>
      </c>
      <c r="H146" s="234" t="s">
        <v>4708</v>
      </c>
      <c r="I146" s="234" t="s">
        <v>19</v>
      </c>
      <c r="J146" s="234" t="s">
        <v>4709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4710</v>
      </c>
      <c r="B147" s="232" t="s">
        <v>4711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1443</v>
      </c>
      <c r="B148" s="233" t="s">
        <v>4712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4713</v>
      </c>
      <c r="B149" s="234" t="s">
        <v>4714</v>
      </c>
      <c r="C149" s="234" t="s">
        <v>4715</v>
      </c>
      <c r="D149" s="234" t="s">
        <v>4173</v>
      </c>
      <c r="E149" s="234" t="s">
        <v>3959</v>
      </c>
      <c r="F149" s="234" t="s">
        <v>19</v>
      </c>
      <c r="G149" s="234" t="s">
        <v>19</v>
      </c>
      <c r="H149" s="234" t="s">
        <v>4716</v>
      </c>
      <c r="I149" s="234" t="s">
        <v>19</v>
      </c>
      <c r="J149" s="234" t="s">
        <v>4717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4718</v>
      </c>
      <c r="B150" s="234" t="s">
        <v>4719</v>
      </c>
      <c r="C150" s="234" t="s">
        <v>3964</v>
      </c>
      <c r="D150" s="234" t="s">
        <v>3965</v>
      </c>
      <c r="E150" s="234" t="s">
        <v>19</v>
      </c>
      <c r="F150" s="234" t="s">
        <v>3967</v>
      </c>
      <c r="G150" s="234" t="s">
        <v>19</v>
      </c>
      <c r="H150" s="234" t="s">
        <v>4720</v>
      </c>
      <c r="I150" s="234" t="s">
        <v>19</v>
      </c>
      <c r="J150" s="234" t="s">
        <v>4721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1447</v>
      </c>
      <c r="B151" s="233" t="s">
        <v>4722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4723</v>
      </c>
      <c r="B152" s="234" t="s">
        <v>4724</v>
      </c>
      <c r="C152" s="234" t="s">
        <v>4725</v>
      </c>
      <c r="D152" s="234" t="s">
        <v>19</v>
      </c>
      <c r="E152" s="234" t="s">
        <v>19</v>
      </c>
      <c r="F152" s="234" t="s">
        <v>19</v>
      </c>
      <c r="G152" s="234" t="s">
        <v>19</v>
      </c>
      <c r="H152" s="234" t="s">
        <v>4726</v>
      </c>
      <c r="I152" s="234" t="s">
        <v>4727</v>
      </c>
      <c r="J152" s="234" t="s">
        <v>4728</v>
      </c>
      <c r="K152" s="237">
        <f>IF(COUNTIF(L152:AY152,"&lt;&gt;")=0,"",SUMPRODUCT(((Recommendations[ImplStatus]="Implemented")+(Recommendations[ImplStatus]="Compensated"))*ISNUMBER(MATCH(Recommendations[Id],L152:AY152,0)))/COUNTIF(L152:AY152,"&lt;&gt;"))</f>
        <v>0</v>
      </c>
      <c r="L152" s="240" t="s">
        <v>362</v>
      </c>
      <c r="M152" s="240" t="s">
        <v>367</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4729</v>
      </c>
      <c r="B153" s="234" t="s">
        <v>4730</v>
      </c>
      <c r="C153" s="234" t="s">
        <v>4731</v>
      </c>
      <c r="D153" s="234" t="s">
        <v>4732</v>
      </c>
      <c r="E153" s="234" t="s">
        <v>19</v>
      </c>
      <c r="F153" s="234" t="s">
        <v>4733</v>
      </c>
      <c r="G153" s="234" t="s">
        <v>19</v>
      </c>
      <c r="H153" s="234" t="s">
        <v>4734</v>
      </c>
      <c r="I153" s="234" t="s">
        <v>4735</v>
      </c>
      <c r="J153" s="234" t="s">
        <v>4736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4737</v>
      </c>
      <c r="B154" s="234" t="s">
        <v>4738</v>
      </c>
      <c r="C154" s="234" t="s">
        <v>4739</v>
      </c>
      <c r="D154" s="234" t="s">
        <v>19</v>
      </c>
      <c r="E154" s="234" t="s">
        <v>19</v>
      </c>
      <c r="F154" s="234" t="s">
        <v>4740</v>
      </c>
      <c r="G154" s="234" t="s">
        <v>19</v>
      </c>
      <c r="H154" s="234" t="s">
        <v>4741</v>
      </c>
      <c r="I154" s="234" t="s">
        <v>19</v>
      </c>
      <c r="J154" s="234" t="s">
        <v>4742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4743</v>
      </c>
      <c r="B155" s="234" t="s">
        <v>4744</v>
      </c>
      <c r="C155" s="234" t="s">
        <v>4745</v>
      </c>
      <c r="D155" s="234" t="s">
        <v>19</v>
      </c>
      <c r="E155" s="234" t="s">
        <v>19</v>
      </c>
      <c r="F155" s="234" t="s">
        <v>19</v>
      </c>
      <c r="G155" s="234" t="s">
        <v>19</v>
      </c>
      <c r="H155" s="234" t="s">
        <v>4746</v>
      </c>
      <c r="I155" s="234" t="s">
        <v>4747</v>
      </c>
      <c r="J155" s="234" t="s">
        <v>4748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4749</v>
      </c>
      <c r="B156" s="234" t="s">
        <v>4750</v>
      </c>
      <c r="C156" s="234" t="s">
        <v>4751</v>
      </c>
      <c r="D156" s="234" t="s">
        <v>19</v>
      </c>
      <c r="E156" s="234" t="s">
        <v>19</v>
      </c>
      <c r="F156" s="234" t="s">
        <v>19</v>
      </c>
      <c r="G156" s="234" t="s">
        <v>19</v>
      </c>
      <c r="H156" s="234" t="s">
        <v>4752</v>
      </c>
      <c r="I156" s="234" t="s">
        <v>19</v>
      </c>
      <c r="J156" s="234" t="s">
        <v>4753</v>
      </c>
      <c r="K156" s="237">
        <f>IF(COUNTIF(L156:AY156,"&lt;&gt;")=0,"",SUMPRODUCT(((Recommendations[ImplStatus]="Implemented")+(Recommendations[ImplStatus]="Compensated"))*ISNUMBER(MATCH(Recommendations[Id],L156:AY156,0)))/COUNTIF(L156:AY156,"&lt;&gt;"))</f>
        <v>0</v>
      </c>
      <c r="L156" s="240" t="s">
        <v>382</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4754</v>
      </c>
      <c r="B157" s="234" t="s">
        <v>4755</v>
      </c>
      <c r="C157" s="234" t="s">
        <v>4756</v>
      </c>
      <c r="D157" s="234" t="s">
        <v>4757</v>
      </c>
      <c r="E157" s="234" t="s">
        <v>19</v>
      </c>
      <c r="F157" s="234" t="s">
        <v>19</v>
      </c>
      <c r="G157" s="234" t="s">
        <v>19</v>
      </c>
      <c r="H157" s="234" t="s">
        <v>4758</v>
      </c>
      <c r="I157" s="234" t="s">
        <v>19</v>
      </c>
      <c r="J157" s="234" t="s">
        <v>4759</v>
      </c>
      <c r="K157" s="237">
        <f>IF(COUNTIF(L157:AY157,"&lt;&gt;")=0,"",SUMPRODUCT(((Recommendations[ImplStatus]="Implemented")+(Recommendations[ImplStatus]="Compensated"))*ISNUMBER(MATCH(Recommendations[Id],L157:AY157,0)))/COUNTIF(L157:AY157,"&lt;&gt;"))</f>
        <v>0</v>
      </c>
      <c r="L157" s="240" t="s">
        <v>382</v>
      </c>
      <c r="M157" s="240" t="s">
        <v>387</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4760</v>
      </c>
      <c r="B158" s="234" t="s">
        <v>4761</v>
      </c>
      <c r="C158" s="234" t="s">
        <v>4762</v>
      </c>
      <c r="D158" s="234" t="s">
        <v>4763</v>
      </c>
      <c r="E158" s="234" t="s">
        <v>19</v>
      </c>
      <c r="F158" s="234" t="s">
        <v>19</v>
      </c>
      <c r="G158" s="234" t="s">
        <v>19</v>
      </c>
      <c r="H158" s="234" t="s">
        <v>19</v>
      </c>
      <c r="I158" s="234" t="s">
        <v>19</v>
      </c>
      <c r="J158" s="234" t="s">
        <v>4764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4765</v>
      </c>
      <c r="B159" s="234" t="s">
        <v>4766</v>
      </c>
      <c r="C159" s="234" t="s">
        <v>4767</v>
      </c>
      <c r="D159" s="234" t="s">
        <v>4768</v>
      </c>
      <c r="E159" s="234" t="s">
        <v>19</v>
      </c>
      <c r="F159" s="234" t="s">
        <v>4769</v>
      </c>
      <c r="G159" s="234" t="s">
        <v>19</v>
      </c>
      <c r="H159" s="234" t="s">
        <v>4770</v>
      </c>
      <c r="I159" s="234" t="s">
        <v>4771</v>
      </c>
      <c r="J159" s="234" t="s">
        <v>4772</v>
      </c>
      <c r="K159" s="237">
        <f>IF(COUNTIF(L159:AY159,"&lt;&gt;")=0,"",SUMPRODUCT(((Recommendations[ImplStatus]="Implemented")+(Recommendations[ImplStatus]="Compensated"))*ISNUMBER(MATCH(Recommendations[Id],L159:AY159,0)))/COUNTIF(L159:AY159,"&lt;&gt;"))</f>
        <v>0</v>
      </c>
      <c r="L159" s="240" t="s">
        <v>338</v>
      </c>
      <c r="M159" s="240" t="s">
        <v>343</v>
      </c>
      <c r="N159" s="240" t="s">
        <v>407</v>
      </c>
      <c r="O159" s="240" t="s">
        <v>412</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1451</v>
      </c>
      <c r="B160" s="233" t="s">
        <v>4773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4774</v>
      </c>
      <c r="B161" s="234" t="s">
        <v>4775</v>
      </c>
      <c r="C161" s="234" t="s">
        <v>4776</v>
      </c>
      <c r="D161" s="234" t="s">
        <v>4777</v>
      </c>
      <c r="E161" s="234" t="s">
        <v>19</v>
      </c>
      <c r="F161" s="234" t="s">
        <v>19</v>
      </c>
      <c r="G161" s="234" t="s">
        <v>4778</v>
      </c>
      <c r="H161" s="234" t="s">
        <v>4779</v>
      </c>
      <c r="I161" s="234" t="s">
        <v>4780</v>
      </c>
      <c r="J161" s="234" t="s">
        <v>4781</v>
      </c>
      <c r="K161" s="237">
        <f>IF(COUNTIF(L161:AY161,"&lt;&gt;")=0,"",SUMPRODUCT(((Recommendations[ImplStatus]="Implemented")+(Recommendations[ImplStatus]="Compensated"))*ISNUMBER(MATCH(Recommendations[Id],L161:AY161,0)))/COUNTIF(L161:AY161,"&lt;&gt;"))</f>
        <v>0</v>
      </c>
      <c r="L161" s="240" t="s">
        <v>484</v>
      </c>
      <c r="M161" s="240" t="s">
        <v>489</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4782</v>
      </c>
      <c r="B162" s="234" t="s">
        <v>4783</v>
      </c>
      <c r="C162" s="234" t="s">
        <v>4784</v>
      </c>
      <c r="D162" s="234" t="s">
        <v>4785</v>
      </c>
      <c r="E162" s="234" t="s">
        <v>19</v>
      </c>
      <c r="F162" s="234" t="s">
        <v>19</v>
      </c>
      <c r="G162" s="234" t="s">
        <v>19</v>
      </c>
      <c r="H162" s="234" t="s">
        <v>4786</v>
      </c>
      <c r="I162" s="234" t="s">
        <v>19</v>
      </c>
      <c r="J162" s="234" t="s">
        <v>4787</v>
      </c>
      <c r="K162" s="237">
        <f>IF(COUNTIF(L162:AY162,"&lt;&gt;")=0,"",SUMPRODUCT(((Recommendations[ImplStatus]="Implemented")+(Recommendations[ImplStatus]="Compensated"))*ISNUMBER(MATCH(Recommendations[Id],L162:AY162,0)))/COUNTIF(L162:AY162,"&lt;&gt;"))</f>
        <v>0</v>
      </c>
      <c r="L162" s="240" t="s">
        <v>479</v>
      </c>
      <c r="M162" s="240" t="s">
        <v>493</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4788</v>
      </c>
      <c r="B163" s="234" t="s">
        <v>4789</v>
      </c>
      <c r="C163" s="234" t="s">
        <v>4790</v>
      </c>
      <c r="D163" s="234" t="s">
        <v>4785</v>
      </c>
      <c r="E163" s="234" t="s">
        <v>19</v>
      </c>
      <c r="F163" s="234" t="s">
        <v>4791</v>
      </c>
      <c r="G163" s="234" t="s">
        <v>19</v>
      </c>
      <c r="H163" s="234" t="s">
        <v>4792</v>
      </c>
      <c r="I163" s="234" t="s">
        <v>19</v>
      </c>
      <c r="J163" s="234" t="s">
        <v>4793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4794</v>
      </c>
      <c r="B164" s="234" t="s">
        <v>4795</v>
      </c>
      <c r="C164" s="234" t="s">
        <v>4796</v>
      </c>
      <c r="D164" s="234" t="s">
        <v>4797</v>
      </c>
      <c r="E164" s="234" t="s">
        <v>19</v>
      </c>
      <c r="F164" s="234" t="s">
        <v>19</v>
      </c>
      <c r="G164" s="234" t="s">
        <v>19</v>
      </c>
      <c r="H164" s="234" t="s">
        <v>4798</v>
      </c>
      <c r="I164" s="234" t="s">
        <v>4799</v>
      </c>
      <c r="J164" s="234" t="s">
        <v>4800</v>
      </c>
      <c r="K164" s="237">
        <f>IF(COUNTIF(L164:AY164,"&lt;&gt;")=0,"",SUMPRODUCT(((Recommendations[ImplStatus]="Implemented")+(Recommendations[ImplStatus]="Compensated"))*ISNUMBER(MATCH(Recommendations[Id],L164:AY164,0)))/COUNTIF(L164:AY164,"&lt;&gt;"))</f>
        <v>0</v>
      </c>
      <c r="L164" s="240" t="s">
        <v>392</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4801</v>
      </c>
      <c r="B165" s="234" t="s">
        <v>4802</v>
      </c>
      <c r="C165" s="234" t="s">
        <v>4803</v>
      </c>
      <c r="D165" s="234" t="s">
        <v>19</v>
      </c>
      <c r="E165" s="234" t="s">
        <v>19</v>
      </c>
      <c r="F165" s="234" t="s">
        <v>19</v>
      </c>
      <c r="G165" s="234" t="s">
        <v>19</v>
      </c>
      <c r="H165" s="234" t="s">
        <v>4804</v>
      </c>
      <c r="I165" s="234" t="s">
        <v>19</v>
      </c>
      <c r="J165" s="234" t="s">
        <v>4805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4806</v>
      </c>
      <c r="B166" s="234" t="s">
        <v>4807</v>
      </c>
      <c r="C166" s="234" t="s">
        <v>4808</v>
      </c>
      <c r="D166" s="234" t="s">
        <v>4809</v>
      </c>
      <c r="E166" s="234" t="s">
        <v>19</v>
      </c>
      <c r="F166" s="234" t="s">
        <v>19</v>
      </c>
      <c r="G166" s="234" t="s">
        <v>19</v>
      </c>
      <c r="H166" s="234" t="s">
        <v>4810</v>
      </c>
      <c r="I166" s="234" t="s">
        <v>4811</v>
      </c>
      <c r="J166" s="234" t="s">
        <v>4812</v>
      </c>
      <c r="K166" s="237">
        <f>IF(COUNTIF(L166:AY166,"&lt;&gt;")=0,"",SUMPRODUCT(((Recommendations[ImplStatus]="Implemented")+(Recommendations[ImplStatus]="Compensated"))*ISNUMBER(MATCH(Recommendations[Id],L166:AY166,0)))/COUNTIF(L166:AY166,"&lt;&gt;"))</f>
        <v>0</v>
      </c>
      <c r="L166" s="240" t="s">
        <v>442</v>
      </c>
      <c r="M166" s="240" t="s">
        <v>447</v>
      </c>
      <c r="N166" s="240" t="s">
        <v>451</v>
      </c>
      <c r="O166" s="240" t="s">
        <v>455</v>
      </c>
      <c r="P166" s="240" t="s">
        <v>460</v>
      </c>
      <c r="Q166" s="240" t="s">
        <v>465</v>
      </c>
      <c r="R166" s="240" t="s">
        <v>470</v>
      </c>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4813</v>
      </c>
      <c r="B167" s="234" t="s">
        <v>4814</v>
      </c>
      <c r="C167" s="234" t="s">
        <v>4815</v>
      </c>
      <c r="D167" s="234" t="s">
        <v>19</v>
      </c>
      <c r="E167" s="234" t="s">
        <v>19</v>
      </c>
      <c r="F167" s="234" t="s">
        <v>19</v>
      </c>
      <c r="G167" s="234" t="s">
        <v>19</v>
      </c>
      <c r="H167" s="234" t="s">
        <v>4816</v>
      </c>
      <c r="I167" s="234" t="s">
        <v>4817</v>
      </c>
      <c r="J167" s="234" t="s">
        <v>4818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4819</v>
      </c>
      <c r="B168" s="234" t="s">
        <v>4820</v>
      </c>
      <c r="C168" s="234" t="s">
        <v>4821</v>
      </c>
      <c r="D168" s="234" t="s">
        <v>4822</v>
      </c>
      <c r="E168" s="234" t="s">
        <v>19</v>
      </c>
      <c r="F168" s="234" t="s">
        <v>19</v>
      </c>
      <c r="G168" s="234" t="s">
        <v>19</v>
      </c>
      <c r="H168" s="234" t="s">
        <v>4823</v>
      </c>
      <c r="I168" s="234" t="s">
        <v>19</v>
      </c>
      <c r="J168" s="234" t="s">
        <v>4824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4825</v>
      </c>
      <c r="B169" s="234" t="s">
        <v>4826</v>
      </c>
      <c r="C169" s="234" t="s">
        <v>4827</v>
      </c>
      <c r="D169" s="234" t="s">
        <v>4828</v>
      </c>
      <c r="E169" s="234" t="s">
        <v>19</v>
      </c>
      <c r="F169" s="234" t="s">
        <v>19</v>
      </c>
      <c r="G169" s="234" t="s">
        <v>4829</v>
      </c>
      <c r="H169" s="234" t="s">
        <v>4830</v>
      </c>
      <c r="I169" s="234" t="s">
        <v>4831</v>
      </c>
      <c r="J169" s="234" t="s">
        <v>4832</v>
      </c>
      <c r="K169" s="237">
        <f>IF(COUNTIF(L169:AY169,"&lt;&gt;")=0,"",SUMPRODUCT(((Recommendations[ImplStatus]="Implemented")+(Recommendations[ImplStatus]="Compensated"))*ISNUMBER(MATCH(Recommendations[Id],L169:AY169,0)))/COUNTIF(L169:AY169,"&lt;&gt;"))</f>
        <v>0</v>
      </c>
      <c r="L169" s="240" t="s">
        <v>377</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4833</v>
      </c>
      <c r="B170" s="234" t="s">
        <v>4834</v>
      </c>
      <c r="C170" s="234" t="s">
        <v>4835</v>
      </c>
      <c r="D170" s="234" t="s">
        <v>4836</v>
      </c>
      <c r="E170" s="234" t="s">
        <v>19</v>
      </c>
      <c r="F170" s="234" t="s">
        <v>19</v>
      </c>
      <c r="G170" s="234" t="s">
        <v>19</v>
      </c>
      <c r="H170" s="234" t="s">
        <v>4837</v>
      </c>
      <c r="I170" s="234" t="s">
        <v>4838</v>
      </c>
      <c r="J170" s="234" t="s">
        <v>4839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4840</v>
      </c>
      <c r="B171" s="234" t="s">
        <v>4841</v>
      </c>
      <c r="C171" s="234" t="s">
        <v>4835</v>
      </c>
      <c r="D171" s="234" t="s">
        <v>4842</v>
      </c>
      <c r="E171" s="234" t="s">
        <v>19</v>
      </c>
      <c r="F171" s="234" t="s">
        <v>19</v>
      </c>
      <c r="G171" s="234" t="s">
        <v>4843</v>
      </c>
      <c r="H171" s="234" t="s">
        <v>4837</v>
      </c>
      <c r="I171" s="234" t="s">
        <v>4844</v>
      </c>
      <c r="J171" s="234" t="s">
        <v>4845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4846</v>
      </c>
      <c r="B172" s="234" t="s">
        <v>4847</v>
      </c>
      <c r="C172" s="234" t="s">
        <v>4848</v>
      </c>
      <c r="D172" s="234" t="s">
        <v>4849</v>
      </c>
      <c r="E172" s="234" t="s">
        <v>19</v>
      </c>
      <c r="F172" s="234" t="s">
        <v>19</v>
      </c>
      <c r="G172" s="234" t="s">
        <v>19</v>
      </c>
      <c r="H172" s="234" t="s">
        <v>4850</v>
      </c>
      <c r="I172" s="234" t="s">
        <v>19</v>
      </c>
      <c r="J172" s="234" t="s">
        <v>4851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1455</v>
      </c>
      <c r="B173" s="233" t="s">
        <v>4852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4853</v>
      </c>
      <c r="B174" s="234" t="s">
        <v>4854</v>
      </c>
      <c r="C174" s="234" t="s">
        <v>4855</v>
      </c>
      <c r="D174" s="234" t="s">
        <v>4856</v>
      </c>
      <c r="E174" s="234" t="s">
        <v>4857</v>
      </c>
      <c r="F174" s="234" t="s">
        <v>19</v>
      </c>
      <c r="G174" s="234" t="s">
        <v>19</v>
      </c>
      <c r="H174" s="234" t="s">
        <v>4858</v>
      </c>
      <c r="I174" s="234" t="s">
        <v>4859</v>
      </c>
      <c r="J174" s="234" t="s">
        <v>4860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4861</v>
      </c>
      <c r="B175" s="234" t="s">
        <v>4862</v>
      </c>
      <c r="C175" s="234" t="s">
        <v>4863</v>
      </c>
      <c r="D175" s="234" t="s">
        <v>19</v>
      </c>
      <c r="E175" s="234" t="s">
        <v>4864</v>
      </c>
      <c r="F175" s="234" t="s">
        <v>19</v>
      </c>
      <c r="G175" s="234" t="s">
        <v>19</v>
      </c>
      <c r="H175" s="234" t="s">
        <v>4865</v>
      </c>
      <c r="I175" s="234" t="s">
        <v>19</v>
      </c>
      <c r="J175" s="234" t="s">
        <v>4866</v>
      </c>
      <c r="K175" s="237">
        <f>IF(COUNTIF(L175:AY175,"&lt;&gt;")=0,"",SUMPRODUCT(((Recommendations[ImplStatus]="Implemented")+(Recommendations[ImplStatus]="Compensated"))*ISNUMBER(MATCH(Recommendations[Id],L175:AY175,0)))/COUNTIF(L175:AY175,"&lt;&gt;"))</f>
        <v>0</v>
      </c>
      <c r="L175" s="240" t="s">
        <v>498</v>
      </c>
      <c r="M175" s="240" t="s">
        <v>503</v>
      </c>
      <c r="N175" s="240" t="s">
        <v>508</v>
      </c>
      <c r="O175" s="240" t="s">
        <v>513</v>
      </c>
      <c r="P175" s="240" t="s">
        <v>527</v>
      </c>
      <c r="Q175" s="240" t="s">
        <v>532</v>
      </c>
      <c r="R175" s="240" t="s">
        <v>867</v>
      </c>
      <c r="S175" s="240" t="s">
        <v>872</v>
      </c>
      <c r="T175" s="240" t="s">
        <v>875</v>
      </c>
      <c r="U175" s="240" t="s">
        <v>880</v>
      </c>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4867</v>
      </c>
      <c r="B176" s="234" t="s">
        <v>4868</v>
      </c>
      <c r="C176" s="234" t="s">
        <v>4869</v>
      </c>
      <c r="D176" s="234" t="s">
        <v>19</v>
      </c>
      <c r="E176" s="234" t="s">
        <v>4870</v>
      </c>
      <c r="F176" s="234" t="s">
        <v>19</v>
      </c>
      <c r="G176" s="234" t="s">
        <v>19</v>
      </c>
      <c r="H176" s="234" t="s">
        <v>4871</v>
      </c>
      <c r="I176" s="234" t="s">
        <v>4872</v>
      </c>
      <c r="J176" s="234" t="s">
        <v>4873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1460</v>
      </c>
      <c r="B177" s="233" t="s">
        <v>4874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4875</v>
      </c>
      <c r="B178" s="234" t="s">
        <v>4876</v>
      </c>
      <c r="C178" s="234" t="s">
        <v>4877</v>
      </c>
      <c r="D178" s="234" t="s">
        <v>4878</v>
      </c>
      <c r="E178" s="234" t="s">
        <v>4879</v>
      </c>
      <c r="F178" s="234" t="s">
        <v>4880</v>
      </c>
      <c r="G178" s="234" t="s">
        <v>19</v>
      </c>
      <c r="H178" s="234" t="s">
        <v>4881</v>
      </c>
      <c r="I178" s="234" t="s">
        <v>4882</v>
      </c>
      <c r="J178" s="234" t="s">
        <v>4883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1464</v>
      </c>
      <c r="B179" s="233" t="s">
        <v>4884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4885</v>
      </c>
      <c r="B180" s="234" t="s">
        <v>4886</v>
      </c>
      <c r="C180" s="234" t="s">
        <v>4887</v>
      </c>
      <c r="D180" s="234" t="s">
        <v>4878</v>
      </c>
      <c r="E180" s="234" t="s">
        <v>4888</v>
      </c>
      <c r="F180" s="234" t="s">
        <v>19</v>
      </c>
      <c r="G180" s="234" t="s">
        <v>19</v>
      </c>
      <c r="H180" s="234" t="s">
        <v>4889</v>
      </c>
      <c r="I180" s="234" t="s">
        <v>4401</v>
      </c>
      <c r="J180" s="234" t="s">
        <v>4890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4891</v>
      </c>
      <c r="B181" s="234" t="s">
        <v>4892</v>
      </c>
      <c r="C181" s="234" t="s">
        <v>4893</v>
      </c>
      <c r="D181" s="234" t="s">
        <v>4894</v>
      </c>
      <c r="E181" s="234" t="s">
        <v>19</v>
      </c>
      <c r="F181" s="234" t="s">
        <v>19</v>
      </c>
      <c r="G181" s="234" t="s">
        <v>19</v>
      </c>
      <c r="H181" s="234" t="s">
        <v>4895</v>
      </c>
      <c r="I181" s="234" t="s">
        <v>4896</v>
      </c>
      <c r="J181" s="234" t="s">
        <v>4897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4898</v>
      </c>
      <c r="B182" s="234" t="s">
        <v>4899</v>
      </c>
      <c r="C182" s="234" t="s">
        <v>4900</v>
      </c>
      <c r="D182" s="234" t="s">
        <v>4901</v>
      </c>
      <c r="E182" s="234" t="s">
        <v>19</v>
      </c>
      <c r="F182" s="234" t="s">
        <v>19</v>
      </c>
      <c r="G182" s="234" t="s">
        <v>19</v>
      </c>
      <c r="H182" s="234" t="s">
        <v>4902</v>
      </c>
      <c r="I182" s="234" t="s">
        <v>4401</v>
      </c>
      <c r="J182" s="234" t="s">
        <v>4903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4904</v>
      </c>
      <c r="B183" s="232" t="s">
        <v>4905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1494</v>
      </c>
      <c r="B184" s="233" t="s">
        <v>4906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4907</v>
      </c>
      <c r="B185" s="234" t="s">
        <v>4908</v>
      </c>
      <c r="C185" s="234" t="s">
        <v>4909</v>
      </c>
      <c r="D185" s="234" t="s">
        <v>4173</v>
      </c>
      <c r="E185" s="234" t="s">
        <v>4910</v>
      </c>
      <c r="F185" s="234" t="s">
        <v>19</v>
      </c>
      <c r="G185" s="234" t="s">
        <v>19</v>
      </c>
      <c r="H185" s="234" t="s">
        <v>4911</v>
      </c>
      <c r="I185" s="234" t="s">
        <v>19</v>
      </c>
      <c r="J185" s="234" t="s">
        <v>4912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4913</v>
      </c>
      <c r="B186" s="234" t="s">
        <v>4914</v>
      </c>
      <c r="C186" s="234" t="s">
        <v>4178</v>
      </c>
      <c r="D186" s="234" t="s">
        <v>4915</v>
      </c>
      <c r="E186" s="234" t="s">
        <v>19</v>
      </c>
      <c r="F186" s="234" t="s">
        <v>19</v>
      </c>
      <c r="G186" s="234" t="s">
        <v>19</v>
      </c>
      <c r="H186" s="234" t="s">
        <v>4916</v>
      </c>
      <c r="I186" s="234" t="s">
        <v>19</v>
      </c>
      <c r="J186" s="234" t="s">
        <v>4917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1498</v>
      </c>
      <c r="B187" s="233" t="s">
        <v>4918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4919</v>
      </c>
      <c r="B188" s="234" t="s">
        <v>4920</v>
      </c>
      <c r="C188" s="234" t="s">
        <v>4921</v>
      </c>
      <c r="D188" s="234" t="s">
        <v>4922</v>
      </c>
      <c r="E188" s="234" t="s">
        <v>19</v>
      </c>
      <c r="F188" s="234" t="s">
        <v>4923</v>
      </c>
      <c r="G188" s="234" t="s">
        <v>19</v>
      </c>
      <c r="H188" s="234" t="s">
        <v>4924</v>
      </c>
      <c r="I188" s="234" t="s">
        <v>4925</v>
      </c>
      <c r="J188" s="234" t="s">
        <v>4926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4927</v>
      </c>
      <c r="B189" s="234" t="s">
        <v>4928</v>
      </c>
      <c r="C189" s="234" t="s">
        <v>4929</v>
      </c>
      <c r="D189" s="234" t="s">
        <v>4930</v>
      </c>
      <c r="E189" s="234" t="s">
        <v>19</v>
      </c>
      <c r="F189" s="234" t="s">
        <v>19</v>
      </c>
      <c r="G189" s="234" t="s">
        <v>19</v>
      </c>
      <c r="H189" s="234" t="s">
        <v>4931</v>
      </c>
      <c r="I189" s="234" t="s">
        <v>19</v>
      </c>
      <c r="J189" s="234" t="s">
        <v>4932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4933</v>
      </c>
      <c r="B190" s="234" t="s">
        <v>4934</v>
      </c>
      <c r="C190" s="234" t="s">
        <v>4935</v>
      </c>
      <c r="D190" s="234" t="s">
        <v>4936</v>
      </c>
      <c r="E190" s="234" t="s">
        <v>19</v>
      </c>
      <c r="F190" s="234" t="s">
        <v>4937</v>
      </c>
      <c r="G190" s="234" t="s">
        <v>19</v>
      </c>
      <c r="H190" s="234" t="s">
        <v>4938</v>
      </c>
      <c r="I190" s="234" t="s">
        <v>19</v>
      </c>
      <c r="J190" s="234" t="s">
        <v>4939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4940</v>
      </c>
      <c r="B191" s="234" t="s">
        <v>4941</v>
      </c>
      <c r="C191" s="234" t="s">
        <v>4942</v>
      </c>
      <c r="D191" s="234" t="s">
        <v>19</v>
      </c>
      <c r="E191" s="234" t="s">
        <v>19</v>
      </c>
      <c r="F191" s="234" t="s">
        <v>19</v>
      </c>
      <c r="G191" s="234" t="s">
        <v>19</v>
      </c>
      <c r="H191" s="234" t="s">
        <v>4943</v>
      </c>
      <c r="I191" s="234" t="s">
        <v>19</v>
      </c>
      <c r="J191" s="234" t="s">
        <v>4944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4945</v>
      </c>
      <c r="B192" s="234" t="s">
        <v>4946</v>
      </c>
      <c r="C192" s="234" t="s">
        <v>4947</v>
      </c>
      <c r="D192" s="234" t="s">
        <v>4948</v>
      </c>
      <c r="E192" s="234" t="s">
        <v>4949</v>
      </c>
      <c r="F192" s="234" t="s">
        <v>19</v>
      </c>
      <c r="G192" s="234" t="s">
        <v>19</v>
      </c>
      <c r="H192" s="234" t="s">
        <v>4950</v>
      </c>
      <c r="I192" s="234" t="s">
        <v>19</v>
      </c>
      <c r="J192" s="234" t="s">
        <v>4951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1502</v>
      </c>
      <c r="B193" s="233" t="s">
        <v>4952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4953</v>
      </c>
      <c r="B194" s="234" t="s">
        <v>4954</v>
      </c>
      <c r="C194" s="234" t="s">
        <v>4955</v>
      </c>
      <c r="D194" s="234" t="s">
        <v>4948</v>
      </c>
      <c r="E194" s="234" t="s">
        <v>4949</v>
      </c>
      <c r="F194" s="234" t="s">
        <v>4956</v>
      </c>
      <c r="G194" s="234" t="s">
        <v>19</v>
      </c>
      <c r="H194" s="234" t="s">
        <v>4957</v>
      </c>
      <c r="I194" s="234" t="s">
        <v>19</v>
      </c>
      <c r="J194" s="234" t="s">
        <v>4958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4959</v>
      </c>
      <c r="B195" s="234" t="s">
        <v>4960</v>
      </c>
      <c r="C195" s="234" t="s">
        <v>4961</v>
      </c>
      <c r="D195" s="234" t="s">
        <v>4962</v>
      </c>
      <c r="E195" s="234" t="s">
        <v>19</v>
      </c>
      <c r="F195" s="234" t="s">
        <v>19</v>
      </c>
      <c r="G195" s="234" t="s">
        <v>19</v>
      </c>
      <c r="H195" s="234" t="s">
        <v>4963</v>
      </c>
      <c r="I195" s="234" t="s">
        <v>19</v>
      </c>
      <c r="J195" s="234" t="s">
        <v>4964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4965</v>
      </c>
      <c r="B196" s="234" t="s">
        <v>4966</v>
      </c>
      <c r="C196" s="234" t="s">
        <v>4967</v>
      </c>
      <c r="D196" s="234" t="s">
        <v>19</v>
      </c>
      <c r="E196" s="234" t="s">
        <v>4968</v>
      </c>
      <c r="F196" s="234" t="s">
        <v>19</v>
      </c>
      <c r="G196" s="234" t="s">
        <v>19</v>
      </c>
      <c r="H196" s="234" t="s">
        <v>4969</v>
      </c>
      <c r="I196" s="234" t="s">
        <v>19</v>
      </c>
      <c r="J196" s="234" t="s">
        <v>4970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4971</v>
      </c>
      <c r="B197" s="234" t="s">
        <v>4972</v>
      </c>
      <c r="C197" s="234" t="s">
        <v>4973</v>
      </c>
      <c r="D197" s="234" t="s">
        <v>19</v>
      </c>
      <c r="E197" s="234" t="s">
        <v>19</v>
      </c>
      <c r="F197" s="234" t="s">
        <v>19</v>
      </c>
      <c r="G197" s="234" t="s">
        <v>19</v>
      </c>
      <c r="H197" s="234" t="s">
        <v>4974</v>
      </c>
      <c r="I197" s="234" t="s">
        <v>19</v>
      </c>
      <c r="J197" s="234" t="s">
        <v>4975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4976</v>
      </c>
      <c r="B198" s="234" t="s">
        <v>4977</v>
      </c>
      <c r="C198" s="234" t="s">
        <v>4978</v>
      </c>
      <c r="D198" s="234" t="s">
        <v>4979</v>
      </c>
      <c r="E198" s="234" t="s">
        <v>19</v>
      </c>
      <c r="F198" s="234" t="s">
        <v>19</v>
      </c>
      <c r="G198" s="234" t="s">
        <v>19</v>
      </c>
      <c r="H198" s="234" t="s">
        <v>4980</v>
      </c>
      <c r="I198" s="234" t="s">
        <v>19</v>
      </c>
      <c r="J198" s="234" t="s">
        <v>4981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1506</v>
      </c>
      <c r="B199" s="233" t="s">
        <v>4982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4983</v>
      </c>
      <c r="B200" s="234" t="s">
        <v>4984</v>
      </c>
      <c r="C200" s="234" t="s">
        <v>4985</v>
      </c>
      <c r="D200" s="234" t="s">
        <v>19</v>
      </c>
      <c r="E200" s="234" t="s">
        <v>19</v>
      </c>
      <c r="F200" s="234" t="s">
        <v>19</v>
      </c>
      <c r="G200" s="234" t="s">
        <v>19</v>
      </c>
      <c r="H200" s="234" t="s">
        <v>4986</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4987</v>
      </c>
      <c r="B201" s="234" t="s">
        <v>4988</v>
      </c>
      <c r="C201" s="234" t="s">
        <v>4989</v>
      </c>
      <c r="D201" s="234" t="s">
        <v>4990</v>
      </c>
      <c r="E201" s="234" t="s">
        <v>19</v>
      </c>
      <c r="F201" s="234" t="s">
        <v>19</v>
      </c>
      <c r="G201" s="234" t="s">
        <v>19</v>
      </c>
      <c r="H201" s="234" t="s">
        <v>4991</v>
      </c>
      <c r="I201" s="234" t="s">
        <v>19</v>
      </c>
      <c r="J201" s="234" t="s">
        <v>4992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4993</v>
      </c>
      <c r="B202" s="234" t="s">
        <v>4994</v>
      </c>
      <c r="C202" s="234" t="s">
        <v>4995</v>
      </c>
      <c r="D202" s="234" t="s">
        <v>19</v>
      </c>
      <c r="E202" s="234" t="s">
        <v>19</v>
      </c>
      <c r="F202" s="234" t="s">
        <v>19</v>
      </c>
      <c r="G202" s="234" t="s">
        <v>19</v>
      </c>
      <c r="H202" s="234" t="s">
        <v>4996</v>
      </c>
      <c r="I202" s="234" t="s">
        <v>19</v>
      </c>
      <c r="J202" s="234" t="s">
        <v>4997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4998</v>
      </c>
      <c r="B203" s="234" t="s">
        <v>4999</v>
      </c>
      <c r="C203" s="234" t="s">
        <v>5000</v>
      </c>
      <c r="D203" s="234" t="s">
        <v>5001</v>
      </c>
      <c r="E203" s="234" t="s">
        <v>19</v>
      </c>
      <c r="F203" s="234" t="s">
        <v>19</v>
      </c>
      <c r="G203" s="234" t="s">
        <v>19</v>
      </c>
      <c r="H203" s="234" t="s">
        <v>5002</v>
      </c>
      <c r="I203" s="234" t="s">
        <v>19</v>
      </c>
      <c r="J203" s="234" t="s">
        <v>5003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5004</v>
      </c>
      <c r="B204" s="234" t="s">
        <v>5005</v>
      </c>
      <c r="C204" s="234" t="s">
        <v>5006</v>
      </c>
      <c r="D204" s="234" t="s">
        <v>19</v>
      </c>
      <c r="E204" s="234" t="s">
        <v>19</v>
      </c>
      <c r="F204" s="234" t="s">
        <v>19</v>
      </c>
      <c r="G204" s="234" t="s">
        <v>19</v>
      </c>
      <c r="H204" s="234" t="s">
        <v>5007</v>
      </c>
      <c r="I204" s="234" t="s">
        <v>19</v>
      </c>
      <c r="J204" s="234" t="s">
        <v>5008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5009</v>
      </c>
      <c r="B205" s="234" t="s">
        <v>5010</v>
      </c>
      <c r="C205" s="234" t="s">
        <v>5011</v>
      </c>
      <c r="D205" s="234" t="s">
        <v>19</v>
      </c>
      <c r="E205" s="234" t="s">
        <v>19</v>
      </c>
      <c r="F205" s="234" t="s">
        <v>19</v>
      </c>
      <c r="G205" s="234" t="s">
        <v>19</v>
      </c>
      <c r="H205" s="234" t="s">
        <v>5012</v>
      </c>
      <c r="I205" s="234" t="s">
        <v>5013</v>
      </c>
      <c r="J205" s="234" t="s">
        <v>5014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5015</v>
      </c>
      <c r="B206" s="234" t="s">
        <v>5016</v>
      </c>
      <c r="C206" s="234" t="s">
        <v>5017</v>
      </c>
      <c r="D206" s="234" t="s">
        <v>19</v>
      </c>
      <c r="E206" s="234" t="s">
        <v>19</v>
      </c>
      <c r="F206" s="234" t="s">
        <v>19</v>
      </c>
      <c r="G206" s="234" t="s">
        <v>19</v>
      </c>
      <c r="H206" s="234" t="s">
        <v>5018</v>
      </c>
      <c r="I206" s="234" t="s">
        <v>19</v>
      </c>
      <c r="J206" s="234" t="s">
        <v>5019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5020</v>
      </c>
      <c r="B207" s="234" t="s">
        <v>5021</v>
      </c>
      <c r="C207" s="234" t="s">
        <v>5017</v>
      </c>
      <c r="D207" s="234" t="s">
        <v>5022</v>
      </c>
      <c r="E207" s="234" t="s">
        <v>19</v>
      </c>
      <c r="F207" s="234" t="s">
        <v>19</v>
      </c>
      <c r="G207" s="234" t="s">
        <v>19</v>
      </c>
      <c r="H207" s="234" t="s">
        <v>5023</v>
      </c>
      <c r="I207" s="234" t="s">
        <v>19</v>
      </c>
      <c r="J207" s="234" t="s">
        <v>5024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5025</v>
      </c>
      <c r="B208" s="234" t="s">
        <v>5026</v>
      </c>
      <c r="C208" s="234" t="s">
        <v>5027</v>
      </c>
      <c r="D208" s="234" t="s">
        <v>5022</v>
      </c>
      <c r="E208" s="234" t="s">
        <v>19</v>
      </c>
      <c r="F208" s="234" t="s">
        <v>5028</v>
      </c>
      <c r="G208" s="234" t="s">
        <v>5029</v>
      </c>
      <c r="H208" s="234" t="s">
        <v>5030</v>
      </c>
      <c r="I208" s="234" t="s">
        <v>5031</v>
      </c>
      <c r="J208" s="234" t="s">
        <v>5032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5033</v>
      </c>
      <c r="B209" s="234" t="s">
        <v>5034</v>
      </c>
      <c r="C209" s="234" t="s">
        <v>5035</v>
      </c>
      <c r="D209" s="234" t="s">
        <v>5036</v>
      </c>
      <c r="E209" s="234" t="s">
        <v>19</v>
      </c>
      <c r="F209" s="234" t="s">
        <v>5028</v>
      </c>
      <c r="G209" s="234" t="s">
        <v>5037</v>
      </c>
      <c r="H209" s="234" t="s">
        <v>5038</v>
      </c>
      <c r="I209" s="234" t="s">
        <v>5031</v>
      </c>
      <c r="J209" s="234" t="s">
        <v>5039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1510</v>
      </c>
      <c r="B210" s="233" t="s">
        <v>5040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5041</v>
      </c>
      <c r="B211" s="234" t="s">
        <v>5042</v>
      </c>
      <c r="C211" s="234" t="s">
        <v>5043</v>
      </c>
      <c r="D211" s="234" t="s">
        <v>5044</v>
      </c>
      <c r="E211" s="234" t="s">
        <v>19</v>
      </c>
      <c r="F211" s="234" t="s">
        <v>19</v>
      </c>
      <c r="G211" s="234" t="s">
        <v>5045</v>
      </c>
      <c r="H211" s="234" t="s">
        <v>5046</v>
      </c>
      <c r="I211" s="234" t="s">
        <v>5047</v>
      </c>
      <c r="J211" s="234" t="s">
        <v>5048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5049</v>
      </c>
      <c r="B212" s="234" t="s">
        <v>5050</v>
      </c>
      <c r="C212" s="234" t="s">
        <v>5051</v>
      </c>
      <c r="D212" s="234" t="s">
        <v>5052</v>
      </c>
      <c r="E212" s="234" t="s">
        <v>19</v>
      </c>
      <c r="F212" s="234" t="s">
        <v>5053</v>
      </c>
      <c r="G212" s="234" t="s">
        <v>19</v>
      </c>
      <c r="H212" s="234" t="s">
        <v>19</v>
      </c>
      <c r="I212" s="234" t="s">
        <v>19</v>
      </c>
      <c r="J212" s="234" t="s">
        <v>5054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5055</v>
      </c>
      <c r="B213" s="234" t="s">
        <v>5056</v>
      </c>
      <c r="C213" s="234" t="s">
        <v>5057</v>
      </c>
      <c r="D213" s="234" t="s">
        <v>5058</v>
      </c>
      <c r="E213" s="234" t="s">
        <v>19</v>
      </c>
      <c r="F213" s="234" t="s">
        <v>5059</v>
      </c>
      <c r="G213" s="234" t="s">
        <v>19</v>
      </c>
      <c r="H213" s="234" t="s">
        <v>5060</v>
      </c>
      <c r="I213" s="234" t="s">
        <v>19</v>
      </c>
      <c r="J213" s="234" t="s">
        <v>5061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5062</v>
      </c>
      <c r="B214" s="234" t="s">
        <v>5063</v>
      </c>
      <c r="C214" s="234" t="s">
        <v>5064</v>
      </c>
      <c r="D214" s="234" t="s">
        <v>5065</v>
      </c>
      <c r="E214" s="234" t="s">
        <v>19</v>
      </c>
      <c r="F214" s="234" t="s">
        <v>19</v>
      </c>
      <c r="G214" s="234" t="s">
        <v>19</v>
      </c>
      <c r="H214" s="234" t="s">
        <v>5066</v>
      </c>
      <c r="I214" s="234" t="s">
        <v>4401</v>
      </c>
      <c r="J214" s="234" t="s">
        <v>5067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5068</v>
      </c>
      <c r="B215" s="234" t="s">
        <v>5069</v>
      </c>
      <c r="C215" s="234" t="s">
        <v>5070</v>
      </c>
      <c r="D215" s="234" t="s">
        <v>5071</v>
      </c>
      <c r="E215" s="234" t="s">
        <v>19</v>
      </c>
      <c r="F215" s="234" t="s">
        <v>19</v>
      </c>
      <c r="G215" s="234" t="s">
        <v>19</v>
      </c>
      <c r="H215" s="234" t="s">
        <v>5072</v>
      </c>
      <c r="I215" s="234" t="s">
        <v>19</v>
      </c>
      <c r="J215" s="234" t="s">
        <v>5073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5074</v>
      </c>
      <c r="B216" s="232" t="s">
        <v>5075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1524</v>
      </c>
      <c r="B217" s="233" t="s">
        <v>5076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5077</v>
      </c>
      <c r="B218" s="234" t="s">
        <v>5078</v>
      </c>
      <c r="C218" s="234" t="s">
        <v>5079</v>
      </c>
      <c r="D218" s="234" t="s">
        <v>4173</v>
      </c>
      <c r="E218" s="234" t="s">
        <v>3959</v>
      </c>
      <c r="F218" s="234" t="s">
        <v>19</v>
      </c>
      <c r="G218" s="234" t="s">
        <v>19</v>
      </c>
      <c r="H218" s="234" t="s">
        <v>5080</v>
      </c>
      <c r="I218" s="234" t="s">
        <v>19</v>
      </c>
      <c r="J218" s="234" t="s">
        <v>5081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5082</v>
      </c>
      <c r="B219" s="234" t="s">
        <v>5083</v>
      </c>
      <c r="C219" s="234" t="s">
        <v>3964</v>
      </c>
      <c r="D219" s="234" t="s">
        <v>3965</v>
      </c>
      <c r="E219" s="234" t="s">
        <v>19</v>
      </c>
      <c r="F219" s="234" t="s">
        <v>3967</v>
      </c>
      <c r="G219" s="234" t="s">
        <v>19</v>
      </c>
      <c r="H219" s="234" t="s">
        <v>5084</v>
      </c>
      <c r="I219" s="234" t="s">
        <v>19</v>
      </c>
      <c r="J219" s="234" t="s">
        <v>5085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1528</v>
      </c>
      <c r="B220" s="233" t="s">
        <v>5086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5087</v>
      </c>
      <c r="B221" s="234" t="s">
        <v>5088</v>
      </c>
      <c r="C221" s="234" t="s">
        <v>5089</v>
      </c>
      <c r="D221" s="234" t="s">
        <v>5090</v>
      </c>
      <c r="E221" s="234" t="s">
        <v>19</v>
      </c>
      <c r="F221" s="234" t="s">
        <v>19</v>
      </c>
      <c r="G221" s="234" t="s">
        <v>19</v>
      </c>
      <c r="H221" s="234" t="s">
        <v>5091</v>
      </c>
      <c r="I221" s="234" t="s">
        <v>19</v>
      </c>
      <c r="J221" s="234" t="s">
        <v>5092</v>
      </c>
      <c r="K221" s="237">
        <f>IF(COUNTIF(L221:AY221,"&lt;&gt;")=0,"",SUMPRODUCT(((Recommendations[ImplStatus]="Implemented")+(Recommendations[ImplStatus]="Compensated"))*ISNUMBER(MATCH(Recommendations[Id],L221:AY221,0)))/COUNTIF(L221:AY221,"&lt;&gt;"))</f>
        <v>0</v>
      </c>
      <c r="L221" s="240" t="s">
        <v>23</v>
      </c>
      <c r="M221" s="240" t="s">
        <v>28</v>
      </c>
      <c r="N221" s="240" t="s">
        <v>89</v>
      </c>
      <c r="O221" s="240" t="s">
        <v>94</v>
      </c>
      <c r="P221" s="240" t="s">
        <v>124</v>
      </c>
      <c r="Q221" s="240" t="s">
        <v>217</v>
      </c>
      <c r="R221" s="240" t="s">
        <v>245</v>
      </c>
      <c r="S221" s="240" t="s">
        <v>250</v>
      </c>
      <c r="T221" s="240" t="s">
        <v>255</v>
      </c>
      <c r="U221" s="240" t="s">
        <v>289</v>
      </c>
      <c r="V221" s="240" t="s">
        <v>294</v>
      </c>
      <c r="W221" s="240" t="s">
        <v>319</v>
      </c>
      <c r="X221" s="240" t="s">
        <v>324</v>
      </c>
      <c r="Y221" s="240" t="s">
        <v>475</v>
      </c>
      <c r="Z221" s="240" t="s">
        <v>517</v>
      </c>
      <c r="AA221" s="240" t="s">
        <v>522</v>
      </c>
      <c r="AB221" s="240" t="s">
        <v>577</v>
      </c>
      <c r="AC221" s="240" t="s">
        <v>597</v>
      </c>
      <c r="AD221" s="240" t="s">
        <v>617</v>
      </c>
      <c r="AE221" s="240" t="s">
        <v>622</v>
      </c>
      <c r="AF221" s="240" t="s">
        <v>627</v>
      </c>
      <c r="AG221" s="240" t="s">
        <v>631</v>
      </c>
      <c r="AH221" s="240" t="s">
        <v>636</v>
      </c>
      <c r="AI221" s="240" t="s">
        <v>646</v>
      </c>
      <c r="AJ221" s="240" t="s">
        <v>664</v>
      </c>
      <c r="AK221" s="240" t="s">
        <v>680</v>
      </c>
      <c r="AL221" s="240" t="s">
        <v>692</v>
      </c>
      <c r="AM221" s="240" t="s">
        <v>778</v>
      </c>
      <c r="AN221" s="240" t="s">
        <v>797</v>
      </c>
      <c r="AO221" s="240" t="s">
        <v>802</v>
      </c>
      <c r="AP221" s="240"/>
      <c r="AQ221" s="240"/>
      <c r="AR221" s="240"/>
      <c r="AS221" s="240"/>
      <c r="AT221" s="240"/>
      <c r="AU221" s="240"/>
      <c r="AV221" s="240"/>
      <c r="AW221" s="240"/>
      <c r="AX221" s="240"/>
      <c r="AY221" s="250"/>
    </row>
    <row r="222" spans="1:51" ht="60" customHeight="1" x14ac:dyDescent="0.35">
      <c r="A222" s="246" t="s">
        <v>5093</v>
      </c>
      <c r="B222" s="234" t="s">
        <v>5094</v>
      </c>
      <c r="C222" s="234" t="s">
        <v>5095</v>
      </c>
      <c r="D222" s="234" t="s">
        <v>5096</v>
      </c>
      <c r="E222" s="234" t="s">
        <v>19</v>
      </c>
      <c r="F222" s="234" t="s">
        <v>19</v>
      </c>
      <c r="G222" s="234" t="s">
        <v>19</v>
      </c>
      <c r="H222" s="234" t="s">
        <v>5097</v>
      </c>
      <c r="I222" s="234" t="s">
        <v>19</v>
      </c>
      <c r="J222" s="234" t="s">
        <v>5098</v>
      </c>
      <c r="K222" s="237">
        <f>IF(COUNTIF(L222:AY222,"&lt;&gt;")=0,"",SUMPRODUCT(((Recommendations[ImplStatus]="Implemented")+(Recommendations[ImplStatus]="Compensated"))*ISNUMBER(MATCH(Recommendations[Id],L222:AY222,0)))/COUNTIF(L222:AY222,"&lt;&gt;"))</f>
        <v>0</v>
      </c>
      <c r="L222" s="240" t="s">
        <v>748</v>
      </c>
      <c r="M222" s="240" t="s">
        <v>753</v>
      </c>
      <c r="N222" s="240" t="s">
        <v>757</v>
      </c>
      <c r="O222" s="240" t="s">
        <v>761</v>
      </c>
      <c r="P222" s="240" t="s">
        <v>765</v>
      </c>
      <c r="Q222" s="240" t="s">
        <v>807</v>
      </c>
      <c r="R222" s="240" t="s">
        <v>811</v>
      </c>
      <c r="S222" s="240" t="s">
        <v>815</v>
      </c>
      <c r="T222" s="240" t="s">
        <v>819</v>
      </c>
      <c r="U222" s="240" t="s">
        <v>824</v>
      </c>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5099</v>
      </c>
      <c r="B223" s="234" t="s">
        <v>5100</v>
      </c>
      <c r="C223" s="234" t="s">
        <v>5101</v>
      </c>
      <c r="D223" s="234" t="s">
        <v>19</v>
      </c>
      <c r="E223" s="234" t="s">
        <v>5102</v>
      </c>
      <c r="F223" s="234" t="s">
        <v>19</v>
      </c>
      <c r="G223" s="234" t="s">
        <v>19</v>
      </c>
      <c r="H223" s="234" t="s">
        <v>5103</v>
      </c>
      <c r="I223" s="234" t="s">
        <v>19</v>
      </c>
      <c r="J223" s="234" t="s">
        <v>5104</v>
      </c>
      <c r="K223" s="237">
        <f>IF(COUNTIF(L223:AY223,"&lt;&gt;")=0,"",SUMPRODUCT(((Recommendations[ImplStatus]="Implemented")+(Recommendations[ImplStatus]="Compensated"))*ISNUMBER(MATCH(Recommendations[Id],L223:AY223,0)))/COUNTIF(L223:AY223,"&lt;&gt;"))</f>
        <v>0</v>
      </c>
      <c r="L223" s="240" t="s">
        <v>668</v>
      </c>
      <c r="M223" s="240" t="s">
        <v>672</v>
      </c>
      <c r="N223" s="240" t="s">
        <v>676</v>
      </c>
      <c r="O223" s="240" t="s">
        <v>700</v>
      </c>
      <c r="P223" s="240" t="s">
        <v>716</v>
      </c>
      <c r="Q223" s="240" t="s">
        <v>720</v>
      </c>
      <c r="R223" s="240" t="s">
        <v>724</v>
      </c>
      <c r="S223" s="240" t="s">
        <v>728</v>
      </c>
      <c r="T223" s="240" t="s">
        <v>732</v>
      </c>
      <c r="U223" s="240" t="s">
        <v>828</v>
      </c>
      <c r="V223" s="240" t="s">
        <v>833</v>
      </c>
      <c r="W223" s="240" t="s">
        <v>837</v>
      </c>
      <c r="X223" s="240" t="s">
        <v>842</v>
      </c>
      <c r="Y223" s="240" t="s">
        <v>862</v>
      </c>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5105</v>
      </c>
      <c r="B224" s="234" t="s">
        <v>5106</v>
      </c>
      <c r="C224" s="234" t="s">
        <v>5107</v>
      </c>
      <c r="D224" s="234" t="s">
        <v>19</v>
      </c>
      <c r="E224" s="234" t="s">
        <v>19</v>
      </c>
      <c r="F224" s="234" t="s">
        <v>19</v>
      </c>
      <c r="G224" s="234" t="s">
        <v>19</v>
      </c>
      <c r="H224" s="234" t="s">
        <v>5108</v>
      </c>
      <c r="I224" s="234" t="s">
        <v>19</v>
      </c>
      <c r="J224" s="234" t="s">
        <v>5109</v>
      </c>
      <c r="K224" s="237">
        <f>IF(COUNTIF(L224:AY224,"&lt;&gt;")=0,"",SUMPRODUCT(((Recommendations[ImplStatus]="Implemented")+(Recommendations[ImplStatus]="Compensated"))*ISNUMBER(MATCH(Recommendations[Id],L224:AY224,0)))/COUNTIF(L224:AY224,"&lt;&gt;"))</f>
        <v>0</v>
      </c>
      <c r="L224" s="240" t="s">
        <v>655</v>
      </c>
      <c r="M224" s="240" t="s">
        <v>712</v>
      </c>
      <c r="N224" s="240" t="s">
        <v>769</v>
      </c>
      <c r="O224" s="240" t="s">
        <v>774</v>
      </c>
      <c r="P224" s="240" t="s">
        <v>793</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5110</v>
      </c>
      <c r="B225" s="234" t="s">
        <v>5111</v>
      </c>
      <c r="C225" s="234" t="s">
        <v>5112</v>
      </c>
      <c r="D225" s="234" t="s">
        <v>19</v>
      </c>
      <c r="E225" s="234" t="s">
        <v>19</v>
      </c>
      <c r="F225" s="234" t="s">
        <v>19</v>
      </c>
      <c r="G225" s="234" t="s">
        <v>19</v>
      </c>
      <c r="H225" s="234" t="s">
        <v>5113</v>
      </c>
      <c r="I225" s="234" t="s">
        <v>19</v>
      </c>
      <c r="J225" s="234" t="s">
        <v>19</v>
      </c>
      <c r="K225" s="237">
        <f>IF(COUNTIF(L225:AY225,"&lt;&gt;")=0,"",SUMPRODUCT(((Recommendations[ImplStatus]="Implemented")+(Recommendations[ImplStatus]="Compensated"))*ISNUMBER(MATCH(Recommendations[Id],L225:AY225,0)))/COUNTIF(L225:AY225,"&lt;&gt;"))</f>
        <v>0</v>
      </c>
      <c r="L225" s="240" t="s">
        <v>748</v>
      </c>
      <c r="M225" s="240" t="s">
        <v>753</v>
      </c>
      <c r="N225" s="240" t="s">
        <v>757</v>
      </c>
      <c r="O225" s="240" t="s">
        <v>761</v>
      </c>
      <c r="P225" s="240" t="s">
        <v>765</v>
      </c>
      <c r="Q225" s="240" t="s">
        <v>807</v>
      </c>
      <c r="R225" s="240" t="s">
        <v>811</v>
      </c>
      <c r="S225" s="240" t="s">
        <v>815</v>
      </c>
      <c r="T225" s="240" t="s">
        <v>819</v>
      </c>
      <c r="U225" s="240" t="s">
        <v>824</v>
      </c>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5114</v>
      </c>
      <c r="B226" s="234" t="s">
        <v>5115</v>
      </c>
      <c r="C226" s="234" t="s">
        <v>5116</v>
      </c>
      <c r="D226" s="234" t="s">
        <v>19</v>
      </c>
      <c r="E226" s="234" t="s">
        <v>19</v>
      </c>
      <c r="F226" s="234" t="s">
        <v>19</v>
      </c>
      <c r="G226" s="234" t="s">
        <v>19</v>
      </c>
      <c r="H226" s="234" t="s">
        <v>5117</v>
      </c>
      <c r="I226" s="234" t="s">
        <v>19</v>
      </c>
      <c r="J226" s="234" t="s">
        <v>5118</v>
      </c>
      <c r="K226" s="237">
        <f>IF(COUNTIF(L226:AY226,"&lt;&gt;")=0,"",SUMPRODUCT(((Recommendations[ImplStatus]="Implemented")+(Recommendations[ImplStatus]="Compensated"))*ISNUMBER(MATCH(Recommendations[Id],L226:AY226,0)))/COUNTIF(L226:AY226,"&lt;&gt;"))</f>
        <v>0</v>
      </c>
      <c r="L226" s="240" t="s">
        <v>641</v>
      </c>
      <c r="M226" s="240" t="s">
        <v>660</v>
      </c>
      <c r="N226" s="240" t="s">
        <v>684</v>
      </c>
      <c r="O226" s="240" t="s">
        <v>708</v>
      </c>
      <c r="P226" s="240" t="s">
        <v>740</v>
      </c>
      <c r="Q226" s="240" t="s">
        <v>744</v>
      </c>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5119</v>
      </c>
      <c r="B227" s="234" t="s">
        <v>5120</v>
      </c>
      <c r="C227" s="234" t="s">
        <v>5121</v>
      </c>
      <c r="D227" s="234" t="s">
        <v>19</v>
      </c>
      <c r="E227" s="234" t="s">
        <v>19</v>
      </c>
      <c r="F227" s="234" t="s">
        <v>19</v>
      </c>
      <c r="G227" s="234" t="s">
        <v>19</v>
      </c>
      <c r="H227" s="234" t="s">
        <v>5122</v>
      </c>
      <c r="I227" s="234" t="s">
        <v>19</v>
      </c>
      <c r="J227" s="234" t="s">
        <v>5123</v>
      </c>
      <c r="K227" s="237">
        <f>IF(COUNTIF(L227:AY227,"&lt;&gt;")=0,"",SUMPRODUCT(((Recommendations[ImplStatus]="Implemented")+(Recommendations[ImplStatus]="Compensated"))*ISNUMBER(MATCH(Recommendations[Id],L227:AY227,0)))/COUNTIF(L227:AY227,"&lt;&gt;"))</f>
        <v>0</v>
      </c>
      <c r="L227" s="240" t="s">
        <v>688</v>
      </c>
      <c r="M227" s="240" t="s">
        <v>696</v>
      </c>
      <c r="N227" s="240" t="s">
        <v>736</v>
      </c>
      <c r="O227" s="240" t="s">
        <v>783</v>
      </c>
      <c r="P227" s="240" t="s">
        <v>788</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5124</v>
      </c>
      <c r="B228" s="234" t="s">
        <v>5125</v>
      </c>
      <c r="C228" s="234" t="s">
        <v>5126</v>
      </c>
      <c r="D228" s="234" t="s">
        <v>19</v>
      </c>
      <c r="E228" s="234" t="s">
        <v>19</v>
      </c>
      <c r="F228" s="234" t="s">
        <v>19</v>
      </c>
      <c r="G228" s="234" t="s">
        <v>19</v>
      </c>
      <c r="H228" s="234" t="s">
        <v>5127</v>
      </c>
      <c r="I228" s="234" t="s">
        <v>19</v>
      </c>
      <c r="J228" s="234" t="s">
        <v>5128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5129</v>
      </c>
      <c r="B229" s="234" t="s">
        <v>5130</v>
      </c>
      <c r="C229" s="234" t="s">
        <v>5131</v>
      </c>
      <c r="D229" s="234" t="s">
        <v>19</v>
      </c>
      <c r="E229" s="234" t="s">
        <v>19</v>
      </c>
      <c r="F229" s="234" t="s">
        <v>19</v>
      </c>
      <c r="G229" s="234" t="s">
        <v>19</v>
      </c>
      <c r="H229" s="234" t="s">
        <v>5132</v>
      </c>
      <c r="I229" s="234" t="s">
        <v>19</v>
      </c>
      <c r="J229" s="234" t="s">
        <v>5133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1532</v>
      </c>
      <c r="B230" s="233" t="s">
        <v>5134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5135</v>
      </c>
      <c r="B231" s="234" t="s">
        <v>5136</v>
      </c>
      <c r="C231" s="234" t="s">
        <v>5137</v>
      </c>
      <c r="D231" s="234" t="s">
        <v>5138</v>
      </c>
      <c r="E231" s="234" t="s">
        <v>19</v>
      </c>
      <c r="F231" s="234" t="s">
        <v>19</v>
      </c>
      <c r="G231" s="234" t="s">
        <v>19</v>
      </c>
      <c r="H231" s="234" t="s">
        <v>5139</v>
      </c>
      <c r="I231" s="234" t="s">
        <v>19</v>
      </c>
      <c r="J231" s="234" t="s">
        <v>5140</v>
      </c>
      <c r="K231" s="237">
        <f>IF(COUNTIF(L231:AY231,"&lt;&gt;")=0,"",SUMPRODUCT(((Recommendations[ImplStatus]="Implemented")+(Recommendations[ImplStatus]="Compensated"))*ISNUMBER(MATCH(Recommendations[Id],L231:AY231,0)))/COUNTIF(L231:AY231,"&lt;&gt;"))</f>
        <v>0</v>
      </c>
      <c r="L231" s="240" t="s">
        <v>114</v>
      </c>
      <c r="M231" s="240" t="s">
        <v>129</v>
      </c>
      <c r="N231" s="240" t="s">
        <v>171</v>
      </c>
      <c r="O231" s="240" t="s">
        <v>175</v>
      </c>
      <c r="P231" s="240" t="s">
        <v>179</v>
      </c>
      <c r="Q231" s="240" t="s">
        <v>183</v>
      </c>
      <c r="R231" s="240" t="s">
        <v>201</v>
      </c>
      <c r="S231" s="240" t="s">
        <v>205</v>
      </c>
      <c r="T231" s="240" t="s">
        <v>209</v>
      </c>
      <c r="U231" s="240" t="s">
        <v>213</v>
      </c>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5141</v>
      </c>
      <c r="B232" s="234" t="s">
        <v>5142</v>
      </c>
      <c r="C232" s="234" t="s">
        <v>5143</v>
      </c>
      <c r="D232" s="234" t="s">
        <v>5144</v>
      </c>
      <c r="E232" s="234" t="s">
        <v>19</v>
      </c>
      <c r="F232" s="234" t="s">
        <v>19</v>
      </c>
      <c r="G232" s="234" t="s">
        <v>19</v>
      </c>
      <c r="H232" s="234" t="s">
        <v>5145</v>
      </c>
      <c r="I232" s="234" t="s">
        <v>19</v>
      </c>
      <c r="J232" s="234" t="s">
        <v>5146</v>
      </c>
      <c r="K232" s="237">
        <f>IF(COUNTIF(L232:AY232,"&lt;&gt;")=0,"",SUMPRODUCT(((Recommendations[ImplStatus]="Implemented")+(Recommendations[ImplStatus]="Compensated"))*ISNUMBER(MATCH(Recommendations[Id],L232:AY232,0)))/COUNTIF(L232:AY232,"&lt;&gt;"))</f>
        <v>0</v>
      </c>
      <c r="L232" s="240" t="s">
        <v>114</v>
      </c>
      <c r="M232" s="240" t="s">
        <v>129</v>
      </c>
      <c r="N232" s="240" t="s">
        <v>133</v>
      </c>
      <c r="O232" s="240" t="s">
        <v>171</v>
      </c>
      <c r="P232" s="240" t="s">
        <v>175</v>
      </c>
      <c r="Q232" s="240" t="s">
        <v>179</v>
      </c>
      <c r="R232" s="240" t="s">
        <v>183</v>
      </c>
      <c r="S232" s="240" t="s">
        <v>187</v>
      </c>
      <c r="T232" s="240" t="s">
        <v>192</v>
      </c>
      <c r="U232" s="240" t="s">
        <v>196</v>
      </c>
      <c r="V232" s="240" t="s">
        <v>201</v>
      </c>
      <c r="W232" s="240" t="s">
        <v>205</v>
      </c>
      <c r="X232" s="240" t="s">
        <v>209</v>
      </c>
      <c r="Y232" s="240" t="s">
        <v>213</v>
      </c>
      <c r="Z232" s="240" t="s">
        <v>562</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5147</v>
      </c>
      <c r="B233" s="234" t="s">
        <v>5148</v>
      </c>
      <c r="C233" s="234" t="s">
        <v>5149</v>
      </c>
      <c r="D233" s="234" t="s">
        <v>5150</v>
      </c>
      <c r="E233" s="234" t="s">
        <v>19</v>
      </c>
      <c r="F233" s="234" t="s">
        <v>19</v>
      </c>
      <c r="G233" s="234" t="s">
        <v>19</v>
      </c>
      <c r="H233" s="234" t="s">
        <v>5151</v>
      </c>
      <c r="I233" s="234" t="s">
        <v>19</v>
      </c>
      <c r="J233" s="234" t="s">
        <v>5152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5153</v>
      </c>
      <c r="B234" s="234" t="s">
        <v>5154</v>
      </c>
      <c r="C234" s="234" t="s">
        <v>5155</v>
      </c>
      <c r="D234" s="234" t="s">
        <v>5156</v>
      </c>
      <c r="E234" s="234" t="s">
        <v>19</v>
      </c>
      <c r="F234" s="234" t="s">
        <v>19</v>
      </c>
      <c r="G234" s="234" t="s">
        <v>19</v>
      </c>
      <c r="H234" s="234" t="s">
        <v>5157</v>
      </c>
      <c r="I234" s="234" t="s">
        <v>19</v>
      </c>
      <c r="J234" s="234" t="s">
        <v>5158</v>
      </c>
      <c r="K234" s="237">
        <f>IF(COUNTIF(L234:AY234,"&lt;&gt;")=0,"",SUMPRODUCT(((Recommendations[ImplStatus]="Implemented")+(Recommendations[ImplStatus]="Compensated"))*ISNUMBER(MATCH(Recommendations[Id],L234:AY234,0)))/COUNTIF(L234:AY234,"&lt;&gt;"))</f>
        <v>0</v>
      </c>
      <c r="L234" s="240" t="s">
        <v>562</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1536</v>
      </c>
      <c r="B235" s="233" t="s">
        <v>5159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5160</v>
      </c>
      <c r="B236" s="234" t="s">
        <v>5161</v>
      </c>
      <c r="C236" s="234" t="s">
        <v>5162</v>
      </c>
      <c r="D236" s="234" t="s">
        <v>5163</v>
      </c>
      <c r="E236" s="234" t="s">
        <v>19</v>
      </c>
      <c r="F236" s="234" t="s">
        <v>19</v>
      </c>
      <c r="G236" s="234" t="s">
        <v>19</v>
      </c>
      <c r="H236" s="234" t="s">
        <v>5164</v>
      </c>
      <c r="I236" s="234" t="s">
        <v>19</v>
      </c>
      <c r="J236" s="234" t="s">
        <v>5165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5166</v>
      </c>
      <c r="B237" s="234" t="s">
        <v>5167</v>
      </c>
      <c r="C237" s="234" t="s">
        <v>5168</v>
      </c>
      <c r="D237" s="234" t="s">
        <v>5169</v>
      </c>
      <c r="E237" s="234" t="s">
        <v>19</v>
      </c>
      <c r="F237" s="234" t="s">
        <v>19</v>
      </c>
      <c r="G237" s="234" t="s">
        <v>5170</v>
      </c>
      <c r="H237" s="234" t="s">
        <v>5171</v>
      </c>
      <c r="I237" s="234" t="s">
        <v>4401</v>
      </c>
      <c r="J237" s="234" t="s">
        <v>5172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5173</v>
      </c>
      <c r="B238" s="234" t="s">
        <v>5174</v>
      </c>
      <c r="C238" s="234" t="s">
        <v>5175</v>
      </c>
      <c r="D238" s="234" t="s">
        <v>19</v>
      </c>
      <c r="E238" s="234" t="s">
        <v>19</v>
      </c>
      <c r="F238" s="234" t="s">
        <v>19</v>
      </c>
      <c r="G238" s="234" t="s">
        <v>19</v>
      </c>
      <c r="H238" s="234" t="s">
        <v>5176</v>
      </c>
      <c r="I238" s="234" t="s">
        <v>5177</v>
      </c>
      <c r="J238" s="234" t="s">
        <v>5178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5179</v>
      </c>
      <c r="B239" s="234" t="s">
        <v>5180</v>
      </c>
      <c r="C239" s="234" t="s">
        <v>5181</v>
      </c>
      <c r="D239" s="234" t="s">
        <v>19</v>
      </c>
      <c r="E239" s="234" t="s">
        <v>19</v>
      </c>
      <c r="F239" s="234" t="s">
        <v>19</v>
      </c>
      <c r="G239" s="234" t="s">
        <v>19</v>
      </c>
      <c r="H239" s="234" t="s">
        <v>5182</v>
      </c>
      <c r="I239" s="234" t="s">
        <v>4401</v>
      </c>
      <c r="J239" s="234" t="s">
        <v>5183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5184</v>
      </c>
      <c r="B240" s="234" t="s">
        <v>5185</v>
      </c>
      <c r="C240" s="234" t="s">
        <v>5186</v>
      </c>
      <c r="D240" s="234" t="s">
        <v>5187</v>
      </c>
      <c r="E240" s="234" t="s">
        <v>19</v>
      </c>
      <c r="F240" s="234" t="s">
        <v>19</v>
      </c>
      <c r="G240" s="234" t="s">
        <v>19</v>
      </c>
      <c r="H240" s="234" t="s">
        <v>5188</v>
      </c>
      <c r="I240" s="234" t="s">
        <v>19</v>
      </c>
      <c r="J240" s="234" t="s">
        <v>5189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1540</v>
      </c>
      <c r="B241" s="233" t="s">
        <v>5190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5191</v>
      </c>
      <c r="B242" s="234" t="s">
        <v>5192</v>
      </c>
      <c r="C242" s="234" t="s">
        <v>5193</v>
      </c>
      <c r="D242" s="234" t="s">
        <v>19</v>
      </c>
      <c r="E242" s="234" t="s">
        <v>19</v>
      </c>
      <c r="F242" s="234" t="s">
        <v>5194</v>
      </c>
      <c r="G242" s="234" t="s">
        <v>19</v>
      </c>
      <c r="H242" s="234" t="s">
        <v>5195</v>
      </c>
      <c r="I242" s="234" t="s">
        <v>19</v>
      </c>
      <c r="J242" s="234" t="s">
        <v>5196</v>
      </c>
      <c r="K242" s="237">
        <f>IF(COUNTIF(L242:AY242,"&lt;&gt;")=0,"",SUMPRODUCT(((Recommendations[ImplStatus]="Implemented")+(Recommendations[ImplStatus]="Compensated"))*ISNUMBER(MATCH(Recommendations[Id],L242:AY242,0)))/COUNTIF(L242:AY242,"&lt;&gt;"))</f>
        <v>0</v>
      </c>
      <c r="L242" s="240" t="s">
        <v>567</v>
      </c>
      <c r="M242" s="240" t="s">
        <v>572</v>
      </c>
      <c r="N242" s="240" t="s">
        <v>592</v>
      </c>
      <c r="O242" s="240" t="s">
        <v>607</v>
      </c>
      <c r="P242" s="240" t="s">
        <v>612</v>
      </c>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1544</v>
      </c>
      <c r="B243" s="233" t="s">
        <v>5197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5198</v>
      </c>
      <c r="B244" s="234" t="s">
        <v>5199</v>
      </c>
      <c r="C244" s="234" t="s">
        <v>5200</v>
      </c>
      <c r="D244" s="234" t="s">
        <v>19</v>
      </c>
      <c r="E244" s="234" t="s">
        <v>19</v>
      </c>
      <c r="F244" s="234" t="s">
        <v>5201</v>
      </c>
      <c r="G244" s="234" t="s">
        <v>19</v>
      </c>
      <c r="H244" s="234" t="s">
        <v>5202</v>
      </c>
      <c r="I244" s="234" t="s">
        <v>5203</v>
      </c>
      <c r="J244" s="234" t="s">
        <v>5204</v>
      </c>
      <c r="K244" s="237">
        <f>IF(COUNTIF(L244:AY244,"&lt;&gt;")=0,"",SUMPRODUCT(((Recommendations[ImplStatus]="Implemented")+(Recommendations[ImplStatus]="Compensated"))*ISNUMBER(MATCH(Recommendations[Id],L244:AY244,0)))/COUNTIF(L244:AY244,"&lt;&gt;"))</f>
        <v>0</v>
      </c>
      <c r="L244" s="240" t="s">
        <v>70</v>
      </c>
      <c r="M244" s="240" t="s">
        <v>75</v>
      </c>
      <c r="N244" s="240" t="s">
        <v>80</v>
      </c>
      <c r="O244" s="240" t="s">
        <v>260</v>
      </c>
      <c r="P244" s="240" t="s">
        <v>587</v>
      </c>
      <c r="Q244" s="240" t="s">
        <v>704</v>
      </c>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5205</v>
      </c>
      <c r="B245" s="234" t="s">
        <v>5206</v>
      </c>
      <c r="C245" s="234" t="s">
        <v>5207</v>
      </c>
      <c r="D245" s="234" t="s">
        <v>5208</v>
      </c>
      <c r="E245" s="234" t="s">
        <v>19</v>
      </c>
      <c r="F245" s="234" t="s">
        <v>19</v>
      </c>
      <c r="G245" s="234" t="s">
        <v>19</v>
      </c>
      <c r="H245" s="234" t="s">
        <v>5209</v>
      </c>
      <c r="I245" s="234" t="s">
        <v>19</v>
      </c>
      <c r="J245" s="234" t="s">
        <v>5210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5211</v>
      </c>
      <c r="B246" s="234" t="s">
        <v>5212</v>
      </c>
      <c r="C246" s="234" t="s">
        <v>5213</v>
      </c>
      <c r="D246" s="234" t="s">
        <v>19</v>
      </c>
      <c r="E246" s="234" t="s">
        <v>19</v>
      </c>
      <c r="F246" s="234" t="s">
        <v>19</v>
      </c>
      <c r="G246" s="234" t="s">
        <v>19</v>
      </c>
      <c r="H246" s="234" t="s">
        <v>5214</v>
      </c>
      <c r="I246" s="234" t="s">
        <v>19</v>
      </c>
      <c r="J246" s="234" t="s">
        <v>5215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1548</v>
      </c>
      <c r="B247" s="233" t="s">
        <v>5216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5217</v>
      </c>
      <c r="B248" s="234" t="s">
        <v>5218</v>
      </c>
      <c r="C248" s="234" t="s">
        <v>5219</v>
      </c>
      <c r="D248" s="234" t="s">
        <v>5220</v>
      </c>
      <c r="E248" s="234" t="s">
        <v>19</v>
      </c>
      <c r="F248" s="234" t="s">
        <v>19</v>
      </c>
      <c r="G248" s="234" t="s">
        <v>19</v>
      </c>
      <c r="H248" s="234" t="s">
        <v>5221</v>
      </c>
      <c r="I248" s="234" t="s">
        <v>5222</v>
      </c>
      <c r="J248" s="234" t="s">
        <v>5223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5224</v>
      </c>
      <c r="B249" s="234" t="s">
        <v>5225</v>
      </c>
      <c r="C249" s="234" t="s">
        <v>5219</v>
      </c>
      <c r="D249" s="234" t="s">
        <v>5226</v>
      </c>
      <c r="E249" s="234" t="s">
        <v>19</v>
      </c>
      <c r="F249" s="234" t="s">
        <v>19</v>
      </c>
      <c r="G249" s="234" t="s">
        <v>19</v>
      </c>
      <c r="H249" s="234" t="s">
        <v>5221</v>
      </c>
      <c r="I249" s="234" t="s">
        <v>5227</v>
      </c>
      <c r="J249" s="234" t="s">
        <v>5228</v>
      </c>
      <c r="K249" s="237">
        <f>IF(COUNTIF(L249:AY249,"&lt;&gt;")=0,"",SUMPRODUCT(((Recommendations[ImplStatus]="Implemented")+(Recommendations[ImplStatus]="Compensated"))*ISNUMBER(MATCH(Recommendations[Id],L249:AY249,0)))/COUNTIF(L249:AY249,"&lt;&gt;"))</f>
        <v>0</v>
      </c>
      <c r="L249" s="240" t="s">
        <v>602</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5229</v>
      </c>
      <c r="B250" s="234" t="s">
        <v>5230</v>
      </c>
      <c r="C250" s="234" t="s">
        <v>5231</v>
      </c>
      <c r="D250" s="234" t="s">
        <v>5232</v>
      </c>
      <c r="E250" s="234" t="s">
        <v>19</v>
      </c>
      <c r="F250" s="234" t="s">
        <v>19</v>
      </c>
      <c r="G250" s="234" t="s">
        <v>19</v>
      </c>
      <c r="H250" s="234" t="s">
        <v>5233</v>
      </c>
      <c r="I250" s="234" t="s">
        <v>19</v>
      </c>
      <c r="J250" s="234" t="s">
        <v>5234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5235</v>
      </c>
      <c r="B251" s="232" t="s">
        <v>5236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1554</v>
      </c>
      <c r="B252" s="233" t="s">
        <v>5237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5238</v>
      </c>
      <c r="B253" s="234" t="s">
        <v>5239</v>
      </c>
      <c r="C253" s="234" t="s">
        <v>5240</v>
      </c>
      <c r="D253" s="234" t="s">
        <v>4173</v>
      </c>
      <c r="E253" s="234" t="s">
        <v>3959</v>
      </c>
      <c r="F253" s="234" t="s">
        <v>19</v>
      </c>
      <c r="G253" s="234" t="s">
        <v>19</v>
      </c>
      <c r="H253" s="234" t="s">
        <v>5241</v>
      </c>
      <c r="I253" s="234" t="s">
        <v>19</v>
      </c>
      <c r="J253" s="234" t="s">
        <v>5242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5243</v>
      </c>
      <c r="B254" s="234" t="s">
        <v>5244</v>
      </c>
      <c r="C254" s="234" t="s">
        <v>3964</v>
      </c>
      <c r="D254" s="234" t="s">
        <v>3965</v>
      </c>
      <c r="E254" s="234" t="s">
        <v>19</v>
      </c>
      <c r="F254" s="234" t="s">
        <v>3967</v>
      </c>
      <c r="G254" s="234" t="s">
        <v>19</v>
      </c>
      <c r="H254" s="234" t="s">
        <v>5245</v>
      </c>
      <c r="I254" s="234" t="s">
        <v>19</v>
      </c>
      <c r="J254" s="234" t="s">
        <v>5246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1558</v>
      </c>
      <c r="B255" s="233" t="s">
        <v>5247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5248</v>
      </c>
      <c r="B256" s="234" t="s">
        <v>5249</v>
      </c>
      <c r="C256" s="234" t="s">
        <v>5250</v>
      </c>
      <c r="D256" s="234" t="s">
        <v>5251</v>
      </c>
      <c r="E256" s="234" t="s">
        <v>5252</v>
      </c>
      <c r="F256" s="234" t="s">
        <v>5253</v>
      </c>
      <c r="G256" s="234" t="s">
        <v>19</v>
      </c>
      <c r="H256" s="234" t="s">
        <v>5254</v>
      </c>
      <c r="I256" s="234" t="s">
        <v>19</v>
      </c>
      <c r="J256" s="234" t="s">
        <v>5255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5256</v>
      </c>
      <c r="B257" s="234" t="s">
        <v>5257</v>
      </c>
      <c r="C257" s="234" t="s">
        <v>5258</v>
      </c>
      <c r="D257" s="234" t="s">
        <v>5259</v>
      </c>
      <c r="E257" s="234" t="s">
        <v>19</v>
      </c>
      <c r="F257" s="234" t="s">
        <v>19</v>
      </c>
      <c r="G257" s="234" t="s">
        <v>19</v>
      </c>
      <c r="H257" s="234" t="s">
        <v>5260</v>
      </c>
      <c r="I257" s="234" t="s">
        <v>19</v>
      </c>
      <c r="J257" s="234" t="s">
        <v>5261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1563</v>
      </c>
      <c r="B258" s="233" t="s">
        <v>5262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5263</v>
      </c>
      <c r="B259" s="234" t="s">
        <v>5264</v>
      </c>
      <c r="C259" s="234" t="s">
        <v>5265</v>
      </c>
      <c r="D259" s="234" t="s">
        <v>5266</v>
      </c>
      <c r="E259" s="234" t="s">
        <v>5267</v>
      </c>
      <c r="F259" s="234" t="s">
        <v>19</v>
      </c>
      <c r="G259" s="234" t="s">
        <v>19</v>
      </c>
      <c r="H259" s="234" t="s">
        <v>5268</v>
      </c>
      <c r="I259" s="234" t="s">
        <v>19</v>
      </c>
      <c r="J259" s="234" t="s">
        <v>5269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5270</v>
      </c>
      <c r="B260" s="234" t="s">
        <v>5271</v>
      </c>
      <c r="C260" s="234" t="s">
        <v>5272</v>
      </c>
      <c r="D260" s="234" t="s">
        <v>19</v>
      </c>
      <c r="E260" s="234" t="s">
        <v>19</v>
      </c>
      <c r="F260" s="234" t="s">
        <v>19</v>
      </c>
      <c r="G260" s="234" t="s">
        <v>19</v>
      </c>
      <c r="H260" s="234" t="s">
        <v>5273</v>
      </c>
      <c r="I260" s="234" t="s">
        <v>5274</v>
      </c>
      <c r="J260" s="234" t="s">
        <v>5275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5276</v>
      </c>
      <c r="B261" s="234" t="s">
        <v>5277</v>
      </c>
      <c r="C261" s="234" t="s">
        <v>5278</v>
      </c>
      <c r="D261" s="234" t="s">
        <v>5279</v>
      </c>
      <c r="E261" s="234" t="s">
        <v>19</v>
      </c>
      <c r="F261" s="234" t="s">
        <v>19</v>
      </c>
      <c r="G261" s="234" t="s">
        <v>19</v>
      </c>
      <c r="H261" s="234" t="s">
        <v>5280</v>
      </c>
      <c r="I261" s="234" t="s">
        <v>5281</v>
      </c>
      <c r="J261" s="234" t="s">
        <v>5282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5283</v>
      </c>
      <c r="B262" s="234" t="s">
        <v>5284</v>
      </c>
      <c r="C262" s="234" t="s">
        <v>5285</v>
      </c>
      <c r="D262" s="234" t="s">
        <v>5286</v>
      </c>
      <c r="E262" s="234" t="s">
        <v>19</v>
      </c>
      <c r="F262" s="234" t="s">
        <v>19</v>
      </c>
      <c r="G262" s="234" t="s">
        <v>19</v>
      </c>
      <c r="H262" s="234" t="s">
        <v>5287</v>
      </c>
      <c r="I262" s="234" t="s">
        <v>5288</v>
      </c>
      <c r="J262" s="234" t="s">
        <v>5289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5290</v>
      </c>
      <c r="B263" s="234" t="s">
        <v>5291</v>
      </c>
      <c r="C263" s="234" t="s">
        <v>5292</v>
      </c>
      <c r="D263" s="234" t="s">
        <v>5293</v>
      </c>
      <c r="E263" s="234" t="s">
        <v>19</v>
      </c>
      <c r="F263" s="234" t="s">
        <v>19</v>
      </c>
      <c r="G263" s="234" t="s">
        <v>5294</v>
      </c>
      <c r="H263" s="234" t="s">
        <v>4197</v>
      </c>
      <c r="I263" s="234" t="s">
        <v>5295</v>
      </c>
      <c r="J263" s="234" t="s">
        <v>5296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5297</v>
      </c>
      <c r="B264" s="234" t="s">
        <v>5298</v>
      </c>
      <c r="C264" s="234" t="s">
        <v>5285</v>
      </c>
      <c r="D264" s="234" t="s">
        <v>5299</v>
      </c>
      <c r="E264" s="234" t="s">
        <v>19</v>
      </c>
      <c r="F264" s="234" t="s">
        <v>19</v>
      </c>
      <c r="G264" s="234" t="s">
        <v>19</v>
      </c>
      <c r="H264" s="234" t="s">
        <v>5300</v>
      </c>
      <c r="I264" s="234" t="s">
        <v>19</v>
      </c>
      <c r="J264" s="234" t="s">
        <v>5301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1567</v>
      </c>
      <c r="B265" s="233" t="s">
        <v>5302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5303</v>
      </c>
      <c r="B266" s="234" t="s">
        <v>5304</v>
      </c>
      <c r="C266" s="234" t="s">
        <v>5305</v>
      </c>
      <c r="D266" s="234" t="s">
        <v>5306</v>
      </c>
      <c r="E266" s="234" t="s">
        <v>5307</v>
      </c>
      <c r="F266" s="234" t="s">
        <v>19</v>
      </c>
      <c r="G266" s="234" t="s">
        <v>5308</v>
      </c>
      <c r="H266" s="234" t="s">
        <v>5309</v>
      </c>
      <c r="I266" s="234" t="s">
        <v>5310</v>
      </c>
      <c r="J266" s="234" t="s">
        <v>5311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5312</v>
      </c>
      <c r="B267" s="234" t="s">
        <v>5313</v>
      </c>
      <c r="C267" s="234" t="s">
        <v>5314</v>
      </c>
      <c r="D267" s="234" t="s">
        <v>5315</v>
      </c>
      <c r="E267" s="234" t="s">
        <v>19</v>
      </c>
      <c r="F267" s="234" t="s">
        <v>19</v>
      </c>
      <c r="G267" s="234" t="s">
        <v>19</v>
      </c>
      <c r="H267" s="234" t="s">
        <v>5316</v>
      </c>
      <c r="I267" s="234" t="s">
        <v>19</v>
      </c>
      <c r="J267" s="234" t="s">
        <v>5317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5318</v>
      </c>
      <c r="B268" s="234" t="s">
        <v>5319</v>
      </c>
      <c r="C268" s="234" t="s">
        <v>5320</v>
      </c>
      <c r="D268" s="234" t="s">
        <v>5315</v>
      </c>
      <c r="E268" s="234" t="s">
        <v>19</v>
      </c>
      <c r="F268" s="234" t="s">
        <v>19</v>
      </c>
      <c r="G268" s="234" t="s">
        <v>5321</v>
      </c>
      <c r="H268" s="234" t="s">
        <v>5322</v>
      </c>
      <c r="I268" s="234" t="s">
        <v>19</v>
      </c>
      <c r="J268" s="234" t="s">
        <v>5323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5324</v>
      </c>
      <c r="B269" s="234" t="s">
        <v>5325</v>
      </c>
      <c r="C269" s="234" t="s">
        <v>5320</v>
      </c>
      <c r="D269" s="234" t="s">
        <v>5326</v>
      </c>
      <c r="E269" s="234" t="s">
        <v>19</v>
      </c>
      <c r="F269" s="234" t="s">
        <v>19</v>
      </c>
      <c r="G269" s="234" t="s">
        <v>19</v>
      </c>
      <c r="H269" s="234" t="s">
        <v>5327</v>
      </c>
      <c r="I269" s="234" t="s">
        <v>19</v>
      </c>
      <c r="J269" s="234" t="s">
        <v>5328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5329</v>
      </c>
      <c r="B270" s="234" t="s">
        <v>5330</v>
      </c>
      <c r="C270" s="234" t="s">
        <v>5331</v>
      </c>
      <c r="D270" s="234" t="s">
        <v>5332</v>
      </c>
      <c r="E270" s="234" t="s">
        <v>19</v>
      </c>
      <c r="F270" s="234" t="s">
        <v>19</v>
      </c>
      <c r="G270" s="234" t="s">
        <v>19</v>
      </c>
      <c r="H270" s="234" t="s">
        <v>5333</v>
      </c>
      <c r="I270" s="234" t="s">
        <v>19</v>
      </c>
      <c r="J270" s="234" t="s">
        <v>5334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5335</v>
      </c>
      <c r="B271" s="234" t="s">
        <v>5336</v>
      </c>
      <c r="C271" s="234" t="s">
        <v>5337</v>
      </c>
      <c r="D271" s="234" t="s">
        <v>5338</v>
      </c>
      <c r="E271" s="234" t="s">
        <v>19</v>
      </c>
      <c r="F271" s="234" t="s">
        <v>19</v>
      </c>
      <c r="G271" s="234" t="s">
        <v>19</v>
      </c>
      <c r="H271" s="234" t="s">
        <v>5339</v>
      </c>
      <c r="I271" s="234" t="s">
        <v>5340</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5341</v>
      </c>
      <c r="B272" s="234" t="s">
        <v>5342</v>
      </c>
      <c r="C272" s="234" t="s">
        <v>5343</v>
      </c>
      <c r="D272" s="234" t="s">
        <v>5344</v>
      </c>
      <c r="E272" s="234" t="s">
        <v>19</v>
      </c>
      <c r="F272" s="234" t="s">
        <v>19</v>
      </c>
      <c r="G272" s="234" t="s">
        <v>19</v>
      </c>
      <c r="H272" s="234" t="s">
        <v>5345</v>
      </c>
      <c r="I272" s="234" t="s">
        <v>5346</v>
      </c>
      <c r="J272" s="234" t="s">
        <v>5347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1571</v>
      </c>
      <c r="B273" s="233" t="s">
        <v>5348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5349</v>
      </c>
      <c r="B274" s="234" t="s">
        <v>5350</v>
      </c>
      <c r="C274" s="234" t="s">
        <v>5351</v>
      </c>
      <c r="D274" s="234" t="s">
        <v>5344</v>
      </c>
      <c r="E274" s="234" t="s">
        <v>5352</v>
      </c>
      <c r="F274" s="234" t="s">
        <v>19</v>
      </c>
      <c r="G274" s="234" t="s">
        <v>19</v>
      </c>
      <c r="H274" s="234" t="s">
        <v>5353</v>
      </c>
      <c r="I274" s="234" t="s">
        <v>19</v>
      </c>
      <c r="J274" s="234" t="s">
        <v>5354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5355</v>
      </c>
      <c r="B275" s="234" t="s">
        <v>5356</v>
      </c>
      <c r="C275" s="234" t="s">
        <v>5357</v>
      </c>
      <c r="D275" s="234" t="s">
        <v>5358</v>
      </c>
      <c r="E275" s="234" t="s">
        <v>19</v>
      </c>
      <c r="F275" s="234" t="s">
        <v>19</v>
      </c>
      <c r="G275" s="234" t="s">
        <v>19</v>
      </c>
      <c r="H275" s="234" t="s">
        <v>5359</v>
      </c>
      <c r="I275" s="234" t="s">
        <v>19</v>
      </c>
      <c r="J275" s="234" t="s">
        <v>5360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5361</v>
      </c>
      <c r="B276" s="234" t="s">
        <v>5362</v>
      </c>
      <c r="C276" s="234" t="s">
        <v>5363</v>
      </c>
      <c r="D276" s="234" t="s">
        <v>5364</v>
      </c>
      <c r="E276" s="234" t="s">
        <v>19</v>
      </c>
      <c r="F276" s="234" t="s">
        <v>5365</v>
      </c>
      <c r="G276" s="234" t="s">
        <v>19</v>
      </c>
      <c r="H276" s="234" t="s">
        <v>5366</v>
      </c>
      <c r="I276" s="234" t="s">
        <v>5367</v>
      </c>
      <c r="J276" s="234" t="s">
        <v>5368</v>
      </c>
      <c r="K276" s="237">
        <f>IF(COUNTIF(L276:AY276,"&lt;&gt;")=0,"",SUMPRODUCT(((Recommendations[ImplStatus]="Implemented")+(Recommendations[ImplStatus]="Compensated"))*ISNUMBER(MATCH(Recommendations[Id],L276:AY276,0)))/COUNTIF(L276:AY276,"&lt;&gt;"))</f>
        <v>0</v>
      </c>
      <c r="L276" s="240" t="s">
        <v>542</v>
      </c>
      <c r="M276" s="240" t="s">
        <v>547</v>
      </c>
      <c r="N276" s="240" t="s">
        <v>552</v>
      </c>
      <c r="O276" s="240" t="s">
        <v>557</v>
      </c>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5369</v>
      </c>
      <c r="B277" s="233" t="s">
        <v>5370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5371</v>
      </c>
      <c r="B278" s="234" t="s">
        <v>5372</v>
      </c>
      <c r="C278" s="234" t="s">
        <v>5373</v>
      </c>
      <c r="D278" s="234" t="s">
        <v>5374</v>
      </c>
      <c r="E278" s="234" t="s">
        <v>19</v>
      </c>
      <c r="F278" s="234" t="s">
        <v>5375</v>
      </c>
      <c r="G278" s="234" t="s">
        <v>19</v>
      </c>
      <c r="H278" s="234" t="s">
        <v>5376</v>
      </c>
      <c r="I278" s="234" t="s">
        <v>19</v>
      </c>
      <c r="J278" s="234" t="s">
        <v>5377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5378</v>
      </c>
      <c r="B279" s="232" t="s">
        <v>5379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1577</v>
      </c>
      <c r="B280" s="233" t="s">
        <v>5380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5381</v>
      </c>
      <c r="B281" s="234" t="s">
        <v>5382</v>
      </c>
      <c r="C281" s="234" t="s">
        <v>5383</v>
      </c>
      <c r="D281" s="234" t="s">
        <v>5384</v>
      </c>
      <c r="E281" s="234" t="s">
        <v>5385</v>
      </c>
      <c r="F281" s="234" t="s">
        <v>19</v>
      </c>
      <c r="G281" s="234" t="s">
        <v>19</v>
      </c>
      <c r="H281" s="234" t="s">
        <v>5386</v>
      </c>
      <c r="I281" s="234" t="s">
        <v>19</v>
      </c>
      <c r="J281" s="234" t="s">
        <v>5387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5388</v>
      </c>
      <c r="B282" s="234" t="s">
        <v>5389</v>
      </c>
      <c r="C282" s="234" t="s">
        <v>5390</v>
      </c>
      <c r="D282" s="234" t="s">
        <v>19</v>
      </c>
      <c r="E282" s="234" t="s">
        <v>19</v>
      </c>
      <c r="F282" s="234" t="s">
        <v>19</v>
      </c>
      <c r="G282" s="234" t="s">
        <v>19</v>
      </c>
      <c r="H282" s="234" t="s">
        <v>5391</v>
      </c>
      <c r="I282" s="234" t="s">
        <v>19</v>
      </c>
      <c r="J282" s="234" t="s">
        <v>5392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5393</v>
      </c>
      <c r="B283" s="234" t="s">
        <v>5394</v>
      </c>
      <c r="C283" s="234" t="s">
        <v>5395</v>
      </c>
      <c r="D283" s="234" t="s">
        <v>19</v>
      </c>
      <c r="E283" s="234" t="s">
        <v>19</v>
      </c>
      <c r="F283" s="234" t="s">
        <v>19</v>
      </c>
      <c r="G283" s="234" t="s">
        <v>19</v>
      </c>
      <c r="H283" s="234" t="s">
        <v>5396</v>
      </c>
      <c r="I283" s="234" t="s">
        <v>19</v>
      </c>
      <c r="J283" s="234" t="s">
        <v>5397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5398</v>
      </c>
      <c r="B284" s="234" t="s">
        <v>5399</v>
      </c>
      <c r="C284" s="234" t="s">
        <v>5400</v>
      </c>
      <c r="D284" s="234" t="s">
        <v>5401</v>
      </c>
      <c r="E284" s="234" t="s">
        <v>19</v>
      </c>
      <c r="F284" s="234" t="s">
        <v>19</v>
      </c>
      <c r="G284" s="234" t="s">
        <v>19</v>
      </c>
      <c r="H284" s="234" t="s">
        <v>5402</v>
      </c>
      <c r="I284" s="234" t="s">
        <v>19</v>
      </c>
      <c r="J284" s="234" t="s">
        <v>5403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1581</v>
      </c>
      <c r="B285" s="233" t="s">
        <v>5404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5405</v>
      </c>
      <c r="B286" s="234" t="s">
        <v>5406</v>
      </c>
      <c r="C286" s="234" t="s">
        <v>5407</v>
      </c>
      <c r="D286" s="234" t="s">
        <v>5408</v>
      </c>
      <c r="E286" s="234" t="s">
        <v>19</v>
      </c>
      <c r="F286" s="234" t="s">
        <v>19</v>
      </c>
      <c r="G286" s="234" t="s">
        <v>19</v>
      </c>
      <c r="H286" s="234" t="s">
        <v>5409</v>
      </c>
      <c r="I286" s="234" t="s">
        <v>5410</v>
      </c>
      <c r="J286" s="234" t="s">
        <v>5411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1585</v>
      </c>
      <c r="B287" s="233" t="s">
        <v>5412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5413</v>
      </c>
      <c r="B288" s="234" t="s">
        <v>5414</v>
      </c>
      <c r="C288" s="234" t="s">
        <v>5415</v>
      </c>
      <c r="D288" s="234" t="s">
        <v>5416</v>
      </c>
      <c r="E288" s="234" t="s">
        <v>5417</v>
      </c>
      <c r="F288" s="234" t="s">
        <v>5418</v>
      </c>
      <c r="G288" s="234" t="s">
        <v>5419</v>
      </c>
      <c r="H288" s="234" t="s">
        <v>5420</v>
      </c>
      <c r="I288" s="234" t="s">
        <v>4401</v>
      </c>
      <c r="J288" s="234" t="s">
        <v>5421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5422</v>
      </c>
      <c r="B289" s="234" t="s">
        <v>5423</v>
      </c>
      <c r="C289" s="234" t="s">
        <v>5424</v>
      </c>
      <c r="D289" s="234" t="s">
        <v>19</v>
      </c>
      <c r="E289" s="234" t="s">
        <v>5417</v>
      </c>
      <c r="F289" s="234" t="s">
        <v>19</v>
      </c>
      <c r="G289" s="234" t="s">
        <v>5425</v>
      </c>
      <c r="H289" s="234" t="s">
        <v>5426</v>
      </c>
      <c r="I289" s="234" t="s">
        <v>5427</v>
      </c>
      <c r="J289" s="234" t="s">
        <v>5428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5429</v>
      </c>
      <c r="B290" s="234" t="s">
        <v>5430</v>
      </c>
      <c r="C290" s="234" t="s">
        <v>5431</v>
      </c>
      <c r="D290" s="234" t="s">
        <v>19</v>
      </c>
      <c r="E290" s="234" t="s">
        <v>5432</v>
      </c>
      <c r="F290" s="234" t="s">
        <v>19</v>
      </c>
      <c r="G290" s="234" t="s">
        <v>5433</v>
      </c>
      <c r="H290" s="234" t="s">
        <v>5434</v>
      </c>
      <c r="I290" s="234" t="s">
        <v>5435</v>
      </c>
      <c r="J290" s="234" t="s">
        <v>5436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5437</v>
      </c>
      <c r="B291" s="234" t="s">
        <v>5438</v>
      </c>
      <c r="C291" s="234" t="s">
        <v>5439</v>
      </c>
      <c r="D291" s="234" t="s">
        <v>19</v>
      </c>
      <c r="E291" s="234" t="s">
        <v>19</v>
      </c>
      <c r="F291" s="234" t="s">
        <v>19</v>
      </c>
      <c r="G291" s="234" t="s">
        <v>19</v>
      </c>
      <c r="H291" s="234" t="s">
        <v>5440</v>
      </c>
      <c r="I291" s="234" t="s">
        <v>4401</v>
      </c>
      <c r="J291" s="234" t="s">
        <v>5441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1589</v>
      </c>
      <c r="B292" s="233" t="s">
        <v>5442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5443</v>
      </c>
      <c r="B293" s="234" t="s">
        <v>5444</v>
      </c>
      <c r="C293" s="234" t="s">
        <v>5445</v>
      </c>
      <c r="D293" s="234" t="s">
        <v>5446</v>
      </c>
      <c r="E293" s="234" t="s">
        <v>19</v>
      </c>
      <c r="F293" s="234" t="s">
        <v>19</v>
      </c>
      <c r="G293" s="234" t="s">
        <v>19</v>
      </c>
      <c r="H293" s="234" t="s">
        <v>5447</v>
      </c>
      <c r="I293" s="234" t="s">
        <v>5448</v>
      </c>
      <c r="J293" s="234" t="s">
        <v>5449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5450</v>
      </c>
      <c r="B294" s="234" t="s">
        <v>5451</v>
      </c>
      <c r="C294" s="234" t="s">
        <v>5452</v>
      </c>
      <c r="D294" s="234" t="s">
        <v>5446</v>
      </c>
      <c r="E294" s="234" t="s">
        <v>19</v>
      </c>
      <c r="F294" s="234" t="s">
        <v>5453</v>
      </c>
      <c r="G294" s="234" t="s">
        <v>19</v>
      </c>
      <c r="H294" s="234" t="s">
        <v>5454</v>
      </c>
      <c r="I294" s="234" t="s">
        <v>4371</v>
      </c>
      <c r="J294" s="234" t="s">
        <v>5455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5456</v>
      </c>
      <c r="B295" s="234" t="s">
        <v>5457</v>
      </c>
      <c r="C295" s="234" t="s">
        <v>5458</v>
      </c>
      <c r="D295" s="234" t="s">
        <v>5459</v>
      </c>
      <c r="E295" s="234" t="s">
        <v>19</v>
      </c>
      <c r="F295" s="234" t="s">
        <v>19</v>
      </c>
      <c r="G295" s="234" t="s">
        <v>19</v>
      </c>
      <c r="H295" s="234" t="s">
        <v>5460</v>
      </c>
      <c r="I295" s="234" t="s">
        <v>4371</v>
      </c>
      <c r="J295" s="234" t="s">
        <v>5461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1593</v>
      </c>
      <c r="B296" s="233" t="s">
        <v>5462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5463</v>
      </c>
      <c r="B297" s="234" t="s">
        <v>5464</v>
      </c>
      <c r="C297" s="234" t="s">
        <v>5465</v>
      </c>
      <c r="D297" s="234" t="s">
        <v>5459</v>
      </c>
      <c r="E297" s="234" t="s">
        <v>19</v>
      </c>
      <c r="F297" s="234" t="s">
        <v>5466</v>
      </c>
      <c r="G297" s="234" t="s">
        <v>19</v>
      </c>
      <c r="H297" s="234" t="s">
        <v>5467</v>
      </c>
      <c r="I297" s="234" t="s">
        <v>19</v>
      </c>
      <c r="J297" s="234" t="s">
        <v>5468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5469</v>
      </c>
      <c r="B298" s="234" t="s">
        <v>5470</v>
      </c>
      <c r="C298" s="234" t="s">
        <v>5471</v>
      </c>
      <c r="D298" s="234" t="s">
        <v>5472</v>
      </c>
      <c r="E298" s="234" t="s">
        <v>19</v>
      </c>
      <c r="F298" s="234" t="s">
        <v>19</v>
      </c>
      <c r="G298" s="234" t="s">
        <v>5473</v>
      </c>
      <c r="H298" s="234" t="s">
        <v>5474</v>
      </c>
      <c r="I298" s="234" t="s">
        <v>5474</v>
      </c>
      <c r="J298" s="234" t="s">
        <v>5475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5476</v>
      </c>
      <c r="B299" s="234" t="s">
        <v>5477</v>
      </c>
      <c r="C299" s="234" t="s">
        <v>5478</v>
      </c>
      <c r="D299" s="234" t="s">
        <v>19</v>
      </c>
      <c r="E299" s="234" t="s">
        <v>19</v>
      </c>
      <c r="F299" s="234" t="s">
        <v>19</v>
      </c>
      <c r="G299" s="234" t="s">
        <v>19</v>
      </c>
      <c r="H299" s="234" t="s">
        <v>5479</v>
      </c>
      <c r="I299" s="234" t="s">
        <v>5480</v>
      </c>
      <c r="J299" s="234" t="s">
        <v>5481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5482</v>
      </c>
      <c r="B300" s="234" t="s">
        <v>5483</v>
      </c>
      <c r="C300" s="234" t="s">
        <v>5484</v>
      </c>
      <c r="D300" s="234" t="s">
        <v>19</v>
      </c>
      <c r="E300" s="234" t="s">
        <v>19</v>
      </c>
      <c r="F300" s="234" t="s">
        <v>5485</v>
      </c>
      <c r="G300" s="234" t="s">
        <v>19</v>
      </c>
      <c r="H300" s="234" t="s">
        <v>5486</v>
      </c>
      <c r="I300" s="234" t="s">
        <v>5480</v>
      </c>
      <c r="J300" s="234" t="s">
        <v>5487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1597</v>
      </c>
      <c r="B301" s="233" t="s">
        <v>5488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5489</v>
      </c>
      <c r="B302" s="234" t="s">
        <v>5490</v>
      </c>
      <c r="C302" s="234" t="s">
        <v>5491</v>
      </c>
      <c r="D302" s="234" t="s">
        <v>19</v>
      </c>
      <c r="E302" s="234" t="s">
        <v>19</v>
      </c>
      <c r="F302" s="234" t="s">
        <v>19</v>
      </c>
      <c r="G302" s="234" t="s">
        <v>19</v>
      </c>
      <c r="H302" s="234" t="s">
        <v>5492</v>
      </c>
      <c r="I302" s="234" t="s">
        <v>19</v>
      </c>
      <c r="J302" s="234" t="s">
        <v>5493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5494</v>
      </c>
      <c r="B303" s="234" t="s">
        <v>5495</v>
      </c>
      <c r="C303" s="234" t="s">
        <v>5496</v>
      </c>
      <c r="D303" s="234" t="s">
        <v>5497</v>
      </c>
      <c r="E303" s="234" t="s">
        <v>19</v>
      </c>
      <c r="F303" s="234" t="s">
        <v>19</v>
      </c>
      <c r="G303" s="234" t="s">
        <v>19</v>
      </c>
      <c r="H303" s="234" t="s">
        <v>5498</v>
      </c>
      <c r="I303" s="234" t="s">
        <v>4401</v>
      </c>
      <c r="J303" s="234" t="s">
        <v>5499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5500</v>
      </c>
      <c r="B304" s="234" t="s">
        <v>5501</v>
      </c>
      <c r="C304" s="234" t="s">
        <v>5502</v>
      </c>
      <c r="D304" s="234" t="s">
        <v>5497</v>
      </c>
      <c r="E304" s="234" t="s">
        <v>19</v>
      </c>
      <c r="F304" s="234" t="s">
        <v>5503</v>
      </c>
      <c r="G304" s="234" t="s">
        <v>19</v>
      </c>
      <c r="H304" s="234" t="s">
        <v>5504</v>
      </c>
      <c r="I304" s="234" t="s">
        <v>19</v>
      </c>
      <c r="J304" s="234" t="s">
        <v>5505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5506</v>
      </c>
      <c r="B305" s="234" t="s">
        <v>5507</v>
      </c>
      <c r="C305" s="234" t="s">
        <v>5508</v>
      </c>
      <c r="D305" s="234" t="s">
        <v>5509</v>
      </c>
      <c r="E305" s="234" t="s">
        <v>19</v>
      </c>
      <c r="F305" s="234" t="s">
        <v>19</v>
      </c>
      <c r="G305" s="234" t="s">
        <v>19</v>
      </c>
      <c r="H305" s="234" t="s">
        <v>5510</v>
      </c>
      <c r="I305" s="234" t="s">
        <v>5511</v>
      </c>
      <c r="J305" s="234" t="s">
        <v>5512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5513</v>
      </c>
      <c r="B306" s="234" t="s">
        <v>5514</v>
      </c>
      <c r="C306" s="234" t="s">
        <v>5515</v>
      </c>
      <c r="D306" s="234" t="s">
        <v>5516</v>
      </c>
      <c r="E306" s="234" t="s">
        <v>19</v>
      </c>
      <c r="F306" s="234" t="s">
        <v>19</v>
      </c>
      <c r="G306" s="234" t="s">
        <v>19</v>
      </c>
      <c r="H306" s="234" t="s">
        <v>5517</v>
      </c>
      <c r="I306" s="234" t="s">
        <v>4401</v>
      </c>
      <c r="J306" s="234" t="s">
        <v>5518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1601</v>
      </c>
      <c r="B307" s="233" t="s">
        <v>5519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5520</v>
      </c>
      <c r="B308" s="234" t="s">
        <v>5521</v>
      </c>
      <c r="C308" s="234" t="s">
        <v>5522</v>
      </c>
      <c r="D308" s="234" t="s">
        <v>5516</v>
      </c>
      <c r="E308" s="234" t="s">
        <v>19</v>
      </c>
      <c r="F308" s="234" t="s">
        <v>5523</v>
      </c>
      <c r="G308" s="234" t="s">
        <v>19</v>
      </c>
      <c r="H308" s="234" t="s">
        <v>5524</v>
      </c>
      <c r="I308" s="234" t="s">
        <v>5525</v>
      </c>
      <c r="J308" s="234" t="s">
        <v>5526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1605</v>
      </c>
      <c r="B309" s="233" t="s">
        <v>5527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5528</v>
      </c>
      <c r="B310" s="234" t="s">
        <v>5529</v>
      </c>
      <c r="C310" s="234" t="s">
        <v>5530</v>
      </c>
      <c r="D310" s="234" t="s">
        <v>19</v>
      </c>
      <c r="E310" s="234" t="s">
        <v>19</v>
      </c>
      <c r="F310" s="234" t="s">
        <v>5531</v>
      </c>
      <c r="G310" s="234" t="s">
        <v>19</v>
      </c>
      <c r="H310" s="234" t="s">
        <v>5532</v>
      </c>
      <c r="I310" s="234" t="s">
        <v>5533</v>
      </c>
      <c r="J310" s="234" t="s">
        <v>5534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5535</v>
      </c>
      <c r="B311" s="234" t="s">
        <v>5536</v>
      </c>
      <c r="C311" s="234" t="s">
        <v>5537</v>
      </c>
      <c r="D311" s="234" t="s">
        <v>5538</v>
      </c>
      <c r="E311" s="234" t="s">
        <v>19</v>
      </c>
      <c r="F311" s="234" t="s">
        <v>19</v>
      </c>
      <c r="G311" s="234" t="s">
        <v>5539</v>
      </c>
      <c r="H311" s="234" t="s">
        <v>5540</v>
      </c>
      <c r="I311" s="234" t="s">
        <v>19</v>
      </c>
      <c r="J311" s="234" t="s">
        <v>5541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5542</v>
      </c>
      <c r="B312" s="234" t="s">
        <v>5543</v>
      </c>
      <c r="C312" s="234" t="s">
        <v>5544</v>
      </c>
      <c r="D312" s="234" t="s">
        <v>5545</v>
      </c>
      <c r="E312" s="234" t="s">
        <v>19</v>
      </c>
      <c r="F312" s="234" t="s">
        <v>19</v>
      </c>
      <c r="G312" s="234" t="s">
        <v>19</v>
      </c>
      <c r="H312" s="234" t="s">
        <v>5546</v>
      </c>
      <c r="I312" s="234" t="s">
        <v>19</v>
      </c>
      <c r="J312" s="234" t="s">
        <v>5547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5548</v>
      </c>
      <c r="B313" s="234" t="s">
        <v>5549</v>
      </c>
      <c r="C313" s="234" t="s">
        <v>5550</v>
      </c>
      <c r="D313" s="234" t="s">
        <v>5551</v>
      </c>
      <c r="E313" s="234" t="s">
        <v>19</v>
      </c>
      <c r="F313" s="234" t="s">
        <v>19</v>
      </c>
      <c r="G313" s="234" t="s">
        <v>5552</v>
      </c>
      <c r="H313" s="234" t="s">
        <v>5553</v>
      </c>
      <c r="I313" s="234" t="s">
        <v>5554</v>
      </c>
      <c r="J313" s="234" t="s">
        <v>5555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5556</v>
      </c>
      <c r="B314" s="234" t="s">
        <v>5557</v>
      </c>
      <c r="C314" s="234" t="s">
        <v>5558</v>
      </c>
      <c r="D314" s="234" t="s">
        <v>5559</v>
      </c>
      <c r="E314" s="234" t="s">
        <v>19</v>
      </c>
      <c r="F314" s="234" t="s">
        <v>19</v>
      </c>
      <c r="G314" s="234" t="s">
        <v>5560</v>
      </c>
      <c r="H314" s="234" t="s">
        <v>5561</v>
      </c>
      <c r="I314" s="234" t="s">
        <v>5562</v>
      </c>
      <c r="J314" s="234" t="s">
        <v>5563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5564</v>
      </c>
      <c r="B315" s="233" t="s">
        <v>5565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5566</v>
      </c>
      <c r="B316" s="234" t="s">
        <v>5567</v>
      </c>
      <c r="C316" s="234" t="s">
        <v>5568</v>
      </c>
      <c r="D316" s="234" t="s">
        <v>19</v>
      </c>
      <c r="E316" s="234" t="s">
        <v>19</v>
      </c>
      <c r="F316" s="234" t="s">
        <v>19</v>
      </c>
      <c r="G316" s="234" t="s">
        <v>19</v>
      </c>
      <c r="H316" s="234" t="s">
        <v>5569</v>
      </c>
      <c r="I316" s="234" t="s">
        <v>5570</v>
      </c>
      <c r="J316" s="234" t="s">
        <v>5571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5572</v>
      </c>
      <c r="B317" s="234" t="s">
        <v>5573</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5574</v>
      </c>
      <c r="B318" s="233" t="s">
        <v>5575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5576</v>
      </c>
      <c r="B319" s="234" t="s">
        <v>5577</v>
      </c>
      <c r="C319" s="234" t="s">
        <v>5578</v>
      </c>
      <c r="D319" s="234" t="s">
        <v>5579</v>
      </c>
      <c r="E319" s="234" t="s">
        <v>19</v>
      </c>
      <c r="F319" s="234" t="s">
        <v>5580</v>
      </c>
      <c r="G319" s="234" t="s">
        <v>5581</v>
      </c>
      <c r="H319" s="234" t="s">
        <v>5582</v>
      </c>
      <c r="I319" s="234" t="s">
        <v>19</v>
      </c>
      <c r="J319" s="234" t="s">
        <v>5583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5584</v>
      </c>
      <c r="B320" s="234" t="s">
        <v>5585</v>
      </c>
      <c r="C320" s="234" t="s">
        <v>5586</v>
      </c>
      <c r="D320" s="234" t="s">
        <v>5587</v>
      </c>
      <c r="E320" s="234" t="s">
        <v>19</v>
      </c>
      <c r="F320" s="234" t="s">
        <v>19</v>
      </c>
      <c r="G320" s="234" t="s">
        <v>19</v>
      </c>
      <c r="H320" s="234" t="s">
        <v>5588</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5589</v>
      </c>
      <c r="B321" s="234" t="s">
        <v>5590</v>
      </c>
      <c r="C321" s="234" t="s">
        <v>5591</v>
      </c>
      <c r="D321" s="234" t="s">
        <v>5592</v>
      </c>
      <c r="E321" s="234" t="s">
        <v>19</v>
      </c>
      <c r="F321" s="234" t="s">
        <v>19</v>
      </c>
      <c r="G321" s="234" t="s">
        <v>19</v>
      </c>
      <c r="H321" s="234" t="s">
        <v>5593</v>
      </c>
      <c r="I321" s="234" t="s">
        <v>19</v>
      </c>
      <c r="J321" s="234" t="s">
        <v>5594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5595</v>
      </c>
      <c r="B322" s="234" t="s">
        <v>5596</v>
      </c>
      <c r="C322" s="234" t="s">
        <v>5597</v>
      </c>
      <c r="D322" s="234" t="s">
        <v>5598</v>
      </c>
      <c r="E322" s="234" t="s">
        <v>19</v>
      </c>
      <c r="F322" s="234" t="s">
        <v>19</v>
      </c>
      <c r="G322" s="234" t="s">
        <v>19</v>
      </c>
      <c r="H322" s="234" t="s">
        <v>5599</v>
      </c>
      <c r="I322" s="234" t="s">
        <v>19</v>
      </c>
      <c r="J322" s="234" t="s">
        <v>5600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5601</v>
      </c>
      <c r="B323" s="234" t="s">
        <v>5602</v>
      </c>
      <c r="C323" s="234" t="s">
        <v>5603</v>
      </c>
      <c r="D323" s="234" t="s">
        <v>19</v>
      </c>
      <c r="E323" s="234" t="s">
        <v>19</v>
      </c>
      <c r="F323" s="234" t="s">
        <v>19</v>
      </c>
      <c r="G323" s="234" t="s">
        <v>19</v>
      </c>
      <c r="H323" s="234" t="s">
        <v>5604</v>
      </c>
      <c r="I323" s="234" t="s">
        <v>4401</v>
      </c>
      <c r="J323" s="234" t="s">
        <v>5605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5606</v>
      </c>
      <c r="B324" s="234" t="s">
        <v>5607</v>
      </c>
      <c r="C324" s="234" t="s">
        <v>5608</v>
      </c>
      <c r="D324" s="234" t="s">
        <v>19</v>
      </c>
      <c r="E324" s="234" t="s">
        <v>19</v>
      </c>
      <c r="F324" s="234" t="s">
        <v>19</v>
      </c>
      <c r="G324" s="234" t="s">
        <v>19</v>
      </c>
      <c r="H324" s="234" t="s">
        <v>5609</v>
      </c>
      <c r="I324" s="234" t="s">
        <v>5610</v>
      </c>
      <c r="J324" s="234" t="s">
        <v>5611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5612</v>
      </c>
      <c r="B325" s="234" t="s">
        <v>5613</v>
      </c>
      <c r="C325" s="234" t="s">
        <v>5614</v>
      </c>
      <c r="D325" s="234" t="s">
        <v>5615</v>
      </c>
      <c r="E325" s="234" t="s">
        <v>19</v>
      </c>
      <c r="F325" s="234" t="s">
        <v>19</v>
      </c>
      <c r="G325" s="234" t="s">
        <v>19</v>
      </c>
      <c r="H325" s="234" t="s">
        <v>5616</v>
      </c>
      <c r="I325" s="234" t="s">
        <v>19</v>
      </c>
      <c r="J325" s="234" t="s">
        <v>5617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5618</v>
      </c>
      <c r="B326" s="241" t="s">
        <v>5619</v>
      </c>
      <c r="C326" s="241" t="s">
        <v>5620</v>
      </c>
      <c r="D326" s="241" t="s">
        <v>5621</v>
      </c>
      <c r="E326" s="241" t="s">
        <v>19</v>
      </c>
      <c r="F326" s="241" t="s">
        <v>19</v>
      </c>
      <c r="G326" s="241" t="s">
        <v>19</v>
      </c>
      <c r="H326" s="241" t="s">
        <v>5622</v>
      </c>
      <c r="I326" s="241" t="s">
        <v>4401</v>
      </c>
      <c r="J326" s="241" t="s">
        <v>5623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895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IFERROR(INDEX('Recommendations'!$G$2:$G$189, MATCH(L2,'Recommendations'!$A$2:$A$189,0))="Implemented", FALSE))</xm:f>
            <x14:dxf>
              <font>
                <color rgb="FF000000"/>
              </font>
              <fill>
                <patternFill>
                  <bgColor rgb="FF3C7D22"/>
                </patternFill>
              </fill>
            </x14:dxf>
          </x14:cfRule>
          <x14:cfRule type="expression" priority="2" id="{00000000-000E-0000-0A00-000002000000}">
            <xm:f>AND(L2&lt;&gt;"", IFERROR(INDEX('Recommendations'!$G$2:$G$189, MATCH(L2,'Recommendations'!$A$2:$A$189,0))="Compensated", FALSE))</xm:f>
            <x14:dxf>
              <font>
                <color rgb="FF000000"/>
              </font>
              <fill>
                <patternFill>
                  <bgColor rgb="FFC6E0B4"/>
                </patternFill>
              </fill>
            </x14:dxf>
          </x14:cfRule>
          <x14:cfRule type="expression" priority="3" id="{00000000-000E-0000-0A00-000003000000}">
            <xm:f>AND(L2&lt;&gt;"", IFERROR(INDEX('Recommendations'!$G$2:$G$189, MATCH(L2,'Recommendations'!$A$2:$A$189,0))="Testing", FALSE))</xm:f>
            <x14:dxf>
              <font>
                <color rgb="FF000000"/>
              </font>
              <fill>
                <patternFill>
                  <bgColor rgb="FFFFC000"/>
                </patternFill>
              </fill>
            </x14:dxf>
          </x14:cfRule>
          <x14:cfRule type="expression" priority="4" id="{00000000-000E-0000-0A00-000004000000}">
            <xm:f>AND(L2&lt;&gt;"", IFERROR(INDEX('Recommendations'!$G$2:$G$189, MATCH(L2,'Recommendations'!$A$2:$A$189,0))="Failed", FALSE))</xm:f>
            <x14:dxf>
              <font>
                <color rgb="FF000000"/>
              </font>
              <fill>
                <patternFill>
                  <bgColor rgb="FFD82891"/>
                </patternFill>
              </fill>
            </x14:dxf>
          </x14:cfRule>
          <x14:cfRule type="expression" priority="5" id="{00000000-000E-0000-0A00-000005000000}">
            <xm:f>AND(L2&lt;&gt;"", IFERROR(INDEX('Recommendations'!$G$2:$G$189, MATCH(L2,'Recommendations'!$A$2:$A$189,0))="Risk Accepted", FALSE))</xm:f>
            <x14:dxf>
              <font>
                <color rgb="FF000000"/>
              </font>
              <fill>
                <patternFill>
                  <bgColor rgb="FFD9D9D9"/>
                </patternFill>
              </fill>
            </x14:dxf>
          </x14:cfRule>
          <x14:cfRule type="expression" priority="6" id="{00000000-000E-0000-0A00-000006000000}">
            <xm:f>AND(L2&lt;&gt;"", IFERROR(INDEX('Recommendations'!$G$2:$G$189, MATCH(L2,'Recommendations'!$A$2:$A$189,0))="N/A",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2772</v>
      </c>
      <c r="B1" s="286" t="s">
        <v>3657</v>
      </c>
      <c r="C1" s="286" t="s">
        <v>0</v>
      </c>
      <c r="D1" s="286" t="s">
        <v>1135</v>
      </c>
      <c r="E1" s="286" t="s">
        <v>5624</v>
      </c>
      <c r="F1" s="286" t="s">
        <v>5625</v>
      </c>
      <c r="G1" s="286" t="s">
        <v>1140</v>
      </c>
      <c r="H1" s="286" t="s">
        <v>1141</v>
      </c>
      <c r="I1" s="286" t="s">
        <v>1142</v>
      </c>
      <c r="J1" s="286" t="s">
        <v>1143</v>
      </c>
      <c r="K1" s="286" t="s">
        <v>1144</v>
      </c>
      <c r="L1" s="286" t="s">
        <v>1145</v>
      </c>
      <c r="M1" s="286" t="s">
        <v>1146</v>
      </c>
      <c r="N1" s="286" t="s">
        <v>1147</v>
      </c>
      <c r="O1" s="286" t="s">
        <v>1148</v>
      </c>
      <c r="P1" s="286" t="s">
        <v>1149</v>
      </c>
      <c r="Q1" s="286" t="s">
        <v>1150</v>
      </c>
      <c r="R1" s="286" t="s">
        <v>1151</v>
      </c>
      <c r="S1" s="286" t="s">
        <v>1152</v>
      </c>
      <c r="T1" s="286" t="s">
        <v>1153</v>
      </c>
      <c r="U1" s="286" t="s">
        <v>1154</v>
      </c>
      <c r="V1" s="286" t="s">
        <v>1155</v>
      </c>
      <c r="W1" s="286" t="s">
        <v>1156</v>
      </c>
      <c r="X1" s="286" t="s">
        <v>1157</v>
      </c>
      <c r="Y1" s="286" t="s">
        <v>1158</v>
      </c>
      <c r="Z1" s="286" t="s">
        <v>1159</v>
      </c>
      <c r="AA1" s="286" t="s">
        <v>1160</v>
      </c>
      <c r="AB1" s="286" t="s">
        <v>1161</v>
      </c>
      <c r="AC1" s="286" t="s">
        <v>1162</v>
      </c>
      <c r="AD1" s="286" t="s">
        <v>1163</v>
      </c>
      <c r="AE1" s="286" t="s">
        <v>1164</v>
      </c>
      <c r="AF1" s="286" t="s">
        <v>1165</v>
      </c>
      <c r="AG1" s="286" t="s">
        <v>1166</v>
      </c>
      <c r="AH1" s="286" t="s">
        <v>1167</v>
      </c>
      <c r="AI1" s="286" t="s">
        <v>1168</v>
      </c>
      <c r="AJ1" s="286" t="s">
        <v>1169</v>
      </c>
      <c r="AK1" s="286" t="s">
        <v>1170</v>
      </c>
      <c r="AL1" s="286" t="s">
        <v>1171</v>
      </c>
      <c r="AM1" s="286" t="s">
        <v>1172</v>
      </c>
      <c r="AN1" s="286" t="s">
        <v>1173</v>
      </c>
      <c r="AO1" s="286" t="s">
        <v>1174</v>
      </c>
      <c r="AP1" s="286" t="s">
        <v>1175</v>
      </c>
      <c r="AQ1" s="286" t="s">
        <v>1176</v>
      </c>
      <c r="AR1" s="286" t="s">
        <v>1177</v>
      </c>
      <c r="AS1" s="286" t="s">
        <v>1178</v>
      </c>
      <c r="AT1" s="286" t="s">
        <v>1179</v>
      </c>
      <c r="AU1" s="287" t="s">
        <v>1180</v>
      </c>
    </row>
    <row r="2" spans="1:47" ht="60" customHeight="1" outlineLevel="1" x14ac:dyDescent="0.35">
      <c r="A2" s="277" t="s">
        <v>5626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5626</v>
      </c>
      <c r="B3" s="256" t="s">
        <v>5627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5626</v>
      </c>
      <c r="B4" s="257" t="s">
        <v>5627</v>
      </c>
      <c r="C4" s="258" t="s">
        <v>5628</v>
      </c>
      <c r="D4" s="261" t="s">
        <v>5629</v>
      </c>
      <c r="E4" s="262" t="s">
        <v>5630</v>
      </c>
      <c r="F4" s="265" t="s">
        <v>5631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5626</v>
      </c>
      <c r="B5" s="257" t="s">
        <v>5627</v>
      </c>
      <c r="C5" s="258" t="s">
        <v>5632</v>
      </c>
      <c r="D5" s="261" t="s">
        <v>5633</v>
      </c>
      <c r="E5" s="262" t="s">
        <v>5630</v>
      </c>
      <c r="F5" s="265" t="s">
        <v>5631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5626</v>
      </c>
      <c r="B6" s="257" t="s">
        <v>5627</v>
      </c>
      <c r="C6" s="258" t="s">
        <v>5634</v>
      </c>
      <c r="D6" s="261" t="s">
        <v>5635</v>
      </c>
      <c r="E6" s="262" t="s">
        <v>5630</v>
      </c>
      <c r="F6" s="265" t="s">
        <v>5631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5626</v>
      </c>
      <c r="B7" s="257" t="s">
        <v>5627</v>
      </c>
      <c r="C7" s="258" t="s">
        <v>5636</v>
      </c>
      <c r="D7" s="261" t="s">
        <v>5637</v>
      </c>
      <c r="E7" s="262" t="s">
        <v>5630</v>
      </c>
      <c r="F7" s="265" t="s">
        <v>5631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5626</v>
      </c>
      <c r="B8" s="257" t="s">
        <v>5627</v>
      </c>
      <c r="C8" s="258" t="s">
        <v>5638</v>
      </c>
      <c r="D8" s="261" t="s">
        <v>5639</v>
      </c>
      <c r="E8" s="262" t="s">
        <v>5630</v>
      </c>
      <c r="F8" s="265" t="s">
        <v>5631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5626</v>
      </c>
      <c r="B9" s="257" t="s">
        <v>5627</v>
      </c>
      <c r="C9" s="258" t="s">
        <v>5640</v>
      </c>
      <c r="D9" s="261" t="s">
        <v>5641</v>
      </c>
      <c r="E9" s="262" t="s">
        <v>5630</v>
      </c>
      <c r="F9" s="265" t="s">
        <v>5631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5626</v>
      </c>
      <c r="B10" s="257" t="s">
        <v>5627</v>
      </c>
      <c r="C10" s="258" t="s">
        <v>5642</v>
      </c>
      <c r="D10" s="261" t="s">
        <v>5643</v>
      </c>
      <c r="E10" s="262" t="s">
        <v>5630</v>
      </c>
      <c r="F10" s="265" t="s">
        <v>5631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5626</v>
      </c>
      <c r="B11" s="257" t="s">
        <v>5627</v>
      </c>
      <c r="C11" s="258" t="s">
        <v>5644</v>
      </c>
      <c r="D11" s="261" t="s">
        <v>5645</v>
      </c>
      <c r="E11" s="262" t="s">
        <v>5630</v>
      </c>
      <c r="F11" s="265" t="s">
        <v>5631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5626</v>
      </c>
      <c r="B12" s="257" t="s">
        <v>5627</v>
      </c>
      <c r="C12" s="258" t="s">
        <v>5646</v>
      </c>
      <c r="D12" s="261" t="s">
        <v>5647</v>
      </c>
      <c r="E12" s="262" t="s">
        <v>5630</v>
      </c>
      <c r="F12" s="265" t="s">
        <v>5631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5626</v>
      </c>
      <c r="B13" s="257" t="s">
        <v>5627</v>
      </c>
      <c r="C13" s="258" t="s">
        <v>5648</v>
      </c>
      <c r="D13" s="261" t="s">
        <v>5649</v>
      </c>
      <c r="E13" s="262" t="s">
        <v>5630</v>
      </c>
      <c r="F13" s="265" t="s">
        <v>5631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5626</v>
      </c>
      <c r="B14" s="257" t="s">
        <v>5627</v>
      </c>
      <c r="C14" s="258" t="s">
        <v>5650</v>
      </c>
      <c r="D14" s="261" t="s">
        <v>5651</v>
      </c>
      <c r="E14" s="262" t="s">
        <v>5630</v>
      </c>
      <c r="F14" s="265" t="s">
        <v>5631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5626</v>
      </c>
      <c r="B15" s="257" t="s">
        <v>5627</v>
      </c>
      <c r="C15" s="258" t="s">
        <v>5652</v>
      </c>
      <c r="D15" s="261" t="s">
        <v>5653</v>
      </c>
      <c r="E15" s="262" t="s">
        <v>5630</v>
      </c>
      <c r="F15" s="265" t="s">
        <v>5631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5626</v>
      </c>
      <c r="B16" s="257" t="s">
        <v>5627</v>
      </c>
      <c r="C16" s="258" t="s">
        <v>5654</v>
      </c>
      <c r="D16" s="261" t="s">
        <v>5655</v>
      </c>
      <c r="E16" s="262" t="s">
        <v>5630</v>
      </c>
      <c r="F16" s="265" t="s">
        <v>5631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5626</v>
      </c>
      <c r="B17" s="256" t="s">
        <v>5656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5626</v>
      </c>
      <c r="B18" s="257" t="s">
        <v>5656</v>
      </c>
      <c r="C18" s="258" t="s">
        <v>5657</v>
      </c>
      <c r="D18" s="261" t="s">
        <v>5658</v>
      </c>
      <c r="E18" s="262" t="s">
        <v>5659</v>
      </c>
      <c r="F18" s="265" t="s">
        <v>5660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5626</v>
      </c>
      <c r="B19" s="257" t="s">
        <v>5656</v>
      </c>
      <c r="C19" s="258" t="s">
        <v>5661</v>
      </c>
      <c r="D19" s="261" t="s">
        <v>5662</v>
      </c>
      <c r="E19" s="262" t="s">
        <v>5659</v>
      </c>
      <c r="F19" s="265" t="s">
        <v>5660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5626</v>
      </c>
      <c r="B20" s="257" t="s">
        <v>5656</v>
      </c>
      <c r="C20" s="258" t="s">
        <v>5663</v>
      </c>
      <c r="D20" s="261" t="s">
        <v>5664</v>
      </c>
      <c r="E20" s="262" t="s">
        <v>5659</v>
      </c>
      <c r="F20" s="265" t="s">
        <v>5660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5626</v>
      </c>
      <c r="B21" s="257" t="s">
        <v>5656</v>
      </c>
      <c r="C21" s="258" t="s">
        <v>5665</v>
      </c>
      <c r="D21" s="261" t="s">
        <v>5666</v>
      </c>
      <c r="E21" s="262" t="s">
        <v>5659</v>
      </c>
      <c r="F21" s="265" t="s">
        <v>5660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5626</v>
      </c>
      <c r="B22" s="257" t="s">
        <v>5656</v>
      </c>
      <c r="C22" s="258" t="s">
        <v>5667</v>
      </c>
      <c r="D22" s="261" t="s">
        <v>5668</v>
      </c>
      <c r="E22" s="262" t="s">
        <v>5659</v>
      </c>
      <c r="F22" s="265" t="s">
        <v>5660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5626</v>
      </c>
      <c r="B23" s="257" t="s">
        <v>5656</v>
      </c>
      <c r="C23" s="258" t="s">
        <v>5669</v>
      </c>
      <c r="D23" s="261" t="s">
        <v>5670</v>
      </c>
      <c r="E23" s="262" t="s">
        <v>5630</v>
      </c>
      <c r="F23" s="265" t="s">
        <v>5631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5626</v>
      </c>
      <c r="B24" s="257" t="s">
        <v>5656</v>
      </c>
      <c r="C24" s="258" t="s">
        <v>5671</v>
      </c>
      <c r="D24" s="261" t="s">
        <v>5672</v>
      </c>
      <c r="E24" s="262" t="s">
        <v>5630</v>
      </c>
      <c r="F24" s="265" t="s">
        <v>5631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5626</v>
      </c>
      <c r="B25" s="257" t="s">
        <v>5656</v>
      </c>
      <c r="C25" s="258" t="s">
        <v>5673</v>
      </c>
      <c r="D25" s="261" t="s">
        <v>5674</v>
      </c>
      <c r="E25" s="262" t="s">
        <v>5630</v>
      </c>
      <c r="F25" s="265" t="s">
        <v>5675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5626</v>
      </c>
      <c r="B26" s="257" t="s">
        <v>5656</v>
      </c>
      <c r="C26" s="258" t="s">
        <v>5676</v>
      </c>
      <c r="D26" s="261" t="s">
        <v>5677</v>
      </c>
      <c r="E26" s="262" t="s">
        <v>5630</v>
      </c>
      <c r="F26" s="265" t="s">
        <v>5675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5626</v>
      </c>
      <c r="B27" s="257" t="s">
        <v>5656</v>
      </c>
      <c r="C27" s="258" t="s">
        <v>5678</v>
      </c>
      <c r="D27" s="261" t="s">
        <v>5679</v>
      </c>
      <c r="E27" s="262" t="s">
        <v>5630</v>
      </c>
      <c r="F27" s="265" t="s">
        <v>5675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5626</v>
      </c>
      <c r="B28" s="257" t="s">
        <v>5656</v>
      </c>
      <c r="C28" s="258" t="s">
        <v>5680</v>
      </c>
      <c r="D28" s="261" t="s">
        <v>5681</v>
      </c>
      <c r="E28" s="262" t="s">
        <v>5630</v>
      </c>
      <c r="F28" s="265" t="s">
        <v>5675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5626</v>
      </c>
      <c r="B29" s="257" t="s">
        <v>5656</v>
      </c>
      <c r="C29" s="258" t="s">
        <v>5682</v>
      </c>
      <c r="D29" s="261" t="s">
        <v>5683</v>
      </c>
      <c r="E29" s="262" t="s">
        <v>5630</v>
      </c>
      <c r="F29" s="265" t="s">
        <v>5675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5626</v>
      </c>
      <c r="B30" s="257" t="s">
        <v>5656</v>
      </c>
      <c r="C30" s="258" t="s">
        <v>5684</v>
      </c>
      <c r="D30" s="261" t="s">
        <v>5685</v>
      </c>
      <c r="E30" s="262" t="s">
        <v>5630</v>
      </c>
      <c r="F30" s="265" t="s">
        <v>5675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5626</v>
      </c>
      <c r="B31" s="257" t="s">
        <v>5656</v>
      </c>
      <c r="C31" s="258" t="s">
        <v>5686</v>
      </c>
      <c r="D31" s="261" t="s">
        <v>5687</v>
      </c>
      <c r="E31" s="262" t="s">
        <v>5630</v>
      </c>
      <c r="F31" s="265" t="s">
        <v>5675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5626</v>
      </c>
      <c r="B32" s="257" t="s">
        <v>5656</v>
      </c>
      <c r="C32" s="258" t="s">
        <v>5688</v>
      </c>
      <c r="D32" s="261" t="s">
        <v>5689</v>
      </c>
      <c r="E32" s="262" t="s">
        <v>5630</v>
      </c>
      <c r="F32" s="265" t="s">
        <v>5675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5626</v>
      </c>
      <c r="B33" s="257" t="s">
        <v>5656</v>
      </c>
      <c r="C33" s="258" t="s">
        <v>5690</v>
      </c>
      <c r="D33" s="261" t="s">
        <v>5691</v>
      </c>
      <c r="E33" s="262" t="s">
        <v>5659</v>
      </c>
      <c r="F33" s="265" t="s">
        <v>5660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5626</v>
      </c>
      <c r="B34" s="257" t="s">
        <v>5656</v>
      </c>
      <c r="C34" s="258" t="s">
        <v>5692</v>
      </c>
      <c r="D34" s="261" t="s">
        <v>5693</v>
      </c>
      <c r="E34" s="262" t="s">
        <v>5630</v>
      </c>
      <c r="F34" s="265" t="s">
        <v>5675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5626</v>
      </c>
      <c r="B35" s="256" t="s">
        <v>5694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5626</v>
      </c>
      <c r="B36" s="257" t="s">
        <v>5694</v>
      </c>
      <c r="C36" s="258" t="s">
        <v>5695</v>
      </c>
      <c r="D36" s="261" t="s">
        <v>5696</v>
      </c>
      <c r="E36" s="262" t="s">
        <v>5630</v>
      </c>
      <c r="F36" s="265" t="s">
        <v>5675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5626</v>
      </c>
      <c r="B37" s="257" t="s">
        <v>5694</v>
      </c>
      <c r="C37" s="258" t="s">
        <v>5697</v>
      </c>
      <c r="D37" s="261" t="s">
        <v>5698</v>
      </c>
      <c r="E37" s="262" t="s">
        <v>5630</v>
      </c>
      <c r="F37" s="265" t="s">
        <v>5699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5626</v>
      </c>
      <c r="B38" s="257" t="s">
        <v>5694</v>
      </c>
      <c r="C38" s="258" t="s">
        <v>5700</v>
      </c>
      <c r="D38" s="261" t="s">
        <v>5701</v>
      </c>
      <c r="E38" s="262" t="s">
        <v>5630</v>
      </c>
      <c r="F38" s="265" t="s">
        <v>5699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5626</v>
      </c>
      <c r="B39" s="257" t="s">
        <v>5694</v>
      </c>
      <c r="C39" s="258" t="s">
        <v>5702</v>
      </c>
      <c r="D39" s="261" t="s">
        <v>5703</v>
      </c>
      <c r="E39" s="262" t="s">
        <v>5630</v>
      </c>
      <c r="F39" s="265" t="s">
        <v>5699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5626</v>
      </c>
      <c r="B40" s="257" t="s">
        <v>5694</v>
      </c>
      <c r="C40" s="258" t="s">
        <v>5704</v>
      </c>
      <c r="D40" s="261" t="s">
        <v>5705</v>
      </c>
      <c r="E40" s="262" t="s">
        <v>5630</v>
      </c>
      <c r="F40" s="265" t="s">
        <v>5699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5626</v>
      </c>
      <c r="B41" s="257" t="s">
        <v>5694</v>
      </c>
      <c r="C41" s="258" t="s">
        <v>5706</v>
      </c>
      <c r="D41" s="261" t="s">
        <v>5707</v>
      </c>
      <c r="E41" s="262" t="s">
        <v>5630</v>
      </c>
      <c r="F41" s="265" t="s">
        <v>5699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5626</v>
      </c>
      <c r="B42" s="257" t="s">
        <v>5694</v>
      </c>
      <c r="C42" s="258" t="s">
        <v>5708</v>
      </c>
      <c r="D42" s="261" t="s">
        <v>5709</v>
      </c>
      <c r="E42" s="262" t="s">
        <v>5630</v>
      </c>
      <c r="F42" s="265" t="s">
        <v>5699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5626</v>
      </c>
      <c r="B43" s="257" t="s">
        <v>5694</v>
      </c>
      <c r="C43" s="258" t="s">
        <v>5710</v>
      </c>
      <c r="D43" s="261" t="s">
        <v>5711</v>
      </c>
      <c r="E43" s="262" t="s">
        <v>5630</v>
      </c>
      <c r="F43" s="265" t="s">
        <v>5699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5626</v>
      </c>
      <c r="B44" s="257" t="s">
        <v>5694</v>
      </c>
      <c r="C44" s="258" t="s">
        <v>5712</v>
      </c>
      <c r="D44" s="261" t="s">
        <v>5713</v>
      </c>
      <c r="E44" s="262" t="s">
        <v>5630</v>
      </c>
      <c r="F44" s="265" t="s">
        <v>5699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5626</v>
      </c>
      <c r="B45" s="257" t="s">
        <v>5694</v>
      </c>
      <c r="C45" s="258" t="s">
        <v>5714</v>
      </c>
      <c r="D45" s="261" t="s">
        <v>5715</v>
      </c>
      <c r="E45" s="262" t="s">
        <v>5630</v>
      </c>
      <c r="F45" s="265" t="s">
        <v>5699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5626</v>
      </c>
      <c r="B46" s="257" t="s">
        <v>5694</v>
      </c>
      <c r="C46" s="258" t="s">
        <v>5716</v>
      </c>
      <c r="D46" s="261" t="s">
        <v>5717</v>
      </c>
      <c r="E46" s="262" t="s">
        <v>5630</v>
      </c>
      <c r="F46" s="265" t="s">
        <v>5699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5626</v>
      </c>
      <c r="B47" s="257" t="s">
        <v>5694</v>
      </c>
      <c r="C47" s="258" t="s">
        <v>5718</v>
      </c>
      <c r="D47" s="261" t="s">
        <v>5719</v>
      </c>
      <c r="E47" s="262" t="s">
        <v>5630</v>
      </c>
      <c r="F47" s="265" t="s">
        <v>5699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5626</v>
      </c>
      <c r="B48" s="257" t="s">
        <v>5694</v>
      </c>
      <c r="C48" s="258" t="s">
        <v>5720</v>
      </c>
      <c r="D48" s="261" t="s">
        <v>5721</v>
      </c>
      <c r="E48" s="262" t="s">
        <v>5630</v>
      </c>
      <c r="F48" s="265" t="s">
        <v>5699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5626</v>
      </c>
      <c r="B49" s="257" t="s">
        <v>5694</v>
      </c>
      <c r="C49" s="258" t="s">
        <v>5722</v>
      </c>
      <c r="D49" s="261" t="s">
        <v>5723</v>
      </c>
      <c r="E49" s="262" t="s">
        <v>5630</v>
      </c>
      <c r="F49" s="265" t="s">
        <v>5699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5626</v>
      </c>
      <c r="B50" s="256" t="s">
        <v>2896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5626</v>
      </c>
      <c r="B51" s="257" t="s">
        <v>2896</v>
      </c>
      <c r="C51" s="258" t="s">
        <v>5724</v>
      </c>
      <c r="D51" s="261" t="s">
        <v>5725</v>
      </c>
      <c r="E51" s="262" t="s">
        <v>5726</v>
      </c>
      <c r="F51" s="265" t="s">
        <v>5727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5626</v>
      </c>
      <c r="B52" s="257" t="s">
        <v>2896</v>
      </c>
      <c r="C52" s="258" t="s">
        <v>5728</v>
      </c>
      <c r="D52" s="261" t="s">
        <v>5729</v>
      </c>
      <c r="E52" s="262" t="s">
        <v>5726</v>
      </c>
      <c r="F52" s="265" t="s">
        <v>5727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5626</v>
      </c>
      <c r="B53" s="257" t="s">
        <v>2896</v>
      </c>
      <c r="C53" s="258" t="s">
        <v>5730</v>
      </c>
      <c r="D53" s="261" t="s">
        <v>5731</v>
      </c>
      <c r="E53" s="262" t="s">
        <v>5726</v>
      </c>
      <c r="F53" s="265" t="s">
        <v>5727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5626</v>
      </c>
      <c r="B54" s="257" t="s">
        <v>2896</v>
      </c>
      <c r="C54" s="258" t="s">
        <v>5732</v>
      </c>
      <c r="D54" s="261" t="s">
        <v>5733</v>
      </c>
      <c r="E54" s="262" t="s">
        <v>5726</v>
      </c>
      <c r="F54" s="265" t="s">
        <v>5727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5626</v>
      </c>
      <c r="B55" s="257" t="s">
        <v>2896</v>
      </c>
      <c r="C55" s="258" t="s">
        <v>5734</v>
      </c>
      <c r="D55" s="261" t="s">
        <v>5735</v>
      </c>
      <c r="E55" s="262" t="s">
        <v>5726</v>
      </c>
      <c r="F55" s="265" t="s">
        <v>5727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5626</v>
      </c>
      <c r="B56" s="257" t="s">
        <v>2896</v>
      </c>
      <c r="C56" s="258" t="s">
        <v>5736</v>
      </c>
      <c r="D56" s="261" t="s">
        <v>5737</v>
      </c>
      <c r="E56" s="262" t="s">
        <v>5726</v>
      </c>
      <c r="F56" s="265" t="s">
        <v>5727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5626</v>
      </c>
      <c r="B57" s="257" t="s">
        <v>2896</v>
      </c>
      <c r="C57" s="258" t="s">
        <v>5738</v>
      </c>
      <c r="D57" s="261" t="s">
        <v>5739</v>
      </c>
      <c r="E57" s="262" t="s">
        <v>5726</v>
      </c>
      <c r="F57" s="265" t="s">
        <v>5727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5626</v>
      </c>
      <c r="B58" s="257" t="s">
        <v>2896</v>
      </c>
      <c r="C58" s="258" t="s">
        <v>5740</v>
      </c>
      <c r="D58" s="261" t="s">
        <v>5741</v>
      </c>
      <c r="E58" s="262" t="s">
        <v>5630</v>
      </c>
      <c r="F58" s="265" t="s">
        <v>5727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5626</v>
      </c>
      <c r="B59" s="257" t="s">
        <v>2896</v>
      </c>
      <c r="C59" s="258" t="s">
        <v>5742</v>
      </c>
      <c r="D59" s="261" t="s">
        <v>5743</v>
      </c>
      <c r="E59" s="262" t="s">
        <v>5630</v>
      </c>
      <c r="F59" s="265" t="s">
        <v>5727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5626</v>
      </c>
      <c r="B60" s="256" t="s">
        <v>5744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5626</v>
      </c>
      <c r="B61" s="257" t="s">
        <v>5744</v>
      </c>
      <c r="C61" s="258" t="s">
        <v>5745</v>
      </c>
      <c r="D61" s="261" t="s">
        <v>5746</v>
      </c>
      <c r="E61" s="262" t="s">
        <v>5630</v>
      </c>
      <c r="F61" s="265" t="s">
        <v>5747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5626</v>
      </c>
      <c r="B62" s="257" t="s">
        <v>5744</v>
      </c>
      <c r="C62" s="258" t="s">
        <v>5748</v>
      </c>
      <c r="D62" s="261" t="s">
        <v>5749</v>
      </c>
      <c r="E62" s="262" t="s">
        <v>5630</v>
      </c>
      <c r="F62" s="265" t="s">
        <v>5747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5626</v>
      </c>
      <c r="B63" s="257" t="s">
        <v>5744</v>
      </c>
      <c r="C63" s="258" t="s">
        <v>5750</v>
      </c>
      <c r="D63" s="261" t="s">
        <v>5751</v>
      </c>
      <c r="E63" s="262" t="s">
        <v>5630</v>
      </c>
      <c r="F63" s="265" t="s">
        <v>5747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5626</v>
      </c>
      <c r="B64" s="257" t="s">
        <v>5744</v>
      </c>
      <c r="C64" s="258" t="s">
        <v>5752</v>
      </c>
      <c r="D64" s="261" t="s">
        <v>5753</v>
      </c>
      <c r="E64" s="262" t="s">
        <v>5630</v>
      </c>
      <c r="F64" s="265" t="s">
        <v>5747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5626</v>
      </c>
      <c r="B65" s="257" t="s">
        <v>5744</v>
      </c>
      <c r="C65" s="258" t="s">
        <v>5754</v>
      </c>
      <c r="D65" s="261" t="s">
        <v>5755</v>
      </c>
      <c r="E65" s="262" t="s">
        <v>5630</v>
      </c>
      <c r="F65" s="265" t="s">
        <v>5747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5626</v>
      </c>
      <c r="B66" s="257" t="s">
        <v>5744</v>
      </c>
      <c r="C66" s="258" t="s">
        <v>5756</v>
      </c>
      <c r="D66" s="261" t="s">
        <v>5757</v>
      </c>
      <c r="E66" s="262" t="s">
        <v>5630</v>
      </c>
      <c r="F66" s="265" t="s">
        <v>5747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5626</v>
      </c>
      <c r="B67" s="257" t="s">
        <v>5744</v>
      </c>
      <c r="C67" s="258" t="s">
        <v>5758</v>
      </c>
      <c r="D67" s="261" t="s">
        <v>5759</v>
      </c>
      <c r="E67" s="262" t="s">
        <v>5630</v>
      </c>
      <c r="F67" s="265" t="s">
        <v>5747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5626</v>
      </c>
      <c r="B68" s="257" t="s">
        <v>5744</v>
      </c>
      <c r="C68" s="258" t="s">
        <v>5760</v>
      </c>
      <c r="D68" s="261" t="s">
        <v>5761</v>
      </c>
      <c r="E68" s="262" t="s">
        <v>5630</v>
      </c>
      <c r="F68" s="265" t="s">
        <v>5762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5626</v>
      </c>
      <c r="B69" s="257" t="s">
        <v>5744</v>
      </c>
      <c r="C69" s="258" t="s">
        <v>5763</v>
      </c>
      <c r="D69" s="261" t="s">
        <v>5764</v>
      </c>
      <c r="E69" s="262" t="s">
        <v>5630</v>
      </c>
      <c r="F69" s="265" t="s">
        <v>5762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5626</v>
      </c>
      <c r="B70" s="257" t="s">
        <v>5744</v>
      </c>
      <c r="C70" s="258" t="s">
        <v>5765</v>
      </c>
      <c r="D70" s="261" t="s">
        <v>5766</v>
      </c>
      <c r="E70" s="262" t="s">
        <v>5630</v>
      </c>
      <c r="F70" s="265" t="s">
        <v>5762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5626</v>
      </c>
      <c r="B71" s="257" t="s">
        <v>5744</v>
      </c>
      <c r="C71" s="258" t="s">
        <v>5767</v>
      </c>
      <c r="D71" s="261" t="s">
        <v>5768</v>
      </c>
      <c r="E71" s="262" t="s">
        <v>5630</v>
      </c>
      <c r="F71" s="265" t="s">
        <v>5769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5626</v>
      </c>
      <c r="B72" s="257" t="s">
        <v>5744</v>
      </c>
      <c r="C72" s="258" t="s">
        <v>5770</v>
      </c>
      <c r="D72" s="261" t="s">
        <v>5771</v>
      </c>
      <c r="E72" s="262" t="s">
        <v>5630</v>
      </c>
      <c r="F72" s="265" t="s">
        <v>5747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5626</v>
      </c>
      <c r="B73" s="257" t="s">
        <v>5744</v>
      </c>
      <c r="C73" s="258" t="s">
        <v>5772</v>
      </c>
      <c r="D73" s="261" t="s">
        <v>5773</v>
      </c>
      <c r="E73" s="262" t="s">
        <v>5774</v>
      </c>
      <c r="F73" s="265" t="s">
        <v>5747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5626</v>
      </c>
      <c r="B74" s="256" t="s">
        <v>5775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5626</v>
      </c>
      <c r="B75" s="257" t="s">
        <v>5775</v>
      </c>
      <c r="C75" s="258" t="s">
        <v>5776</v>
      </c>
      <c r="D75" s="261" t="s">
        <v>5777</v>
      </c>
      <c r="E75" s="262" t="s">
        <v>5774</v>
      </c>
      <c r="F75" s="265" t="s">
        <v>5778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5626</v>
      </c>
      <c r="B76" s="257" t="s">
        <v>5775</v>
      </c>
      <c r="C76" s="258" t="s">
        <v>5779</v>
      </c>
      <c r="D76" s="261" t="s">
        <v>5780</v>
      </c>
      <c r="E76" s="262" t="s">
        <v>5774</v>
      </c>
      <c r="F76" s="265" t="s">
        <v>5778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5626</v>
      </c>
      <c r="B77" s="257" t="s">
        <v>5775</v>
      </c>
      <c r="C77" s="258" t="s">
        <v>5781</v>
      </c>
      <c r="D77" s="261" t="s">
        <v>5782</v>
      </c>
      <c r="E77" s="262" t="s">
        <v>5774</v>
      </c>
      <c r="F77" s="265" t="s">
        <v>5778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5626</v>
      </c>
      <c r="B78" s="257" t="s">
        <v>5775</v>
      </c>
      <c r="C78" s="258" t="s">
        <v>5783</v>
      </c>
      <c r="D78" s="261" t="s">
        <v>5784</v>
      </c>
      <c r="E78" s="262" t="s">
        <v>5774</v>
      </c>
      <c r="F78" s="265" t="s">
        <v>5778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5626</v>
      </c>
      <c r="B79" s="257" t="s">
        <v>5775</v>
      </c>
      <c r="C79" s="258" t="s">
        <v>5785</v>
      </c>
      <c r="D79" s="261" t="s">
        <v>5786</v>
      </c>
      <c r="E79" s="262" t="s">
        <v>5774</v>
      </c>
      <c r="F79" s="265" t="s">
        <v>5778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5626</v>
      </c>
      <c r="B80" s="257" t="s">
        <v>5775</v>
      </c>
      <c r="C80" s="258" t="s">
        <v>5787</v>
      </c>
      <c r="D80" s="261" t="s">
        <v>5788</v>
      </c>
      <c r="E80" s="262" t="s">
        <v>5774</v>
      </c>
      <c r="F80" s="265" t="s">
        <v>5778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5626</v>
      </c>
      <c r="B81" s="257" t="s">
        <v>5775</v>
      </c>
      <c r="C81" s="258" t="s">
        <v>5789</v>
      </c>
      <c r="D81" s="261" t="s">
        <v>5790</v>
      </c>
      <c r="E81" s="262" t="s">
        <v>5774</v>
      </c>
      <c r="F81" s="265" t="s">
        <v>5778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5626</v>
      </c>
      <c r="B82" s="257" t="s">
        <v>5775</v>
      </c>
      <c r="C82" s="258" t="s">
        <v>5791</v>
      </c>
      <c r="D82" s="261" t="s">
        <v>5792</v>
      </c>
      <c r="E82" s="262" t="s">
        <v>5774</v>
      </c>
      <c r="F82" s="265" t="s">
        <v>5778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5626</v>
      </c>
      <c r="B83" s="257" t="s">
        <v>5775</v>
      </c>
      <c r="C83" s="258" t="s">
        <v>5793</v>
      </c>
      <c r="D83" s="261" t="s">
        <v>5794</v>
      </c>
      <c r="E83" s="262" t="s">
        <v>5774</v>
      </c>
      <c r="F83" s="265" t="s">
        <v>5778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5626</v>
      </c>
      <c r="B84" s="257" t="s">
        <v>5775</v>
      </c>
      <c r="C84" s="258" t="s">
        <v>5795</v>
      </c>
      <c r="D84" s="261" t="s">
        <v>5796</v>
      </c>
      <c r="E84" s="262" t="s">
        <v>5774</v>
      </c>
      <c r="F84" s="265" t="s">
        <v>5778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5626</v>
      </c>
      <c r="B85" s="257" t="s">
        <v>5775</v>
      </c>
      <c r="C85" s="258" t="s">
        <v>5797</v>
      </c>
      <c r="D85" s="261" t="s">
        <v>5798</v>
      </c>
      <c r="E85" s="262" t="s">
        <v>5774</v>
      </c>
      <c r="F85" s="265" t="s">
        <v>5778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5626</v>
      </c>
      <c r="B86" s="257" t="s">
        <v>5775</v>
      </c>
      <c r="C86" s="258" t="s">
        <v>5799</v>
      </c>
      <c r="D86" s="261" t="s">
        <v>5800</v>
      </c>
      <c r="E86" s="262" t="s">
        <v>5774</v>
      </c>
      <c r="F86" s="265" t="s">
        <v>5778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5626</v>
      </c>
      <c r="B87" s="257" t="s">
        <v>5775</v>
      </c>
      <c r="C87" s="258" t="s">
        <v>5801</v>
      </c>
      <c r="D87" s="261" t="s">
        <v>5802</v>
      </c>
      <c r="E87" s="262" t="s">
        <v>5774</v>
      </c>
      <c r="F87" s="265" t="s">
        <v>5778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5626</v>
      </c>
      <c r="B88" s="257" t="s">
        <v>5775</v>
      </c>
      <c r="C88" s="258" t="s">
        <v>5803</v>
      </c>
      <c r="D88" s="261" t="s">
        <v>5804</v>
      </c>
      <c r="E88" s="262" t="s">
        <v>5774</v>
      </c>
      <c r="F88" s="265" t="s">
        <v>5762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5626</v>
      </c>
      <c r="B89" s="257" t="s">
        <v>5775</v>
      </c>
      <c r="C89" s="258" t="s">
        <v>5805</v>
      </c>
      <c r="D89" s="261" t="s">
        <v>5806</v>
      </c>
      <c r="E89" s="262" t="s">
        <v>5774</v>
      </c>
      <c r="F89" s="265" t="s">
        <v>5762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5626</v>
      </c>
      <c r="B90" s="257" t="s">
        <v>5775</v>
      </c>
      <c r="C90" s="258" t="s">
        <v>5807</v>
      </c>
      <c r="D90" s="261" t="s">
        <v>5808</v>
      </c>
      <c r="E90" s="262" t="s">
        <v>5774</v>
      </c>
      <c r="F90" s="265" t="s">
        <v>5762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5626</v>
      </c>
      <c r="B91" s="256" t="s">
        <v>5809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5626</v>
      </c>
      <c r="B92" s="257" t="s">
        <v>5809</v>
      </c>
      <c r="C92" s="258" t="s">
        <v>5810</v>
      </c>
      <c r="D92" s="261" t="s">
        <v>5811</v>
      </c>
      <c r="E92" s="262" t="s">
        <v>5630</v>
      </c>
      <c r="F92" s="265" t="s">
        <v>5762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5626</v>
      </c>
      <c r="B93" s="257" t="s">
        <v>5809</v>
      </c>
      <c r="C93" s="258" t="s">
        <v>5812</v>
      </c>
      <c r="D93" s="261" t="s">
        <v>5813</v>
      </c>
      <c r="E93" s="262" t="s">
        <v>5630</v>
      </c>
      <c r="F93" s="265" t="s">
        <v>5762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5626</v>
      </c>
      <c r="B94" s="257" t="s">
        <v>5809</v>
      </c>
      <c r="C94" s="258" t="s">
        <v>5814</v>
      </c>
      <c r="D94" s="261" t="s">
        <v>5815</v>
      </c>
      <c r="E94" s="262" t="s">
        <v>5630</v>
      </c>
      <c r="F94" s="265" t="s">
        <v>5762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5626</v>
      </c>
      <c r="B95" s="257" t="s">
        <v>5809</v>
      </c>
      <c r="C95" s="258" t="s">
        <v>5816</v>
      </c>
      <c r="D95" s="261" t="s">
        <v>5817</v>
      </c>
      <c r="E95" s="262" t="s">
        <v>5630</v>
      </c>
      <c r="F95" s="265" t="s">
        <v>5762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5626</v>
      </c>
      <c r="B96" s="257" t="s">
        <v>5809</v>
      </c>
      <c r="C96" s="258" t="s">
        <v>5818</v>
      </c>
      <c r="D96" s="261" t="s">
        <v>5819</v>
      </c>
      <c r="E96" s="262" t="s">
        <v>5630</v>
      </c>
      <c r="F96" s="265" t="s">
        <v>5762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5626</v>
      </c>
      <c r="B97" s="257" t="s">
        <v>5809</v>
      </c>
      <c r="C97" s="258" t="s">
        <v>5820</v>
      </c>
      <c r="D97" s="261" t="s">
        <v>5821</v>
      </c>
      <c r="E97" s="262" t="s">
        <v>5630</v>
      </c>
      <c r="F97" s="265" t="s">
        <v>5822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5626</v>
      </c>
      <c r="B98" s="257" t="s">
        <v>5809</v>
      </c>
      <c r="C98" s="258" t="s">
        <v>5823</v>
      </c>
      <c r="D98" s="261" t="s">
        <v>5824</v>
      </c>
      <c r="E98" s="262" t="s">
        <v>5630</v>
      </c>
      <c r="F98" s="265" t="s">
        <v>5822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5626</v>
      </c>
      <c r="B99" s="257" t="s">
        <v>5809</v>
      </c>
      <c r="C99" s="258" t="s">
        <v>5825</v>
      </c>
      <c r="D99" s="261" t="s">
        <v>5826</v>
      </c>
      <c r="E99" s="262" t="s">
        <v>5630</v>
      </c>
      <c r="F99" s="265" t="s">
        <v>5822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5626</v>
      </c>
      <c r="B100" s="257" t="s">
        <v>5809</v>
      </c>
      <c r="C100" s="258" t="s">
        <v>5827</v>
      </c>
      <c r="D100" s="261" t="s">
        <v>5828</v>
      </c>
      <c r="E100" s="262" t="s">
        <v>5630</v>
      </c>
      <c r="F100" s="265" t="s">
        <v>5822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5626</v>
      </c>
      <c r="B101" s="257" t="s">
        <v>5809</v>
      </c>
      <c r="C101" s="258" t="s">
        <v>5829</v>
      </c>
      <c r="D101" s="261" t="s">
        <v>5830</v>
      </c>
      <c r="E101" s="262" t="s">
        <v>5630</v>
      </c>
      <c r="F101" s="265" t="s">
        <v>5762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5626</v>
      </c>
      <c r="B102" s="257" t="s">
        <v>5809</v>
      </c>
      <c r="C102" s="258" t="s">
        <v>5831</v>
      </c>
      <c r="D102" s="261" t="s">
        <v>5832</v>
      </c>
      <c r="E102" s="262" t="s">
        <v>5774</v>
      </c>
      <c r="F102" s="265" t="s">
        <v>5762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5626</v>
      </c>
      <c r="B103" s="257" t="s">
        <v>5809</v>
      </c>
      <c r="C103" s="258" t="s">
        <v>5833</v>
      </c>
      <c r="D103" s="261" t="s">
        <v>5834</v>
      </c>
      <c r="E103" s="262" t="s">
        <v>5774</v>
      </c>
      <c r="F103" s="265" t="s">
        <v>5762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5626</v>
      </c>
      <c r="B104" s="257" t="s">
        <v>5809</v>
      </c>
      <c r="C104" s="258" t="s">
        <v>5835</v>
      </c>
      <c r="D104" s="261" t="s">
        <v>5836</v>
      </c>
      <c r="E104" s="262" t="s">
        <v>5774</v>
      </c>
      <c r="F104" s="265" t="s">
        <v>5762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5626</v>
      </c>
      <c r="B105" s="257" t="s">
        <v>5809</v>
      </c>
      <c r="C105" s="258" t="s">
        <v>5837</v>
      </c>
      <c r="D105" s="261" t="s">
        <v>5838</v>
      </c>
      <c r="E105" s="262" t="s">
        <v>5659</v>
      </c>
      <c r="F105" s="265" t="s">
        <v>5762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5626</v>
      </c>
      <c r="B106" s="256" t="s">
        <v>5839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5626</v>
      </c>
      <c r="B107" s="257" t="s">
        <v>5839</v>
      </c>
      <c r="C107" s="258" t="s">
        <v>5840</v>
      </c>
      <c r="D107" s="261" t="s">
        <v>5841</v>
      </c>
      <c r="E107" s="262" t="s">
        <v>5774</v>
      </c>
      <c r="F107" s="265" t="s">
        <v>5762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5626</v>
      </c>
      <c r="B108" s="257" t="s">
        <v>5839</v>
      </c>
      <c r="C108" s="258" t="s">
        <v>5842</v>
      </c>
      <c r="D108" s="261" t="s">
        <v>5843</v>
      </c>
      <c r="E108" s="262" t="s">
        <v>5774</v>
      </c>
      <c r="F108" s="265" t="s">
        <v>5762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5626</v>
      </c>
      <c r="B109" s="257" t="s">
        <v>5839</v>
      </c>
      <c r="C109" s="258" t="s">
        <v>5844</v>
      </c>
      <c r="D109" s="261" t="s">
        <v>5845</v>
      </c>
      <c r="E109" s="262" t="s">
        <v>5774</v>
      </c>
      <c r="F109" s="265" t="s">
        <v>5762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5626</v>
      </c>
      <c r="B110" s="257" t="s">
        <v>5839</v>
      </c>
      <c r="C110" s="258" t="s">
        <v>5846</v>
      </c>
      <c r="D110" s="261" t="s">
        <v>5847</v>
      </c>
      <c r="E110" s="262" t="s">
        <v>5774</v>
      </c>
      <c r="F110" s="265" t="s">
        <v>5762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5626</v>
      </c>
      <c r="B111" s="257" t="s">
        <v>5839</v>
      </c>
      <c r="C111" s="258" t="s">
        <v>5848</v>
      </c>
      <c r="D111" s="261" t="s">
        <v>5849</v>
      </c>
      <c r="E111" s="262" t="s">
        <v>5774</v>
      </c>
      <c r="F111" s="265" t="s">
        <v>5762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5626</v>
      </c>
      <c r="B112" s="257" t="s">
        <v>5839</v>
      </c>
      <c r="C112" s="258" t="s">
        <v>5850</v>
      </c>
      <c r="D112" s="261" t="s">
        <v>5851</v>
      </c>
      <c r="E112" s="262" t="s">
        <v>5774</v>
      </c>
      <c r="F112" s="265" t="s">
        <v>5762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5626</v>
      </c>
      <c r="B113" s="257" t="s">
        <v>5839</v>
      </c>
      <c r="C113" s="258" t="s">
        <v>5852</v>
      </c>
      <c r="D113" s="261" t="s">
        <v>5853</v>
      </c>
      <c r="E113" s="262" t="s">
        <v>5774</v>
      </c>
      <c r="F113" s="265" t="s">
        <v>5762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5626</v>
      </c>
      <c r="B114" s="257" t="s">
        <v>5839</v>
      </c>
      <c r="C114" s="258" t="s">
        <v>5854</v>
      </c>
      <c r="D114" s="261" t="s">
        <v>5855</v>
      </c>
      <c r="E114" s="262" t="s">
        <v>5774</v>
      </c>
      <c r="F114" s="265" t="s">
        <v>5762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5626</v>
      </c>
      <c r="B115" s="257" t="s">
        <v>5839</v>
      </c>
      <c r="C115" s="258" t="s">
        <v>5856</v>
      </c>
      <c r="D115" s="261" t="s">
        <v>5857</v>
      </c>
      <c r="E115" s="262" t="s">
        <v>5774</v>
      </c>
      <c r="F115" s="265" t="s">
        <v>5762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5626</v>
      </c>
      <c r="B116" s="257" t="s">
        <v>5839</v>
      </c>
      <c r="C116" s="258" t="s">
        <v>5858</v>
      </c>
      <c r="D116" s="261" t="s">
        <v>5859</v>
      </c>
      <c r="E116" s="262" t="s">
        <v>5774</v>
      </c>
      <c r="F116" s="265" t="s">
        <v>5762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5626</v>
      </c>
      <c r="B117" s="257" t="s">
        <v>5839</v>
      </c>
      <c r="C117" s="258" t="s">
        <v>5860</v>
      </c>
      <c r="D117" s="261" t="s">
        <v>5861</v>
      </c>
      <c r="E117" s="262" t="s">
        <v>5774</v>
      </c>
      <c r="F117" s="265" t="s">
        <v>5762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5862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5862</v>
      </c>
      <c r="B119" s="256" t="s">
        <v>5863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5862</v>
      </c>
      <c r="B120" s="257" t="s">
        <v>5863</v>
      </c>
      <c r="C120" s="258" t="s">
        <v>5864</v>
      </c>
      <c r="D120" s="261" t="s">
        <v>5865</v>
      </c>
      <c r="E120" s="262" t="s">
        <v>5630</v>
      </c>
      <c r="F120" s="265" t="s">
        <v>5866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5862</v>
      </c>
      <c r="B121" s="257" t="s">
        <v>5863</v>
      </c>
      <c r="C121" s="258" t="s">
        <v>5867</v>
      </c>
      <c r="D121" s="261" t="s">
        <v>5868</v>
      </c>
      <c r="E121" s="262" t="s">
        <v>5630</v>
      </c>
      <c r="F121" s="265" t="s">
        <v>5866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5862</v>
      </c>
      <c r="B122" s="257" t="s">
        <v>5863</v>
      </c>
      <c r="C122" s="258" t="s">
        <v>5869</v>
      </c>
      <c r="D122" s="261" t="s">
        <v>5870</v>
      </c>
      <c r="E122" s="262" t="s">
        <v>5630</v>
      </c>
      <c r="F122" s="265" t="s">
        <v>5866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5862</v>
      </c>
      <c r="B123" s="257" t="s">
        <v>5863</v>
      </c>
      <c r="C123" s="258" t="s">
        <v>5871</v>
      </c>
      <c r="D123" s="261" t="s">
        <v>5872</v>
      </c>
      <c r="E123" s="262" t="s">
        <v>5630</v>
      </c>
      <c r="F123" s="265" t="s">
        <v>5866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5862</v>
      </c>
      <c r="B124" s="257" t="s">
        <v>5863</v>
      </c>
      <c r="C124" s="258" t="s">
        <v>5873</v>
      </c>
      <c r="D124" s="261" t="s">
        <v>5874</v>
      </c>
      <c r="E124" s="262" t="s">
        <v>5630</v>
      </c>
      <c r="F124" s="265" t="s">
        <v>5866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5862</v>
      </c>
      <c r="B125" s="257" t="s">
        <v>5863</v>
      </c>
      <c r="C125" s="258" t="s">
        <v>5875</v>
      </c>
      <c r="D125" s="261" t="s">
        <v>5876</v>
      </c>
      <c r="E125" s="262" t="s">
        <v>5630</v>
      </c>
      <c r="F125" s="265" t="s">
        <v>5866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5862</v>
      </c>
      <c r="B126" s="257" t="s">
        <v>5863</v>
      </c>
      <c r="C126" s="258" t="s">
        <v>5877</v>
      </c>
      <c r="D126" s="261" t="s">
        <v>5878</v>
      </c>
      <c r="E126" s="262" t="s">
        <v>5630</v>
      </c>
      <c r="F126" s="265" t="s">
        <v>5866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5862</v>
      </c>
      <c r="B127" s="257" t="s">
        <v>5863</v>
      </c>
      <c r="C127" s="258" t="s">
        <v>5879</v>
      </c>
      <c r="D127" s="261" t="s">
        <v>5880</v>
      </c>
      <c r="E127" s="262" t="s">
        <v>5630</v>
      </c>
      <c r="F127" s="265" t="s">
        <v>5866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5862</v>
      </c>
      <c r="B128" s="257" t="s">
        <v>5863</v>
      </c>
      <c r="C128" s="258" t="s">
        <v>5881</v>
      </c>
      <c r="D128" s="261" t="s">
        <v>5882</v>
      </c>
      <c r="E128" s="262" t="s">
        <v>5630</v>
      </c>
      <c r="F128" s="265" t="s">
        <v>5866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5862</v>
      </c>
      <c r="B129" s="257" t="s">
        <v>5863</v>
      </c>
      <c r="C129" s="258" t="s">
        <v>5883</v>
      </c>
      <c r="D129" s="261" t="s">
        <v>5884</v>
      </c>
      <c r="E129" s="262" t="s">
        <v>5630</v>
      </c>
      <c r="F129" s="265" t="s">
        <v>5866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5862</v>
      </c>
      <c r="B130" s="257" t="s">
        <v>5863</v>
      </c>
      <c r="C130" s="258" t="s">
        <v>5885</v>
      </c>
      <c r="D130" s="261" t="s">
        <v>5886</v>
      </c>
      <c r="E130" s="262" t="s">
        <v>5630</v>
      </c>
      <c r="F130" s="265" t="s">
        <v>5866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5862</v>
      </c>
      <c r="B131" s="257" t="s">
        <v>5863</v>
      </c>
      <c r="C131" s="258" t="s">
        <v>5887</v>
      </c>
      <c r="D131" s="261" t="s">
        <v>5888</v>
      </c>
      <c r="E131" s="262" t="s">
        <v>5630</v>
      </c>
      <c r="F131" s="265" t="s">
        <v>5866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5862</v>
      </c>
      <c r="B132" s="257" t="s">
        <v>5863</v>
      </c>
      <c r="C132" s="258" t="s">
        <v>5889</v>
      </c>
      <c r="D132" s="261" t="s">
        <v>5890</v>
      </c>
      <c r="E132" s="262" t="s">
        <v>5630</v>
      </c>
      <c r="F132" s="265" t="s">
        <v>5866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5862</v>
      </c>
      <c r="B133" s="257" t="s">
        <v>5863</v>
      </c>
      <c r="C133" s="258" t="s">
        <v>5891</v>
      </c>
      <c r="D133" s="261" t="s">
        <v>5892</v>
      </c>
      <c r="E133" s="262" t="s">
        <v>5659</v>
      </c>
      <c r="F133" s="265" t="s">
        <v>5866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5862</v>
      </c>
      <c r="B134" s="257" t="s">
        <v>5863</v>
      </c>
      <c r="C134" s="258" t="s">
        <v>5893</v>
      </c>
      <c r="D134" s="261" t="s">
        <v>5894</v>
      </c>
      <c r="E134" s="262" t="s">
        <v>5659</v>
      </c>
      <c r="F134" s="265" t="s">
        <v>5866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5862</v>
      </c>
      <c r="B135" s="257" t="s">
        <v>5863</v>
      </c>
      <c r="C135" s="258" t="s">
        <v>5895</v>
      </c>
      <c r="D135" s="261" t="s">
        <v>5896</v>
      </c>
      <c r="E135" s="262" t="s">
        <v>5774</v>
      </c>
      <c r="F135" s="265" t="s">
        <v>5866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5862</v>
      </c>
      <c r="B136" s="257" t="s">
        <v>5863</v>
      </c>
      <c r="C136" s="258" t="s">
        <v>5897</v>
      </c>
      <c r="D136" s="261" t="s">
        <v>5898</v>
      </c>
      <c r="E136" s="262" t="s">
        <v>5659</v>
      </c>
      <c r="F136" s="265" t="s">
        <v>5866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5862</v>
      </c>
      <c r="B137" s="257" t="s">
        <v>5863</v>
      </c>
      <c r="C137" s="258" t="s">
        <v>5899</v>
      </c>
      <c r="D137" s="261" t="s">
        <v>5900</v>
      </c>
      <c r="E137" s="262" t="s">
        <v>5659</v>
      </c>
      <c r="F137" s="265" t="s">
        <v>5866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5862</v>
      </c>
      <c r="B138" s="257" t="s">
        <v>5863</v>
      </c>
      <c r="C138" s="258" t="s">
        <v>5901</v>
      </c>
      <c r="D138" s="261" t="s">
        <v>5902</v>
      </c>
      <c r="E138" s="262" t="s">
        <v>5774</v>
      </c>
      <c r="F138" s="265" t="s">
        <v>5866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5862</v>
      </c>
      <c r="B139" s="257" t="s">
        <v>5863</v>
      </c>
      <c r="C139" s="258" t="s">
        <v>5903</v>
      </c>
      <c r="D139" s="261" t="s">
        <v>5904</v>
      </c>
      <c r="E139" s="262" t="s">
        <v>5774</v>
      </c>
      <c r="F139" s="265" t="s">
        <v>5866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5862</v>
      </c>
      <c r="B140" s="257" t="s">
        <v>5863</v>
      </c>
      <c r="C140" s="258" t="s">
        <v>5905</v>
      </c>
      <c r="D140" s="261" t="s">
        <v>5906</v>
      </c>
      <c r="E140" s="262" t="s">
        <v>5630</v>
      </c>
      <c r="F140" s="265" t="s">
        <v>5866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5862</v>
      </c>
      <c r="B141" s="257" t="s">
        <v>5863</v>
      </c>
      <c r="C141" s="258" t="s">
        <v>5907</v>
      </c>
      <c r="D141" s="261" t="s">
        <v>5908</v>
      </c>
      <c r="E141" s="262" t="s">
        <v>5909</v>
      </c>
      <c r="F141" s="265" t="s">
        <v>5910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5862</v>
      </c>
      <c r="B142" s="257" t="s">
        <v>5863</v>
      </c>
      <c r="C142" s="258" t="s">
        <v>5911</v>
      </c>
      <c r="D142" s="261" t="s">
        <v>5912</v>
      </c>
      <c r="E142" s="262" t="s">
        <v>5909</v>
      </c>
      <c r="F142" s="265" t="s">
        <v>5910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5862</v>
      </c>
      <c r="B143" s="257" t="s">
        <v>5863</v>
      </c>
      <c r="C143" s="258" t="s">
        <v>5913</v>
      </c>
      <c r="D143" s="261" t="s">
        <v>5914</v>
      </c>
      <c r="E143" s="262" t="s">
        <v>5909</v>
      </c>
      <c r="F143" s="265" t="s">
        <v>5910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5862</v>
      </c>
      <c r="B144" s="257" t="s">
        <v>5863</v>
      </c>
      <c r="C144" s="258" t="s">
        <v>5915</v>
      </c>
      <c r="D144" s="261" t="s">
        <v>5916</v>
      </c>
      <c r="E144" s="262" t="s">
        <v>5726</v>
      </c>
      <c r="F144" s="265" t="s">
        <v>5910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5862</v>
      </c>
      <c r="B145" s="257" t="s">
        <v>5863</v>
      </c>
      <c r="C145" s="258" t="s">
        <v>5917</v>
      </c>
      <c r="D145" s="261" t="s">
        <v>5918</v>
      </c>
      <c r="E145" s="262" t="s">
        <v>5726</v>
      </c>
      <c r="F145" s="265" t="s">
        <v>5910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5862</v>
      </c>
      <c r="B146" s="257" t="s">
        <v>5863</v>
      </c>
      <c r="C146" s="258" t="s">
        <v>5919</v>
      </c>
      <c r="D146" s="261" t="s">
        <v>5920</v>
      </c>
      <c r="E146" s="262" t="s">
        <v>5726</v>
      </c>
      <c r="F146" s="265" t="s">
        <v>5910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5862</v>
      </c>
      <c r="B147" s="256" t="s">
        <v>5921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5862</v>
      </c>
      <c r="B148" s="257" t="s">
        <v>5921</v>
      </c>
      <c r="C148" s="258" t="s">
        <v>5922</v>
      </c>
      <c r="D148" s="261" t="s">
        <v>5923</v>
      </c>
      <c r="E148" s="262" t="s">
        <v>5659</v>
      </c>
      <c r="F148" s="265" t="s">
        <v>5924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5862</v>
      </c>
      <c r="B149" s="257" t="s">
        <v>5921</v>
      </c>
      <c r="C149" s="258" t="s">
        <v>5925</v>
      </c>
      <c r="D149" s="261" t="s">
        <v>5926</v>
      </c>
      <c r="E149" s="262" t="s">
        <v>5659</v>
      </c>
      <c r="F149" s="265" t="s">
        <v>5924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5862</v>
      </c>
      <c r="B150" s="257" t="s">
        <v>5921</v>
      </c>
      <c r="C150" s="258" t="s">
        <v>5927</v>
      </c>
      <c r="D150" s="261" t="s">
        <v>5928</v>
      </c>
      <c r="E150" s="262" t="s">
        <v>5659</v>
      </c>
      <c r="F150" s="265" t="s">
        <v>5924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5862</v>
      </c>
      <c r="B151" s="257" t="s">
        <v>5921</v>
      </c>
      <c r="C151" s="258" t="s">
        <v>5929</v>
      </c>
      <c r="D151" s="261" t="s">
        <v>5930</v>
      </c>
      <c r="E151" s="262" t="s">
        <v>5659</v>
      </c>
      <c r="F151" s="265" t="s">
        <v>5924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5862</v>
      </c>
      <c r="B152" s="257" t="s">
        <v>5921</v>
      </c>
      <c r="C152" s="258" t="s">
        <v>5931</v>
      </c>
      <c r="D152" s="261" t="s">
        <v>5932</v>
      </c>
      <c r="E152" s="262" t="s">
        <v>5659</v>
      </c>
      <c r="F152" s="265" t="s">
        <v>5924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5862</v>
      </c>
      <c r="B153" s="257" t="s">
        <v>5921</v>
      </c>
      <c r="C153" s="258" t="s">
        <v>5933</v>
      </c>
      <c r="D153" s="261" t="s">
        <v>5934</v>
      </c>
      <c r="E153" s="262" t="s">
        <v>5659</v>
      </c>
      <c r="F153" s="265" t="s">
        <v>5924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5862</v>
      </c>
      <c r="B154" s="257" t="s">
        <v>5921</v>
      </c>
      <c r="C154" s="258" t="s">
        <v>5935</v>
      </c>
      <c r="D154" s="261" t="s">
        <v>5936</v>
      </c>
      <c r="E154" s="262" t="s">
        <v>5659</v>
      </c>
      <c r="F154" s="265" t="s">
        <v>5924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5862</v>
      </c>
      <c r="B155" s="257" t="s">
        <v>5921</v>
      </c>
      <c r="C155" s="258" t="s">
        <v>5937</v>
      </c>
      <c r="D155" s="261" t="s">
        <v>5938</v>
      </c>
      <c r="E155" s="262" t="s">
        <v>5659</v>
      </c>
      <c r="F155" s="265" t="s">
        <v>5924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5862</v>
      </c>
      <c r="B156" s="257" t="s">
        <v>5921</v>
      </c>
      <c r="C156" s="258" t="s">
        <v>5939</v>
      </c>
      <c r="D156" s="261" t="s">
        <v>5940</v>
      </c>
      <c r="E156" s="262" t="s">
        <v>5659</v>
      </c>
      <c r="F156" s="265" t="s">
        <v>5924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5862</v>
      </c>
      <c r="B157" s="257" t="s">
        <v>5921</v>
      </c>
      <c r="C157" s="258" t="s">
        <v>5941</v>
      </c>
      <c r="D157" s="261" t="s">
        <v>5942</v>
      </c>
      <c r="E157" s="262" t="s">
        <v>5659</v>
      </c>
      <c r="F157" s="265" t="s">
        <v>5924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5862</v>
      </c>
      <c r="B158" s="257" t="s">
        <v>5921</v>
      </c>
      <c r="C158" s="258" t="s">
        <v>5943</v>
      </c>
      <c r="D158" s="261" t="s">
        <v>5944</v>
      </c>
      <c r="E158" s="262" t="s">
        <v>5659</v>
      </c>
      <c r="F158" s="265" t="s">
        <v>5924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5862</v>
      </c>
      <c r="B159" s="257" t="s">
        <v>5921</v>
      </c>
      <c r="C159" s="258" t="s">
        <v>5945</v>
      </c>
      <c r="D159" s="261" t="s">
        <v>5946</v>
      </c>
      <c r="E159" s="262" t="s">
        <v>5659</v>
      </c>
      <c r="F159" s="265" t="s">
        <v>5924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5862</v>
      </c>
      <c r="B160" s="257" t="s">
        <v>5921</v>
      </c>
      <c r="C160" s="258" t="s">
        <v>5947</v>
      </c>
      <c r="D160" s="261" t="s">
        <v>5948</v>
      </c>
      <c r="E160" s="262" t="s">
        <v>5659</v>
      </c>
      <c r="F160" s="265" t="s">
        <v>5949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5862</v>
      </c>
      <c r="B161" s="257" t="s">
        <v>5921</v>
      </c>
      <c r="C161" s="258" t="s">
        <v>5950</v>
      </c>
      <c r="D161" s="261" t="s">
        <v>5951</v>
      </c>
      <c r="E161" s="262" t="s">
        <v>5659</v>
      </c>
      <c r="F161" s="265" t="s">
        <v>5949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5862</v>
      </c>
      <c r="B162" s="257" t="s">
        <v>5921</v>
      </c>
      <c r="C162" s="258" t="s">
        <v>5952</v>
      </c>
      <c r="D162" s="261" t="s">
        <v>5953</v>
      </c>
      <c r="E162" s="262" t="s">
        <v>5659</v>
      </c>
      <c r="F162" s="265" t="s">
        <v>5949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5862</v>
      </c>
      <c r="B163" s="257" t="s">
        <v>5921</v>
      </c>
      <c r="C163" s="258" t="s">
        <v>5954</v>
      </c>
      <c r="D163" s="261" t="s">
        <v>5955</v>
      </c>
      <c r="E163" s="262" t="s">
        <v>5659</v>
      </c>
      <c r="F163" s="265" t="s">
        <v>5949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5862</v>
      </c>
      <c r="B164" s="257" t="s">
        <v>5921</v>
      </c>
      <c r="C164" s="258" t="s">
        <v>5956</v>
      </c>
      <c r="D164" s="261" t="s">
        <v>5957</v>
      </c>
      <c r="E164" s="262" t="s">
        <v>5659</v>
      </c>
      <c r="F164" s="265" t="s">
        <v>5949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5862</v>
      </c>
      <c r="B165" s="256" t="s">
        <v>5958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5862</v>
      </c>
      <c r="B166" s="257" t="s">
        <v>5958</v>
      </c>
      <c r="C166" s="258" t="s">
        <v>5959</v>
      </c>
      <c r="D166" s="261" t="s">
        <v>5960</v>
      </c>
      <c r="E166" s="262" t="s">
        <v>5630</v>
      </c>
      <c r="F166" s="265" t="s">
        <v>5961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5862</v>
      </c>
      <c r="B167" s="257" t="s">
        <v>5958</v>
      </c>
      <c r="C167" s="258" t="s">
        <v>5962</v>
      </c>
      <c r="D167" s="261" t="s">
        <v>5963</v>
      </c>
      <c r="E167" s="262" t="s">
        <v>5774</v>
      </c>
      <c r="F167" s="265" t="s">
        <v>5961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5862</v>
      </c>
      <c r="B168" s="257" t="s">
        <v>5958</v>
      </c>
      <c r="C168" s="258" t="s">
        <v>5964</v>
      </c>
      <c r="D168" s="261" t="s">
        <v>5965</v>
      </c>
      <c r="E168" s="262" t="s">
        <v>5726</v>
      </c>
      <c r="F168" s="265" t="s">
        <v>5961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5862</v>
      </c>
      <c r="B169" s="257" t="s">
        <v>5958</v>
      </c>
      <c r="C169" s="258" t="s">
        <v>5966</v>
      </c>
      <c r="D169" s="261" t="s">
        <v>5967</v>
      </c>
      <c r="E169" s="262" t="s">
        <v>5726</v>
      </c>
      <c r="F169" s="265" t="s">
        <v>5961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5862</v>
      </c>
      <c r="B170" s="257" t="s">
        <v>5958</v>
      </c>
      <c r="C170" s="258" t="s">
        <v>5968</v>
      </c>
      <c r="D170" s="261" t="s">
        <v>5969</v>
      </c>
      <c r="E170" s="262" t="s">
        <v>5774</v>
      </c>
      <c r="F170" s="265" t="s">
        <v>5961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5862</v>
      </c>
      <c r="B171" s="257" t="s">
        <v>5958</v>
      </c>
      <c r="C171" s="258" t="s">
        <v>5970</v>
      </c>
      <c r="D171" s="261" t="s">
        <v>5971</v>
      </c>
      <c r="E171" s="262" t="s">
        <v>5659</v>
      </c>
      <c r="F171" s="265" t="s">
        <v>5961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5862</v>
      </c>
      <c r="B172" s="257" t="s">
        <v>5958</v>
      </c>
      <c r="C172" s="258" t="s">
        <v>5972</v>
      </c>
      <c r="D172" s="261" t="s">
        <v>5973</v>
      </c>
      <c r="E172" s="262" t="s">
        <v>5726</v>
      </c>
      <c r="F172" s="265" t="s">
        <v>5961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5862</v>
      </c>
      <c r="B173" s="257" t="s">
        <v>5958</v>
      </c>
      <c r="C173" s="258" t="s">
        <v>5974</v>
      </c>
      <c r="D173" s="261" t="s">
        <v>5975</v>
      </c>
      <c r="E173" s="262" t="s">
        <v>5659</v>
      </c>
      <c r="F173" s="265" t="s">
        <v>5961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5862</v>
      </c>
      <c r="B174" s="257" t="s">
        <v>5958</v>
      </c>
      <c r="C174" s="258" t="s">
        <v>5976</v>
      </c>
      <c r="D174" s="261" t="s">
        <v>5977</v>
      </c>
      <c r="E174" s="262" t="s">
        <v>5726</v>
      </c>
      <c r="F174" s="265" t="s">
        <v>5961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5862</v>
      </c>
      <c r="B175" s="257" t="s">
        <v>5958</v>
      </c>
      <c r="C175" s="258" t="s">
        <v>5978</v>
      </c>
      <c r="D175" s="261" t="s">
        <v>5979</v>
      </c>
      <c r="E175" s="262" t="s">
        <v>5659</v>
      </c>
      <c r="F175" s="265" t="s">
        <v>5961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5862</v>
      </c>
      <c r="B176" s="257" t="s">
        <v>5958</v>
      </c>
      <c r="C176" s="258" t="s">
        <v>5980</v>
      </c>
      <c r="D176" s="261" t="s">
        <v>5981</v>
      </c>
      <c r="E176" s="262" t="s">
        <v>5630</v>
      </c>
      <c r="F176" s="265" t="s">
        <v>5961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5862</v>
      </c>
      <c r="B177" s="257" t="s">
        <v>5958</v>
      </c>
      <c r="C177" s="258" t="s">
        <v>5982</v>
      </c>
      <c r="D177" s="261" t="s">
        <v>5983</v>
      </c>
      <c r="E177" s="262" t="s">
        <v>5630</v>
      </c>
      <c r="F177" s="265" t="s">
        <v>5961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5862</v>
      </c>
      <c r="B178" s="257" t="s">
        <v>5958</v>
      </c>
      <c r="C178" s="258" t="s">
        <v>5984</v>
      </c>
      <c r="D178" s="261" t="s">
        <v>5985</v>
      </c>
      <c r="E178" s="262" t="s">
        <v>5659</v>
      </c>
      <c r="F178" s="265" t="s">
        <v>5961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5862</v>
      </c>
      <c r="B179" s="257" t="s">
        <v>5958</v>
      </c>
      <c r="C179" s="258" t="s">
        <v>5986</v>
      </c>
      <c r="D179" s="261" t="s">
        <v>5987</v>
      </c>
      <c r="E179" s="262" t="s">
        <v>5774</v>
      </c>
      <c r="F179" s="265" t="s">
        <v>5961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5862</v>
      </c>
      <c r="B180" s="257" t="s">
        <v>5958</v>
      </c>
      <c r="C180" s="258" t="s">
        <v>5988</v>
      </c>
      <c r="D180" s="261" t="s">
        <v>5989</v>
      </c>
      <c r="E180" s="262" t="s">
        <v>5774</v>
      </c>
      <c r="F180" s="265" t="s">
        <v>5961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5862</v>
      </c>
      <c r="B181" s="256" t="s">
        <v>5990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5862</v>
      </c>
      <c r="B182" s="257" t="s">
        <v>5990</v>
      </c>
      <c r="C182" s="258" t="s">
        <v>5991</v>
      </c>
      <c r="D182" s="261" t="s">
        <v>5992</v>
      </c>
      <c r="E182" s="262" t="s">
        <v>5630</v>
      </c>
      <c r="F182" s="265" t="s">
        <v>5993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5862</v>
      </c>
      <c r="B183" s="257" t="s">
        <v>5990</v>
      </c>
      <c r="C183" s="258" t="s">
        <v>5994</v>
      </c>
      <c r="D183" s="261" t="s">
        <v>5995</v>
      </c>
      <c r="E183" s="262" t="s">
        <v>5630</v>
      </c>
      <c r="F183" s="265" t="s">
        <v>5993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5862</v>
      </c>
      <c r="B184" s="257" t="s">
        <v>5990</v>
      </c>
      <c r="C184" s="258" t="s">
        <v>5996</v>
      </c>
      <c r="D184" s="261" t="s">
        <v>5997</v>
      </c>
      <c r="E184" s="262" t="s">
        <v>5630</v>
      </c>
      <c r="F184" s="265" t="s">
        <v>5993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5862</v>
      </c>
      <c r="B185" s="257" t="s">
        <v>5990</v>
      </c>
      <c r="C185" s="258" t="s">
        <v>5998</v>
      </c>
      <c r="D185" s="261" t="s">
        <v>5999</v>
      </c>
      <c r="E185" s="262" t="s">
        <v>5630</v>
      </c>
      <c r="F185" s="265" t="s">
        <v>5993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5862</v>
      </c>
      <c r="B186" s="257" t="s">
        <v>5990</v>
      </c>
      <c r="C186" s="258" t="s">
        <v>6000</v>
      </c>
      <c r="D186" s="261" t="s">
        <v>6001</v>
      </c>
      <c r="E186" s="262" t="s">
        <v>5630</v>
      </c>
      <c r="F186" s="265" t="s">
        <v>5993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5862</v>
      </c>
      <c r="B187" s="257" t="s">
        <v>5990</v>
      </c>
      <c r="C187" s="258" t="s">
        <v>6002</v>
      </c>
      <c r="D187" s="261" t="s">
        <v>6003</v>
      </c>
      <c r="E187" s="262" t="s">
        <v>5659</v>
      </c>
      <c r="F187" s="265" t="s">
        <v>5993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5862</v>
      </c>
      <c r="B188" s="257" t="s">
        <v>5990</v>
      </c>
      <c r="C188" s="258" t="s">
        <v>6004</v>
      </c>
      <c r="D188" s="261" t="s">
        <v>6005</v>
      </c>
      <c r="E188" s="262" t="s">
        <v>5659</v>
      </c>
      <c r="F188" s="265" t="s">
        <v>5993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5862</v>
      </c>
      <c r="B189" s="257" t="s">
        <v>5990</v>
      </c>
      <c r="C189" s="258" t="s">
        <v>6006</v>
      </c>
      <c r="D189" s="261" t="s">
        <v>6007</v>
      </c>
      <c r="E189" s="262" t="s">
        <v>5659</v>
      </c>
      <c r="F189" s="265" t="s">
        <v>5993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5862</v>
      </c>
      <c r="B190" s="257" t="s">
        <v>5990</v>
      </c>
      <c r="C190" s="258" t="s">
        <v>6008</v>
      </c>
      <c r="D190" s="261" t="s">
        <v>6009</v>
      </c>
      <c r="E190" s="262" t="s">
        <v>5659</v>
      </c>
      <c r="F190" s="265" t="s">
        <v>5993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5862</v>
      </c>
      <c r="B191" s="257" t="s">
        <v>5990</v>
      </c>
      <c r="C191" s="258" t="s">
        <v>6010</v>
      </c>
      <c r="D191" s="261" t="s">
        <v>6011</v>
      </c>
      <c r="E191" s="262" t="s">
        <v>5630</v>
      </c>
      <c r="F191" s="265" t="s">
        <v>5993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5862</v>
      </c>
      <c r="B192" s="257" t="s">
        <v>5990</v>
      </c>
      <c r="C192" s="258" t="s">
        <v>6012</v>
      </c>
      <c r="D192" s="261" t="s">
        <v>6013</v>
      </c>
      <c r="E192" s="262" t="s">
        <v>5630</v>
      </c>
      <c r="F192" s="265" t="s">
        <v>5993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5862</v>
      </c>
      <c r="B193" s="257" t="s">
        <v>5990</v>
      </c>
      <c r="C193" s="258" t="s">
        <v>6014</v>
      </c>
      <c r="D193" s="261" t="s">
        <v>6015</v>
      </c>
      <c r="E193" s="262" t="s">
        <v>5630</v>
      </c>
      <c r="F193" s="265" t="s">
        <v>5993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5862</v>
      </c>
      <c r="B194" s="257" t="s">
        <v>5990</v>
      </c>
      <c r="C194" s="258" t="s">
        <v>6016</v>
      </c>
      <c r="D194" s="261" t="s">
        <v>6017</v>
      </c>
      <c r="E194" s="262" t="s">
        <v>5630</v>
      </c>
      <c r="F194" s="265" t="s">
        <v>5993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5862</v>
      </c>
      <c r="B195" s="257" t="s">
        <v>5990</v>
      </c>
      <c r="C195" s="258" t="s">
        <v>6018</v>
      </c>
      <c r="D195" s="261" t="s">
        <v>6019</v>
      </c>
      <c r="E195" s="262" t="s">
        <v>5630</v>
      </c>
      <c r="F195" s="265" t="s">
        <v>5993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5862</v>
      </c>
      <c r="B196" s="257" t="s">
        <v>5990</v>
      </c>
      <c r="C196" s="258" t="s">
        <v>6020</v>
      </c>
      <c r="D196" s="261" t="s">
        <v>6021</v>
      </c>
      <c r="E196" s="262" t="s">
        <v>5630</v>
      </c>
      <c r="F196" s="265" t="s">
        <v>6022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5862</v>
      </c>
      <c r="B197" s="257" t="s">
        <v>5990</v>
      </c>
      <c r="C197" s="258" t="s">
        <v>6023</v>
      </c>
      <c r="D197" s="261" t="s">
        <v>6024</v>
      </c>
      <c r="E197" s="262" t="s">
        <v>5630</v>
      </c>
      <c r="F197" s="265" t="s">
        <v>6022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5862</v>
      </c>
      <c r="B198" s="257" t="s">
        <v>5990</v>
      </c>
      <c r="C198" s="258" t="s">
        <v>6025</v>
      </c>
      <c r="D198" s="261" t="s">
        <v>6026</v>
      </c>
      <c r="E198" s="262" t="s">
        <v>5630</v>
      </c>
      <c r="F198" s="265" t="s">
        <v>6022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5862</v>
      </c>
      <c r="B199" s="257" t="s">
        <v>5990</v>
      </c>
      <c r="C199" s="258" t="s">
        <v>6027</v>
      </c>
      <c r="D199" s="261" t="s">
        <v>6028</v>
      </c>
      <c r="E199" s="262" t="s">
        <v>5630</v>
      </c>
      <c r="F199" s="265" t="s">
        <v>6022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6029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6029</v>
      </c>
      <c r="B201" s="256" t="s">
        <v>6030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6029</v>
      </c>
      <c r="B202" s="257" t="s">
        <v>6030</v>
      </c>
      <c r="C202" s="258" t="s">
        <v>6031</v>
      </c>
      <c r="D202" s="261" t="s">
        <v>6032</v>
      </c>
      <c r="E202" s="262" t="s">
        <v>5909</v>
      </c>
      <c r="F202" s="265" t="s">
        <v>6033</v>
      </c>
      <c r="G202" s="268">
        <f>IF(COUNTIF(H202:AU202,"&lt;&gt;")=0,"",SUMPRODUCT(((Recommendations[ImplStatus]="Implemented")+(Recommendations[ImplStatus]="Compensated"))*ISNUMBER(MATCH(Recommendations[Id],H202:AU202,0)))/COUNTIF(H202:AU202,"&lt;&gt;"))</f>
        <v>0</v>
      </c>
      <c r="H202" s="269" t="s">
        <v>542</v>
      </c>
      <c r="I202" s="269" t="s">
        <v>547</v>
      </c>
      <c r="J202" s="269" t="s">
        <v>552</v>
      </c>
      <c r="K202" s="269" t="s">
        <v>557</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6029</v>
      </c>
      <c r="B203" s="257" t="s">
        <v>6030</v>
      </c>
      <c r="C203" s="258" t="s">
        <v>6034</v>
      </c>
      <c r="D203" s="261" t="s">
        <v>6035</v>
      </c>
      <c r="E203" s="262" t="s">
        <v>5909</v>
      </c>
      <c r="F203" s="265" t="s">
        <v>6033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6029</v>
      </c>
      <c r="B204" s="257" t="s">
        <v>6030</v>
      </c>
      <c r="C204" s="258" t="s">
        <v>6036</v>
      </c>
      <c r="D204" s="261" t="s">
        <v>6037</v>
      </c>
      <c r="E204" s="262" t="s">
        <v>5909</v>
      </c>
      <c r="F204" s="265" t="s">
        <v>6033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6029</v>
      </c>
      <c r="B205" s="257" t="s">
        <v>6030</v>
      </c>
      <c r="C205" s="258" t="s">
        <v>6038</v>
      </c>
      <c r="D205" s="261" t="s">
        <v>6039</v>
      </c>
      <c r="E205" s="262" t="s">
        <v>5909</v>
      </c>
      <c r="F205" s="265" t="s">
        <v>6033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6029</v>
      </c>
      <c r="B206" s="257" t="s">
        <v>6030</v>
      </c>
      <c r="C206" s="258" t="s">
        <v>6040</v>
      </c>
      <c r="D206" s="261" t="s">
        <v>6041</v>
      </c>
      <c r="E206" s="262" t="s">
        <v>5909</v>
      </c>
      <c r="F206" s="265" t="s">
        <v>6033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6029</v>
      </c>
      <c r="B207" s="257" t="s">
        <v>6030</v>
      </c>
      <c r="C207" s="258" t="s">
        <v>6042</v>
      </c>
      <c r="D207" s="261" t="s">
        <v>6043</v>
      </c>
      <c r="E207" s="262" t="s">
        <v>5774</v>
      </c>
      <c r="F207" s="265" t="s">
        <v>6033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6029</v>
      </c>
      <c r="B208" s="257" t="s">
        <v>6030</v>
      </c>
      <c r="C208" s="258" t="s">
        <v>6044</v>
      </c>
      <c r="D208" s="261" t="s">
        <v>6045</v>
      </c>
      <c r="E208" s="262" t="s">
        <v>5774</v>
      </c>
      <c r="F208" s="265" t="s">
        <v>6033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6029</v>
      </c>
      <c r="B209" s="257" t="s">
        <v>6030</v>
      </c>
      <c r="C209" s="258" t="s">
        <v>6046</v>
      </c>
      <c r="D209" s="261" t="s">
        <v>6047</v>
      </c>
      <c r="E209" s="262" t="s">
        <v>5909</v>
      </c>
      <c r="F209" s="265" t="s">
        <v>6033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6029</v>
      </c>
      <c r="B210" s="257" t="s">
        <v>6030</v>
      </c>
      <c r="C210" s="258" t="s">
        <v>6048</v>
      </c>
      <c r="D210" s="261" t="s">
        <v>6049</v>
      </c>
      <c r="E210" s="262" t="s">
        <v>5659</v>
      </c>
      <c r="F210" s="265" t="s">
        <v>6050</v>
      </c>
      <c r="G210" s="268">
        <f>IF(COUNTIF(H210:AU210,"&lt;&gt;")=0,"",SUMPRODUCT(((Recommendations[ImplStatus]="Implemented")+(Recommendations[ImplStatus]="Compensated"))*ISNUMBER(MATCH(Recommendations[Id],H210:AU210,0)))/COUNTIF(H210:AU210,"&lt;&gt;"))</f>
        <v>0</v>
      </c>
      <c r="H210" s="269" t="s">
        <v>226</v>
      </c>
      <c r="I210" s="269" t="s">
        <v>231</v>
      </c>
      <c r="J210" s="269" t="s">
        <v>235</v>
      </c>
      <c r="K210" s="269" t="s">
        <v>240</v>
      </c>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6029</v>
      </c>
      <c r="B211" s="257" t="s">
        <v>6030</v>
      </c>
      <c r="C211" s="258" t="s">
        <v>6051</v>
      </c>
      <c r="D211" s="261" t="s">
        <v>6052</v>
      </c>
      <c r="E211" s="262" t="s">
        <v>5659</v>
      </c>
      <c r="F211" s="265" t="s">
        <v>6050</v>
      </c>
      <c r="G211" s="268">
        <f>IF(COUNTIF(H211:AU211,"&lt;&gt;")=0,"",SUMPRODUCT(((Recommendations[ImplStatus]="Implemented")+(Recommendations[ImplStatus]="Compensated"))*ISNUMBER(MATCH(Recommendations[Id],H211:AU211,0)))/COUNTIF(H211:AU211,"&lt;&gt;"))</f>
        <v>0</v>
      </c>
      <c r="H211" s="269" t="s">
        <v>240</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6029</v>
      </c>
      <c r="B212" s="257" t="s">
        <v>6030</v>
      </c>
      <c r="C212" s="258" t="s">
        <v>6053</v>
      </c>
      <c r="D212" s="261" t="s">
        <v>6054</v>
      </c>
      <c r="E212" s="262" t="s">
        <v>5726</v>
      </c>
      <c r="F212" s="265" t="s">
        <v>6055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6029</v>
      </c>
      <c r="B213" s="257" t="s">
        <v>6030</v>
      </c>
      <c r="C213" s="258" t="s">
        <v>6056</v>
      </c>
      <c r="D213" s="261" t="s">
        <v>6057</v>
      </c>
      <c r="E213" s="262" t="s">
        <v>5659</v>
      </c>
      <c r="F213" s="265" t="s">
        <v>6058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6029</v>
      </c>
      <c r="B214" s="257" t="s">
        <v>6030</v>
      </c>
      <c r="C214" s="258" t="s">
        <v>6059</v>
      </c>
      <c r="D214" s="261" t="s">
        <v>6060</v>
      </c>
      <c r="E214" s="262" t="s">
        <v>5726</v>
      </c>
      <c r="F214" s="265" t="s">
        <v>6061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6029</v>
      </c>
      <c r="B215" s="257" t="s">
        <v>6030</v>
      </c>
      <c r="C215" s="258" t="s">
        <v>6062</v>
      </c>
      <c r="D215" s="261" t="s">
        <v>6063</v>
      </c>
      <c r="E215" s="262" t="s">
        <v>5630</v>
      </c>
      <c r="F215" s="265" t="s">
        <v>6061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6029</v>
      </c>
      <c r="B216" s="257" t="s">
        <v>6030</v>
      </c>
      <c r="C216" s="258" t="s">
        <v>6064</v>
      </c>
      <c r="D216" s="261" t="s">
        <v>6065</v>
      </c>
      <c r="E216" s="262" t="s">
        <v>5630</v>
      </c>
      <c r="F216" s="265" t="s">
        <v>6061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6029</v>
      </c>
      <c r="B217" s="257" t="s">
        <v>6030</v>
      </c>
      <c r="C217" s="258" t="s">
        <v>6066</v>
      </c>
      <c r="D217" s="261" t="s">
        <v>6067</v>
      </c>
      <c r="E217" s="262" t="s">
        <v>5659</v>
      </c>
      <c r="F217" s="265" t="s">
        <v>6061</v>
      </c>
      <c r="G217" s="268">
        <f>IF(COUNTIF(H217:AU217,"&lt;&gt;")=0,"",SUMPRODUCT(((Recommendations[ImplStatus]="Implemented")+(Recommendations[ImplStatus]="Compensated"))*ISNUMBER(MATCH(Recommendations[Id],H217:AU217,0)))/COUNTIF(H217:AU217,"&lt;&gt;"))</f>
        <v>0</v>
      </c>
      <c r="H217" s="269" t="s">
        <v>352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6029</v>
      </c>
      <c r="B218" s="257" t="s">
        <v>6030</v>
      </c>
      <c r="C218" s="258" t="s">
        <v>6068</v>
      </c>
      <c r="D218" s="261" t="s">
        <v>6069</v>
      </c>
      <c r="E218" s="262" t="s">
        <v>5659</v>
      </c>
      <c r="F218" s="265" t="s">
        <v>6061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6029</v>
      </c>
      <c r="B219" s="257" t="s">
        <v>6030</v>
      </c>
      <c r="C219" s="258" t="s">
        <v>6070</v>
      </c>
      <c r="D219" s="261" t="s">
        <v>6071</v>
      </c>
      <c r="E219" s="262" t="s">
        <v>5659</v>
      </c>
      <c r="F219" s="265" t="s">
        <v>6061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6029</v>
      </c>
      <c r="B220" s="257" t="s">
        <v>6030</v>
      </c>
      <c r="C220" s="258" t="s">
        <v>6072</v>
      </c>
      <c r="D220" s="261" t="s">
        <v>6073</v>
      </c>
      <c r="E220" s="262" t="s">
        <v>5659</v>
      </c>
      <c r="F220" s="265" t="s">
        <v>6061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6029</v>
      </c>
      <c r="B221" s="256" t="s">
        <v>6074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6029</v>
      </c>
      <c r="B222" s="257" t="s">
        <v>6074</v>
      </c>
      <c r="C222" s="258" t="s">
        <v>6075</v>
      </c>
      <c r="D222" s="261" t="s">
        <v>6076</v>
      </c>
      <c r="E222" s="262" t="s">
        <v>5726</v>
      </c>
      <c r="F222" s="265" t="s">
        <v>6077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6029</v>
      </c>
      <c r="B223" s="257" t="s">
        <v>6074</v>
      </c>
      <c r="C223" s="258" t="s">
        <v>6078</v>
      </c>
      <c r="D223" s="261" t="s">
        <v>6079</v>
      </c>
      <c r="E223" s="262" t="s">
        <v>5726</v>
      </c>
      <c r="F223" s="265" t="s">
        <v>6077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6029</v>
      </c>
      <c r="B224" s="257" t="s">
        <v>6074</v>
      </c>
      <c r="C224" s="258" t="s">
        <v>6080</v>
      </c>
      <c r="D224" s="261" t="s">
        <v>6081</v>
      </c>
      <c r="E224" s="262" t="s">
        <v>5726</v>
      </c>
      <c r="F224" s="265" t="s">
        <v>6077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6029</v>
      </c>
      <c r="B225" s="257" t="s">
        <v>6074</v>
      </c>
      <c r="C225" s="258" t="s">
        <v>6082</v>
      </c>
      <c r="D225" s="261" t="s">
        <v>6083</v>
      </c>
      <c r="E225" s="262" t="s">
        <v>5726</v>
      </c>
      <c r="F225" s="265" t="s">
        <v>6077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6029</v>
      </c>
      <c r="B226" s="257" t="s">
        <v>6074</v>
      </c>
      <c r="C226" s="258" t="s">
        <v>6084</v>
      </c>
      <c r="D226" s="261" t="s">
        <v>6085</v>
      </c>
      <c r="E226" s="262" t="s">
        <v>5726</v>
      </c>
      <c r="F226" s="265" t="s">
        <v>6077</v>
      </c>
      <c r="G226" s="268">
        <f>IF(COUNTIF(H226:AU226,"&lt;&gt;")=0,"",SUMPRODUCT(((Recommendations[ImplStatus]="Implemented")+(Recommendations[ImplStatus]="Compensated"))*ISNUMBER(MATCH(Recommendations[Id],H226:AU226,0)))/COUNTIF(H226:AU226,"&lt;&gt;"))</f>
        <v>0</v>
      </c>
      <c r="H226" s="269" t="s">
        <v>55</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6029</v>
      </c>
      <c r="B227" s="257" t="s">
        <v>6074</v>
      </c>
      <c r="C227" s="258" t="s">
        <v>6086</v>
      </c>
      <c r="D227" s="261" t="s">
        <v>6087</v>
      </c>
      <c r="E227" s="262" t="s">
        <v>5726</v>
      </c>
      <c r="F227" s="265" t="s">
        <v>6077</v>
      </c>
      <c r="G227" s="268">
        <f>IF(COUNTIF(H227:AU227,"&lt;&gt;")=0,"",SUMPRODUCT(((Recommendations[ImplStatus]="Implemented")+(Recommendations[ImplStatus]="Compensated"))*ISNUMBER(MATCH(Recommendations[Id],H227:AU227,0)))/COUNTIF(H227:AU227,"&lt;&gt;"))</f>
        <v>0</v>
      </c>
      <c r="H227" s="269" t="s">
        <v>60</v>
      </c>
      <c r="I227" s="269" t="s">
        <v>65</v>
      </c>
      <c r="J227" s="269" t="s">
        <v>422</v>
      </c>
      <c r="K227" s="269" t="s">
        <v>582</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6029</v>
      </c>
      <c r="B228" s="257" t="s">
        <v>6074</v>
      </c>
      <c r="C228" s="258" t="s">
        <v>6088</v>
      </c>
      <c r="D228" s="261" t="s">
        <v>6089</v>
      </c>
      <c r="E228" s="262" t="s">
        <v>5726</v>
      </c>
      <c r="F228" s="265" t="s">
        <v>6077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6029</v>
      </c>
      <c r="B229" s="257" t="s">
        <v>6074</v>
      </c>
      <c r="C229" s="258" t="s">
        <v>6090</v>
      </c>
      <c r="D229" s="261" t="s">
        <v>6091</v>
      </c>
      <c r="E229" s="262" t="s">
        <v>5630</v>
      </c>
      <c r="F229" s="265" t="s">
        <v>6077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6029</v>
      </c>
      <c r="B230" s="257" t="s">
        <v>6074</v>
      </c>
      <c r="C230" s="258" t="s">
        <v>6092</v>
      </c>
      <c r="D230" s="261" t="s">
        <v>6093</v>
      </c>
      <c r="E230" s="262" t="s">
        <v>5630</v>
      </c>
      <c r="F230" s="265" t="s">
        <v>6077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6029</v>
      </c>
      <c r="B231" s="257" t="s">
        <v>6074</v>
      </c>
      <c r="C231" s="258" t="s">
        <v>6094</v>
      </c>
      <c r="D231" s="261" t="s">
        <v>6095</v>
      </c>
      <c r="E231" s="262" t="s">
        <v>5726</v>
      </c>
      <c r="F231" s="265" t="s">
        <v>6096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6029</v>
      </c>
      <c r="B232" s="257" t="s">
        <v>6074</v>
      </c>
      <c r="C232" s="258" t="s">
        <v>6097</v>
      </c>
      <c r="D232" s="261" t="s">
        <v>6098</v>
      </c>
      <c r="E232" s="262" t="s">
        <v>5726</v>
      </c>
      <c r="F232" s="265" t="s">
        <v>6096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6029</v>
      </c>
      <c r="B233" s="257" t="s">
        <v>6074</v>
      </c>
      <c r="C233" s="258" t="s">
        <v>6099</v>
      </c>
      <c r="D233" s="261" t="s">
        <v>6100</v>
      </c>
      <c r="E233" s="262" t="s">
        <v>5659</v>
      </c>
      <c r="F233" s="265" t="s">
        <v>6096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6029</v>
      </c>
      <c r="B234" s="257" t="s">
        <v>6074</v>
      </c>
      <c r="C234" s="258" t="s">
        <v>6101</v>
      </c>
      <c r="D234" s="261" t="s">
        <v>6102</v>
      </c>
      <c r="E234" s="262" t="s">
        <v>5659</v>
      </c>
      <c r="F234" s="265" t="s">
        <v>6096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6029</v>
      </c>
      <c r="B235" s="257" t="s">
        <v>6074</v>
      </c>
      <c r="C235" s="258" t="s">
        <v>6103</v>
      </c>
      <c r="D235" s="261" t="s">
        <v>6104</v>
      </c>
      <c r="E235" s="262" t="s">
        <v>5726</v>
      </c>
      <c r="F235" s="265" t="s">
        <v>6096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6029</v>
      </c>
      <c r="B236" s="257" t="s">
        <v>6074</v>
      </c>
      <c r="C236" s="258" t="s">
        <v>6105</v>
      </c>
      <c r="D236" s="261" t="s">
        <v>6106</v>
      </c>
      <c r="E236" s="262" t="s">
        <v>5659</v>
      </c>
      <c r="F236" s="265" t="s">
        <v>6096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6029</v>
      </c>
      <c r="B237" s="256" t="s">
        <v>2263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6029</v>
      </c>
      <c r="B238" s="257" t="s">
        <v>2263</v>
      </c>
      <c r="C238" s="258" t="s">
        <v>6107</v>
      </c>
      <c r="D238" s="261" t="s">
        <v>6108</v>
      </c>
      <c r="E238" s="262" t="s">
        <v>5630</v>
      </c>
      <c r="F238" s="265" t="s">
        <v>6109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6029</v>
      </c>
      <c r="B239" s="257" t="s">
        <v>2263</v>
      </c>
      <c r="C239" s="258" t="s">
        <v>6110</v>
      </c>
      <c r="D239" s="261" t="s">
        <v>6111</v>
      </c>
      <c r="E239" s="262" t="s">
        <v>5630</v>
      </c>
      <c r="F239" s="265" t="s">
        <v>6109</v>
      </c>
      <c r="G239" s="268">
        <f>IF(COUNTIF(H239:AU239,"&lt;&gt;")=0,"",SUMPRODUCT(((Recommendations[ImplStatus]="Implemented")+(Recommendations[ImplStatus]="Compensated"))*ISNUMBER(MATCH(Recommendations[Id],H239:AU239,0)))/COUNTIF(H239:AU239,"&lt;&gt;"))</f>
        <v>0</v>
      </c>
      <c r="H239" s="269" t="s">
        <v>427</v>
      </c>
      <c r="I239" s="269" t="s">
        <v>650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6029</v>
      </c>
      <c r="B240" s="257" t="s">
        <v>2263</v>
      </c>
      <c r="C240" s="258" t="s">
        <v>6112</v>
      </c>
      <c r="D240" s="261" t="s">
        <v>6113</v>
      </c>
      <c r="E240" s="262" t="s">
        <v>5630</v>
      </c>
      <c r="F240" s="265" t="s">
        <v>6109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6029</v>
      </c>
      <c r="B241" s="257" t="s">
        <v>2263</v>
      </c>
      <c r="C241" s="258" t="s">
        <v>6114</v>
      </c>
      <c r="D241" s="261" t="s">
        <v>6115</v>
      </c>
      <c r="E241" s="262" t="s">
        <v>5630</v>
      </c>
      <c r="F241" s="265" t="s">
        <v>6109</v>
      </c>
      <c r="G241" s="268">
        <f>IF(COUNTIF(H241:AU241,"&lt;&gt;")=0,"",SUMPRODUCT(((Recommendations[ImplStatus]="Implemented")+(Recommendations[ImplStatus]="Compensated"))*ISNUMBER(MATCH(Recommendations[Id],H241:AU241,0)))/COUNTIF(H241:AU241,"&lt;&gt;"))</f>
        <v>0</v>
      </c>
      <c r="H241" s="269" t="s">
        <v>13</v>
      </c>
      <c r="I241" s="269" t="s">
        <v>34</v>
      </c>
      <c r="J241" s="269" t="s">
        <v>40</v>
      </c>
      <c r="K241" s="269" t="s">
        <v>45</v>
      </c>
      <c r="L241" s="269" t="s">
        <v>50</v>
      </c>
      <c r="M241" s="269" t="s">
        <v>84</v>
      </c>
      <c r="N241" s="269" t="s">
        <v>119</v>
      </c>
      <c r="O241" s="269" t="s">
        <v>265</v>
      </c>
      <c r="P241" s="269" t="s">
        <v>270</v>
      </c>
      <c r="Q241" s="269" t="s">
        <v>275</v>
      </c>
      <c r="R241" s="269" t="s">
        <v>279</v>
      </c>
      <c r="S241" s="269" t="s">
        <v>284</v>
      </c>
      <c r="T241" s="269" t="s">
        <v>299</v>
      </c>
      <c r="U241" s="269" t="s">
        <v>304</v>
      </c>
      <c r="V241" s="269" t="s">
        <v>309</v>
      </c>
      <c r="W241" s="269" t="s">
        <v>314</v>
      </c>
      <c r="X241" s="269" t="s">
        <v>329</v>
      </c>
      <c r="Y241" s="269" t="s">
        <v>334</v>
      </c>
      <c r="Z241" s="269" t="s">
        <v>338</v>
      </c>
      <c r="AA241" s="269" t="s">
        <v>343</v>
      </c>
      <c r="AB241" s="269" t="s">
        <v>347</v>
      </c>
      <c r="AC241" s="269" t="s">
        <v>352</v>
      </c>
      <c r="AD241" s="269" t="s">
        <v>357</v>
      </c>
      <c r="AE241" s="269" t="s">
        <v>372</v>
      </c>
      <c r="AF241" s="269" t="s">
        <v>377</v>
      </c>
      <c r="AG241" s="269" t="s">
        <v>387</v>
      </c>
      <c r="AH241" s="269" t="s">
        <v>392</v>
      </c>
      <c r="AI241" s="269" t="s">
        <v>397</v>
      </c>
      <c r="AJ241" s="269" t="s">
        <v>402</v>
      </c>
      <c r="AK241" s="269" t="s">
        <v>407</v>
      </c>
      <c r="AL241" s="269" t="s">
        <v>412</v>
      </c>
      <c r="AM241" s="269" t="s">
        <v>442</v>
      </c>
      <c r="AN241" s="269" t="s">
        <v>447</v>
      </c>
      <c r="AO241" s="269" t="s">
        <v>451</v>
      </c>
      <c r="AP241" s="269" t="s">
        <v>455</v>
      </c>
      <c r="AQ241" s="269" t="s">
        <v>460</v>
      </c>
      <c r="AR241" s="269" t="s">
        <v>465</v>
      </c>
      <c r="AS241" s="269" t="s">
        <v>470</v>
      </c>
      <c r="AT241" s="269" t="s">
        <v>479</v>
      </c>
      <c r="AU241" s="283" t="s">
        <v>484</v>
      </c>
    </row>
    <row r="242" spans="1:47" ht="60" customHeight="1" x14ac:dyDescent="0.35">
      <c r="A242" s="279" t="s">
        <v>6029</v>
      </c>
      <c r="B242" s="257" t="s">
        <v>2263</v>
      </c>
      <c r="C242" s="258" t="s">
        <v>6116</v>
      </c>
      <c r="D242" s="261" t="s">
        <v>6117</v>
      </c>
      <c r="E242" s="262" t="s">
        <v>5630</v>
      </c>
      <c r="F242" s="265" t="s">
        <v>6109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6029</v>
      </c>
      <c r="B243" s="257" t="s">
        <v>2263</v>
      </c>
      <c r="C243" s="258" t="s">
        <v>6118</v>
      </c>
      <c r="D243" s="261" t="s">
        <v>6119</v>
      </c>
      <c r="E243" s="262" t="s">
        <v>5630</v>
      </c>
      <c r="F243" s="265" t="s">
        <v>6109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6029</v>
      </c>
      <c r="B244" s="257" t="s">
        <v>2263</v>
      </c>
      <c r="C244" s="258" t="s">
        <v>6120</v>
      </c>
      <c r="D244" s="261" t="s">
        <v>6121</v>
      </c>
      <c r="E244" s="262" t="s">
        <v>5630</v>
      </c>
      <c r="F244" s="265" t="s">
        <v>6109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6029</v>
      </c>
      <c r="B245" s="257" t="s">
        <v>2263</v>
      </c>
      <c r="C245" s="258" t="s">
        <v>6122</v>
      </c>
      <c r="D245" s="261" t="s">
        <v>6123</v>
      </c>
      <c r="E245" s="262" t="s">
        <v>5630</v>
      </c>
      <c r="F245" s="265" t="s">
        <v>6109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6029</v>
      </c>
      <c r="B246" s="257" t="s">
        <v>2263</v>
      </c>
      <c r="C246" s="258" t="s">
        <v>6124</v>
      </c>
      <c r="D246" s="261" t="s">
        <v>6125</v>
      </c>
      <c r="E246" s="262" t="s">
        <v>5630</v>
      </c>
      <c r="F246" s="265" t="s">
        <v>6109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6029</v>
      </c>
      <c r="B247" s="257" t="s">
        <v>2263</v>
      </c>
      <c r="C247" s="258" t="s">
        <v>6126</v>
      </c>
      <c r="D247" s="261" t="s">
        <v>6127</v>
      </c>
      <c r="E247" s="262" t="s">
        <v>5630</v>
      </c>
      <c r="F247" s="265" t="s">
        <v>6109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6029</v>
      </c>
      <c r="B248" s="257" t="s">
        <v>2263</v>
      </c>
      <c r="C248" s="258" t="s">
        <v>6128</v>
      </c>
      <c r="D248" s="261" t="s">
        <v>6129</v>
      </c>
      <c r="E248" s="262" t="s">
        <v>5659</v>
      </c>
      <c r="F248" s="265" t="s">
        <v>6109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6029</v>
      </c>
      <c r="B249" s="257" t="s">
        <v>2263</v>
      </c>
      <c r="C249" s="258" t="s">
        <v>6130</v>
      </c>
      <c r="D249" s="261" t="s">
        <v>6131</v>
      </c>
      <c r="E249" s="262" t="s">
        <v>5659</v>
      </c>
      <c r="F249" s="265" t="s">
        <v>6132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6029</v>
      </c>
      <c r="B250" s="257" t="s">
        <v>2263</v>
      </c>
      <c r="C250" s="258" t="s">
        <v>6133</v>
      </c>
      <c r="D250" s="261" t="s">
        <v>6134</v>
      </c>
      <c r="E250" s="262" t="s">
        <v>5659</v>
      </c>
      <c r="F250" s="265" t="s">
        <v>6132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6029</v>
      </c>
      <c r="B251" s="256" t="s">
        <v>6135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6029</v>
      </c>
      <c r="B252" s="257" t="s">
        <v>6135</v>
      </c>
      <c r="C252" s="258" t="s">
        <v>6136</v>
      </c>
      <c r="D252" s="261" t="s">
        <v>6137</v>
      </c>
      <c r="E252" s="262" t="s">
        <v>5726</v>
      </c>
      <c r="F252" s="265" t="s">
        <v>6138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6029</v>
      </c>
      <c r="B253" s="257" t="s">
        <v>6135</v>
      </c>
      <c r="C253" s="258" t="s">
        <v>6139</v>
      </c>
      <c r="D253" s="261" t="s">
        <v>6140</v>
      </c>
      <c r="E253" s="262" t="s">
        <v>5726</v>
      </c>
      <c r="F253" s="265" t="s">
        <v>6138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6029</v>
      </c>
      <c r="B254" s="257" t="s">
        <v>6135</v>
      </c>
      <c r="C254" s="258" t="s">
        <v>6141</v>
      </c>
      <c r="D254" s="261" t="s">
        <v>6142</v>
      </c>
      <c r="E254" s="262" t="s">
        <v>5726</v>
      </c>
      <c r="F254" s="265" t="s">
        <v>6138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6029</v>
      </c>
      <c r="B255" s="257" t="s">
        <v>6135</v>
      </c>
      <c r="C255" s="258" t="s">
        <v>6143</v>
      </c>
      <c r="D255" s="261" t="s">
        <v>6144</v>
      </c>
      <c r="E255" s="262" t="s">
        <v>5726</v>
      </c>
      <c r="F255" s="265" t="s">
        <v>6138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6029</v>
      </c>
      <c r="B256" s="257" t="s">
        <v>6135</v>
      </c>
      <c r="C256" s="258" t="s">
        <v>6145</v>
      </c>
      <c r="D256" s="261" t="s">
        <v>6146</v>
      </c>
      <c r="E256" s="262" t="s">
        <v>5726</v>
      </c>
      <c r="F256" s="265" t="s">
        <v>6138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6029</v>
      </c>
      <c r="B257" s="257" t="s">
        <v>6135</v>
      </c>
      <c r="C257" s="258" t="s">
        <v>6147</v>
      </c>
      <c r="D257" s="261" t="s">
        <v>6148</v>
      </c>
      <c r="E257" s="262" t="s">
        <v>5630</v>
      </c>
      <c r="F257" s="265" t="s">
        <v>6138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6029</v>
      </c>
      <c r="B258" s="257" t="s">
        <v>6135</v>
      </c>
      <c r="C258" s="258" t="s">
        <v>6149</v>
      </c>
      <c r="D258" s="261" t="s">
        <v>6150</v>
      </c>
      <c r="E258" s="262" t="s">
        <v>5630</v>
      </c>
      <c r="F258" s="265" t="s">
        <v>6138</v>
      </c>
      <c r="G258" s="268">
        <f>IF(COUNTIF(H258:AU258,"&lt;&gt;")=0,"",SUMPRODUCT(((Recommendations[ImplStatus]="Implemented")+(Recommendations[ImplStatus]="Compensated"))*ISNUMBER(MATCH(Recommendations[Id],H258:AU258,0)))/COUNTIF(H258:AU258,"&lt;&gt;"))</f>
        <v>0</v>
      </c>
      <c r="H258" s="269" t="s">
        <v>60</v>
      </c>
      <c r="I258" s="269" t="s">
        <v>885</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6029</v>
      </c>
      <c r="B259" s="257" t="s">
        <v>6135</v>
      </c>
      <c r="C259" s="258" t="s">
        <v>6151</v>
      </c>
      <c r="D259" s="261" t="s">
        <v>6152</v>
      </c>
      <c r="E259" s="262" t="s">
        <v>5630</v>
      </c>
      <c r="F259" s="265" t="s">
        <v>6138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6029</v>
      </c>
      <c r="B260" s="257" t="s">
        <v>6135</v>
      </c>
      <c r="C260" s="258" t="s">
        <v>6153</v>
      </c>
      <c r="D260" s="261" t="s">
        <v>6154</v>
      </c>
      <c r="E260" s="262" t="s">
        <v>5630</v>
      </c>
      <c r="F260" s="265" t="s">
        <v>6138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6029</v>
      </c>
      <c r="B261" s="257" t="s">
        <v>6135</v>
      </c>
      <c r="C261" s="258" t="s">
        <v>6155</v>
      </c>
      <c r="D261" s="261" t="s">
        <v>6156</v>
      </c>
      <c r="E261" s="262" t="s">
        <v>5774</v>
      </c>
      <c r="F261" s="265" t="s">
        <v>6138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6029</v>
      </c>
      <c r="B262" s="257" t="s">
        <v>6135</v>
      </c>
      <c r="C262" s="258" t="s">
        <v>6157</v>
      </c>
      <c r="D262" s="261" t="s">
        <v>6158</v>
      </c>
      <c r="E262" s="262" t="s">
        <v>5774</v>
      </c>
      <c r="F262" s="265" t="s">
        <v>6138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6029</v>
      </c>
      <c r="B263" s="257" t="s">
        <v>6135</v>
      </c>
      <c r="C263" s="258" t="s">
        <v>6159</v>
      </c>
      <c r="D263" s="261" t="s">
        <v>6160</v>
      </c>
      <c r="E263" s="262" t="s">
        <v>5774</v>
      </c>
      <c r="F263" s="265" t="s">
        <v>6138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6029</v>
      </c>
      <c r="B264" s="256" t="s">
        <v>6161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6029</v>
      </c>
      <c r="B265" s="257" t="s">
        <v>6161</v>
      </c>
      <c r="C265" s="258" t="s">
        <v>6162</v>
      </c>
      <c r="D265" s="261" t="s">
        <v>6163</v>
      </c>
      <c r="E265" s="262" t="s">
        <v>5659</v>
      </c>
      <c r="F265" s="265" t="s">
        <v>6164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6029</v>
      </c>
      <c r="B266" s="257" t="s">
        <v>6161</v>
      </c>
      <c r="C266" s="258" t="s">
        <v>6165</v>
      </c>
      <c r="D266" s="261" t="s">
        <v>6166</v>
      </c>
      <c r="E266" s="262" t="s">
        <v>5659</v>
      </c>
      <c r="F266" s="265" t="s">
        <v>6164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6029</v>
      </c>
      <c r="B267" s="257" t="s">
        <v>6161</v>
      </c>
      <c r="C267" s="258" t="s">
        <v>6167</v>
      </c>
      <c r="D267" s="261" t="s">
        <v>6168</v>
      </c>
      <c r="E267" s="262" t="s">
        <v>5659</v>
      </c>
      <c r="F267" s="265" t="s">
        <v>6164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6029</v>
      </c>
      <c r="B268" s="257" t="s">
        <v>6161</v>
      </c>
      <c r="C268" s="258" t="s">
        <v>6169</v>
      </c>
      <c r="D268" s="261" t="s">
        <v>6170</v>
      </c>
      <c r="E268" s="262" t="s">
        <v>5659</v>
      </c>
      <c r="F268" s="265" t="s">
        <v>6164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6029</v>
      </c>
      <c r="B269" s="257" t="s">
        <v>6161</v>
      </c>
      <c r="C269" s="258" t="s">
        <v>6171</v>
      </c>
      <c r="D269" s="261" t="s">
        <v>6172</v>
      </c>
      <c r="E269" s="262" t="s">
        <v>5659</v>
      </c>
      <c r="F269" s="265" t="s">
        <v>6164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6029</v>
      </c>
      <c r="B270" s="257" t="s">
        <v>6161</v>
      </c>
      <c r="C270" s="258" t="s">
        <v>6173</v>
      </c>
      <c r="D270" s="261" t="s">
        <v>6174</v>
      </c>
      <c r="E270" s="262" t="s">
        <v>5659</v>
      </c>
      <c r="F270" s="265" t="s">
        <v>6164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6029</v>
      </c>
      <c r="B271" s="257" t="s">
        <v>6161</v>
      </c>
      <c r="C271" s="258" t="s">
        <v>6175</v>
      </c>
      <c r="D271" s="261" t="s">
        <v>6176</v>
      </c>
      <c r="E271" s="262" t="s">
        <v>5659</v>
      </c>
      <c r="F271" s="265" t="s">
        <v>6164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6029</v>
      </c>
      <c r="B272" s="257" t="s">
        <v>6161</v>
      </c>
      <c r="C272" s="258" t="s">
        <v>6177</v>
      </c>
      <c r="D272" s="261" t="s">
        <v>6178</v>
      </c>
      <c r="E272" s="262" t="s">
        <v>5659</v>
      </c>
      <c r="F272" s="265" t="s">
        <v>6164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6029</v>
      </c>
      <c r="B273" s="257" t="s">
        <v>6161</v>
      </c>
      <c r="C273" s="258" t="s">
        <v>6179</v>
      </c>
      <c r="D273" s="261" t="s">
        <v>6180</v>
      </c>
      <c r="E273" s="262" t="s">
        <v>5659</v>
      </c>
      <c r="F273" s="265" t="s">
        <v>6164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6181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6181</v>
      </c>
      <c r="B275" s="256" t="s">
        <v>6182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6181</v>
      </c>
      <c r="B276" s="257" t="s">
        <v>6182</v>
      </c>
      <c r="C276" s="258" t="s">
        <v>6183</v>
      </c>
      <c r="D276" s="261" t="s">
        <v>6184</v>
      </c>
      <c r="E276" s="262" t="s">
        <v>5630</v>
      </c>
      <c r="F276" s="265" t="s">
        <v>6185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6181</v>
      </c>
      <c r="B277" s="257" t="s">
        <v>6182</v>
      </c>
      <c r="C277" s="258" t="s">
        <v>6186</v>
      </c>
      <c r="D277" s="261" t="s">
        <v>6187</v>
      </c>
      <c r="E277" s="262" t="s">
        <v>5630</v>
      </c>
      <c r="F277" s="265" t="s">
        <v>6185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6181</v>
      </c>
      <c r="B278" s="257" t="s">
        <v>6182</v>
      </c>
      <c r="C278" s="258" t="s">
        <v>6188</v>
      </c>
      <c r="D278" s="261" t="s">
        <v>6189</v>
      </c>
      <c r="E278" s="262" t="s">
        <v>5630</v>
      </c>
      <c r="F278" s="265" t="s">
        <v>6185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6181</v>
      </c>
      <c r="B279" s="257" t="s">
        <v>6182</v>
      </c>
      <c r="C279" s="258" t="s">
        <v>6190</v>
      </c>
      <c r="D279" s="261" t="s">
        <v>6191</v>
      </c>
      <c r="E279" s="262" t="s">
        <v>5630</v>
      </c>
      <c r="F279" s="265" t="s">
        <v>6185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6181</v>
      </c>
      <c r="B280" s="257" t="s">
        <v>6182</v>
      </c>
      <c r="C280" s="258" t="s">
        <v>6192</v>
      </c>
      <c r="D280" s="261" t="s">
        <v>6193</v>
      </c>
      <c r="E280" s="262" t="s">
        <v>5630</v>
      </c>
      <c r="F280" s="265" t="s">
        <v>6185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6181</v>
      </c>
      <c r="B281" s="257" t="s">
        <v>6182</v>
      </c>
      <c r="C281" s="258" t="s">
        <v>6194</v>
      </c>
      <c r="D281" s="261" t="s">
        <v>6195</v>
      </c>
      <c r="E281" s="262" t="s">
        <v>5630</v>
      </c>
      <c r="F281" s="265" t="s">
        <v>6185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6181</v>
      </c>
      <c r="B282" s="257" t="s">
        <v>6182</v>
      </c>
      <c r="C282" s="258" t="s">
        <v>6196</v>
      </c>
      <c r="D282" s="261" t="s">
        <v>6197</v>
      </c>
      <c r="E282" s="262" t="s">
        <v>5630</v>
      </c>
      <c r="F282" s="265" t="s">
        <v>6185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6181</v>
      </c>
      <c r="B283" s="257" t="s">
        <v>6182</v>
      </c>
      <c r="C283" s="258" t="s">
        <v>6198</v>
      </c>
      <c r="D283" s="261" t="s">
        <v>6199</v>
      </c>
      <c r="E283" s="262" t="s">
        <v>5726</v>
      </c>
      <c r="F283" s="265" t="s">
        <v>6200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6181</v>
      </c>
      <c r="B284" s="257" t="s">
        <v>6182</v>
      </c>
      <c r="C284" s="258" t="s">
        <v>6201</v>
      </c>
      <c r="D284" s="261" t="s">
        <v>6202</v>
      </c>
      <c r="E284" s="262" t="s">
        <v>5726</v>
      </c>
      <c r="F284" s="265" t="s">
        <v>6200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6181</v>
      </c>
      <c r="B285" s="257" t="s">
        <v>6182</v>
      </c>
      <c r="C285" s="258" t="s">
        <v>6203</v>
      </c>
      <c r="D285" s="261" t="s">
        <v>6204</v>
      </c>
      <c r="E285" s="262" t="s">
        <v>5630</v>
      </c>
      <c r="F285" s="265" t="s">
        <v>6200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6181</v>
      </c>
      <c r="B286" s="257" t="s">
        <v>6182</v>
      </c>
      <c r="C286" s="258" t="s">
        <v>6205</v>
      </c>
      <c r="D286" s="261" t="s">
        <v>6206</v>
      </c>
      <c r="E286" s="262" t="s">
        <v>5659</v>
      </c>
      <c r="F286" s="265" t="s">
        <v>6200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6181</v>
      </c>
      <c r="B287" s="257" t="s">
        <v>6182</v>
      </c>
      <c r="C287" s="258" t="s">
        <v>6207</v>
      </c>
      <c r="D287" s="261" t="s">
        <v>6208</v>
      </c>
      <c r="E287" s="262" t="s">
        <v>5659</v>
      </c>
      <c r="F287" s="265" t="s">
        <v>6200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6181</v>
      </c>
      <c r="B288" s="257" t="s">
        <v>6182</v>
      </c>
      <c r="C288" s="258" t="s">
        <v>6209</v>
      </c>
      <c r="D288" s="261" t="s">
        <v>6210</v>
      </c>
      <c r="E288" s="262" t="s">
        <v>5659</v>
      </c>
      <c r="F288" s="265" t="s">
        <v>6200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6181</v>
      </c>
      <c r="B289" s="257" t="s">
        <v>6182</v>
      </c>
      <c r="C289" s="258" t="s">
        <v>6211</v>
      </c>
      <c r="D289" s="261" t="s">
        <v>6212</v>
      </c>
      <c r="E289" s="262" t="s">
        <v>5659</v>
      </c>
      <c r="F289" s="265" t="s">
        <v>6200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6181</v>
      </c>
      <c r="B290" s="257" t="s">
        <v>6182</v>
      </c>
      <c r="C290" s="258" t="s">
        <v>6213</v>
      </c>
      <c r="D290" s="261" t="s">
        <v>6214</v>
      </c>
      <c r="E290" s="262" t="s">
        <v>5630</v>
      </c>
      <c r="F290" s="265" t="s">
        <v>6200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6181</v>
      </c>
      <c r="B291" s="257" t="s">
        <v>6182</v>
      </c>
      <c r="C291" s="258" t="s">
        <v>6215</v>
      </c>
      <c r="D291" s="261" t="s">
        <v>6216</v>
      </c>
      <c r="E291" s="262" t="s">
        <v>5659</v>
      </c>
      <c r="F291" s="265" t="s">
        <v>6217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6181</v>
      </c>
      <c r="B292" s="257" t="s">
        <v>6182</v>
      </c>
      <c r="C292" s="258" t="s">
        <v>6218</v>
      </c>
      <c r="D292" s="261" t="s">
        <v>6219</v>
      </c>
      <c r="E292" s="262" t="s">
        <v>5659</v>
      </c>
      <c r="F292" s="265" t="s">
        <v>6217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6181</v>
      </c>
      <c r="B293" s="257" t="s">
        <v>6182</v>
      </c>
      <c r="C293" s="258" t="s">
        <v>6220</v>
      </c>
      <c r="D293" s="261" t="s">
        <v>6221</v>
      </c>
      <c r="E293" s="262" t="s">
        <v>5909</v>
      </c>
      <c r="F293" s="265" t="s">
        <v>6200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6181</v>
      </c>
      <c r="B294" s="257" t="s">
        <v>6182</v>
      </c>
      <c r="C294" s="258" t="s">
        <v>6222</v>
      </c>
      <c r="D294" s="261" t="s">
        <v>6223</v>
      </c>
      <c r="E294" s="262" t="s">
        <v>5909</v>
      </c>
      <c r="F294" s="265" t="s">
        <v>6200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6181</v>
      </c>
      <c r="B295" s="257" t="s">
        <v>6182</v>
      </c>
      <c r="C295" s="258" t="s">
        <v>6224</v>
      </c>
      <c r="D295" s="261" t="s">
        <v>6225</v>
      </c>
      <c r="E295" s="262" t="s">
        <v>5726</v>
      </c>
      <c r="F295" s="265" t="s">
        <v>6200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6181</v>
      </c>
      <c r="B296" s="257" t="s">
        <v>6182</v>
      </c>
      <c r="C296" s="258" t="s">
        <v>6226</v>
      </c>
      <c r="D296" s="261" t="s">
        <v>6227</v>
      </c>
      <c r="E296" s="262" t="s">
        <v>5726</v>
      </c>
      <c r="F296" s="265" t="s">
        <v>6200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6181</v>
      </c>
      <c r="B297" s="257" t="s">
        <v>6182</v>
      </c>
      <c r="C297" s="258" t="s">
        <v>6228</v>
      </c>
      <c r="D297" s="261" t="s">
        <v>6229</v>
      </c>
      <c r="E297" s="262" t="s">
        <v>5630</v>
      </c>
      <c r="F297" s="265" t="s">
        <v>6200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6181</v>
      </c>
      <c r="B298" s="257" t="s">
        <v>6182</v>
      </c>
      <c r="C298" s="258" t="s">
        <v>6230</v>
      </c>
      <c r="D298" s="261" t="s">
        <v>6231</v>
      </c>
      <c r="E298" s="262" t="s">
        <v>5726</v>
      </c>
      <c r="F298" s="265" t="s">
        <v>6200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6181</v>
      </c>
      <c r="B299" s="257" t="s">
        <v>6182</v>
      </c>
      <c r="C299" s="258" t="s">
        <v>6232</v>
      </c>
      <c r="D299" s="261" t="s">
        <v>6233</v>
      </c>
      <c r="E299" s="262" t="s">
        <v>5659</v>
      </c>
      <c r="F299" s="265" t="s">
        <v>6200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6181</v>
      </c>
      <c r="B300" s="257" t="s">
        <v>6182</v>
      </c>
      <c r="C300" s="258" t="s">
        <v>6234</v>
      </c>
      <c r="D300" s="261" t="s">
        <v>6235</v>
      </c>
      <c r="E300" s="262" t="s">
        <v>5726</v>
      </c>
      <c r="F300" s="265" t="s">
        <v>6200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6181</v>
      </c>
      <c r="B301" s="257" t="s">
        <v>6182</v>
      </c>
      <c r="C301" s="258" t="s">
        <v>6236</v>
      </c>
      <c r="D301" s="261" t="s">
        <v>6237</v>
      </c>
      <c r="E301" s="262" t="s">
        <v>5774</v>
      </c>
      <c r="F301" s="265" t="s">
        <v>6200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6181</v>
      </c>
      <c r="B302" s="257" t="s">
        <v>6182</v>
      </c>
      <c r="C302" s="258" t="s">
        <v>6238</v>
      </c>
      <c r="D302" s="261" t="s">
        <v>6239</v>
      </c>
      <c r="E302" s="262" t="s">
        <v>5774</v>
      </c>
      <c r="F302" s="265" t="s">
        <v>6200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6181</v>
      </c>
      <c r="B303" s="256" t="s">
        <v>1996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6181</v>
      </c>
      <c r="B304" s="257" t="s">
        <v>1996</v>
      </c>
      <c r="C304" s="258" t="s">
        <v>6240</v>
      </c>
      <c r="D304" s="261" t="s">
        <v>6241</v>
      </c>
      <c r="E304" s="262" t="s">
        <v>5630</v>
      </c>
      <c r="F304" s="265" t="s">
        <v>6242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6181</v>
      </c>
      <c r="B305" s="257" t="s">
        <v>1996</v>
      </c>
      <c r="C305" s="258" t="s">
        <v>6243</v>
      </c>
      <c r="D305" s="261" t="s">
        <v>6244</v>
      </c>
      <c r="E305" s="262" t="s">
        <v>5630</v>
      </c>
      <c r="F305" s="265" t="s">
        <v>6242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6181</v>
      </c>
      <c r="B306" s="257" t="s">
        <v>1996</v>
      </c>
      <c r="C306" s="258" t="s">
        <v>6245</v>
      </c>
      <c r="D306" s="261" t="s">
        <v>6246</v>
      </c>
      <c r="E306" s="262" t="s">
        <v>5630</v>
      </c>
      <c r="F306" s="265" t="s">
        <v>6242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6181</v>
      </c>
      <c r="B307" s="257" t="s">
        <v>1996</v>
      </c>
      <c r="C307" s="258" t="s">
        <v>6247</v>
      </c>
      <c r="D307" s="261" t="s">
        <v>6248</v>
      </c>
      <c r="E307" s="262" t="s">
        <v>5630</v>
      </c>
      <c r="F307" s="265" t="s">
        <v>6242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6181</v>
      </c>
      <c r="B308" s="257" t="s">
        <v>1996</v>
      </c>
      <c r="C308" s="258" t="s">
        <v>6249</v>
      </c>
      <c r="D308" s="261" t="s">
        <v>6250</v>
      </c>
      <c r="E308" s="262" t="s">
        <v>5726</v>
      </c>
      <c r="F308" s="265" t="s">
        <v>6242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6181</v>
      </c>
      <c r="B309" s="257" t="s">
        <v>1996</v>
      </c>
      <c r="C309" s="258" t="s">
        <v>6251</v>
      </c>
      <c r="D309" s="261" t="s">
        <v>6252</v>
      </c>
      <c r="E309" s="262" t="s">
        <v>5726</v>
      </c>
      <c r="F309" s="265" t="s">
        <v>6242</v>
      </c>
      <c r="G309" s="268">
        <f>IF(COUNTIF(H309:AU309,"&lt;&gt;")=0,"",SUMPRODUCT(((Recommendations[ImplStatus]="Implemented")+(Recommendations[ImplStatus]="Compensated"))*ISNUMBER(MATCH(Recommendations[Id],H309:AU309,0)))/COUNTIF(H309:AU309,"&lt;&gt;"))</f>
        <v>0</v>
      </c>
      <c r="H309" s="269" t="s">
        <v>362</v>
      </c>
      <c r="I309" s="269" t="s">
        <v>432</v>
      </c>
      <c r="J309" s="269" t="s">
        <v>437</v>
      </c>
      <c r="K309" s="269" t="s">
        <v>852</v>
      </c>
      <c r="L309" s="269" t="s">
        <v>857</v>
      </c>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6181</v>
      </c>
      <c r="B310" s="257" t="s">
        <v>1996</v>
      </c>
      <c r="C310" s="258" t="s">
        <v>6253</v>
      </c>
      <c r="D310" s="261" t="s">
        <v>6254</v>
      </c>
      <c r="E310" s="262" t="s">
        <v>5726</v>
      </c>
      <c r="F310" s="265" t="s">
        <v>6242</v>
      </c>
      <c r="G310" s="268">
        <f>IF(COUNTIF(H310:AU310,"&lt;&gt;")=0,"",SUMPRODUCT(((Recommendations[ImplStatus]="Implemented")+(Recommendations[ImplStatus]="Compensated"))*ISNUMBER(MATCH(Recommendations[Id],H310:AU310,0)))/COUNTIF(H310:AU310,"&lt;&gt;"))</f>
        <v>0</v>
      </c>
      <c r="H310" s="269" t="s">
        <v>498</v>
      </c>
      <c r="I310" s="269" t="s">
        <v>503</v>
      </c>
      <c r="J310" s="269" t="s">
        <v>508</v>
      </c>
      <c r="K310" s="269" t="s">
        <v>513</v>
      </c>
      <c r="L310" s="269" t="s">
        <v>527</v>
      </c>
      <c r="M310" s="269" t="s">
        <v>532</v>
      </c>
      <c r="N310" s="269" t="s">
        <v>867</v>
      </c>
      <c r="O310" s="269" t="s">
        <v>872</v>
      </c>
      <c r="P310" s="269" t="s">
        <v>875</v>
      </c>
      <c r="Q310" s="269" t="s">
        <v>880</v>
      </c>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6181</v>
      </c>
      <c r="B311" s="257" t="s">
        <v>1996</v>
      </c>
      <c r="C311" s="258" t="s">
        <v>6255</v>
      </c>
      <c r="D311" s="261" t="s">
        <v>6256</v>
      </c>
      <c r="E311" s="262" t="s">
        <v>5726</v>
      </c>
      <c r="F311" s="265" t="s">
        <v>6242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6181</v>
      </c>
      <c r="B312" s="257" t="s">
        <v>1996</v>
      </c>
      <c r="C312" s="258" t="s">
        <v>6257</v>
      </c>
      <c r="D312" s="261" t="s">
        <v>6258</v>
      </c>
      <c r="E312" s="262" t="s">
        <v>5726</v>
      </c>
      <c r="F312" s="265" t="s">
        <v>6242</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6181</v>
      </c>
      <c r="B313" s="257" t="s">
        <v>1996</v>
      </c>
      <c r="C313" s="258" t="s">
        <v>6259</v>
      </c>
      <c r="D313" s="261" t="s">
        <v>6260</v>
      </c>
      <c r="E313" s="262" t="s">
        <v>5659</v>
      </c>
      <c r="F313" s="265" t="s">
        <v>6242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6181</v>
      </c>
      <c r="B314" s="257" t="s">
        <v>1996</v>
      </c>
      <c r="C314" s="258" t="s">
        <v>6261</v>
      </c>
      <c r="D314" s="261" t="s">
        <v>6262</v>
      </c>
      <c r="E314" s="262" t="s">
        <v>5659</v>
      </c>
      <c r="F314" s="265" t="s">
        <v>6242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6181</v>
      </c>
      <c r="B315" s="257" t="s">
        <v>1996</v>
      </c>
      <c r="C315" s="258" t="s">
        <v>6263</v>
      </c>
      <c r="D315" s="261" t="s">
        <v>6264</v>
      </c>
      <c r="E315" s="262" t="s">
        <v>5659</v>
      </c>
      <c r="F315" s="265" t="s">
        <v>6242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6181</v>
      </c>
      <c r="B316" s="257" t="s">
        <v>1996</v>
      </c>
      <c r="C316" s="258" t="s">
        <v>6265</v>
      </c>
      <c r="D316" s="261" t="s">
        <v>6266</v>
      </c>
      <c r="E316" s="262" t="s">
        <v>5659</v>
      </c>
      <c r="F316" s="265" t="s">
        <v>6242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6181</v>
      </c>
      <c r="B317" s="257" t="s">
        <v>1996</v>
      </c>
      <c r="C317" s="258" t="s">
        <v>6267</v>
      </c>
      <c r="D317" s="261" t="s">
        <v>6268</v>
      </c>
      <c r="E317" s="262" t="s">
        <v>5726</v>
      </c>
      <c r="F317" s="265" t="s">
        <v>6200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6181</v>
      </c>
      <c r="B318" s="257" t="s">
        <v>1996</v>
      </c>
      <c r="C318" s="258" t="s">
        <v>6269</v>
      </c>
      <c r="D318" s="261" t="s">
        <v>6270</v>
      </c>
      <c r="E318" s="262" t="s">
        <v>5774</v>
      </c>
      <c r="F318" s="265" t="s">
        <v>6200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6181</v>
      </c>
      <c r="B319" s="257" t="s">
        <v>1996</v>
      </c>
      <c r="C319" s="258" t="s">
        <v>6271</v>
      </c>
      <c r="D319" s="261" t="s">
        <v>6272</v>
      </c>
      <c r="E319" s="262" t="s">
        <v>5774</v>
      </c>
      <c r="F319" s="265" t="s">
        <v>6200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6181</v>
      </c>
      <c r="B320" s="256" t="s">
        <v>6273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6181</v>
      </c>
      <c r="B321" s="257" t="s">
        <v>6273</v>
      </c>
      <c r="C321" s="258" t="s">
        <v>6274</v>
      </c>
      <c r="D321" s="261" t="s">
        <v>6275</v>
      </c>
      <c r="E321" s="262" t="s">
        <v>5659</v>
      </c>
      <c r="F321" s="265" t="s">
        <v>6276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6181</v>
      </c>
      <c r="B322" s="257" t="s">
        <v>6273</v>
      </c>
      <c r="C322" s="258" t="s">
        <v>6277</v>
      </c>
      <c r="D322" s="261" t="s">
        <v>6278</v>
      </c>
      <c r="E322" s="262" t="s">
        <v>5659</v>
      </c>
      <c r="F322" s="265" t="s">
        <v>6276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6181</v>
      </c>
      <c r="B323" s="257" t="s">
        <v>6273</v>
      </c>
      <c r="C323" s="258" t="s">
        <v>6279</v>
      </c>
      <c r="D323" s="261" t="s">
        <v>6280</v>
      </c>
      <c r="E323" s="262" t="s">
        <v>5659</v>
      </c>
      <c r="F323" s="265" t="s">
        <v>6276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6181</v>
      </c>
      <c r="B324" s="257" t="s">
        <v>6273</v>
      </c>
      <c r="C324" s="258" t="s">
        <v>6281</v>
      </c>
      <c r="D324" s="261" t="s">
        <v>6282</v>
      </c>
      <c r="E324" s="262" t="s">
        <v>5659</v>
      </c>
      <c r="F324" s="265" t="s">
        <v>6276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6181</v>
      </c>
      <c r="B325" s="257" t="s">
        <v>6273</v>
      </c>
      <c r="C325" s="258" t="s">
        <v>6283</v>
      </c>
      <c r="D325" s="261" t="s">
        <v>6284</v>
      </c>
      <c r="E325" s="262" t="s">
        <v>5659</v>
      </c>
      <c r="F325" s="265" t="s">
        <v>6276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6181</v>
      </c>
      <c r="B326" s="257" t="s">
        <v>6273</v>
      </c>
      <c r="C326" s="258" t="s">
        <v>6285</v>
      </c>
      <c r="D326" s="261" t="s">
        <v>6286</v>
      </c>
      <c r="E326" s="262" t="s">
        <v>5659</v>
      </c>
      <c r="F326" s="265" t="s">
        <v>6276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6181</v>
      </c>
      <c r="B327" s="257" t="s">
        <v>6273</v>
      </c>
      <c r="C327" s="258" t="s">
        <v>6287</v>
      </c>
      <c r="D327" s="261" t="s">
        <v>6288</v>
      </c>
      <c r="E327" s="262" t="s">
        <v>5659</v>
      </c>
      <c r="F327" s="265" t="s">
        <v>6276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6181</v>
      </c>
      <c r="B328" s="257" t="s">
        <v>6273</v>
      </c>
      <c r="C328" s="258" t="s">
        <v>6289</v>
      </c>
      <c r="D328" s="261" t="s">
        <v>6290</v>
      </c>
      <c r="E328" s="262" t="s">
        <v>5659</v>
      </c>
      <c r="F328" s="265" t="s">
        <v>6276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6181</v>
      </c>
      <c r="B329" s="257" t="s">
        <v>6273</v>
      </c>
      <c r="C329" s="258" t="s">
        <v>6291</v>
      </c>
      <c r="D329" s="261" t="s">
        <v>6292</v>
      </c>
      <c r="E329" s="262" t="s">
        <v>5659</v>
      </c>
      <c r="F329" s="265" t="s">
        <v>6276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6181</v>
      </c>
      <c r="B330" s="257" t="s">
        <v>6273</v>
      </c>
      <c r="C330" s="258" t="s">
        <v>6293</v>
      </c>
      <c r="D330" s="261" t="s">
        <v>6294</v>
      </c>
      <c r="E330" s="262" t="s">
        <v>5659</v>
      </c>
      <c r="F330" s="265" t="s">
        <v>6276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6181</v>
      </c>
      <c r="B331" s="257" t="s">
        <v>6273</v>
      </c>
      <c r="C331" s="258" t="s">
        <v>6295</v>
      </c>
      <c r="D331" s="261" t="s">
        <v>6296</v>
      </c>
      <c r="E331" s="262" t="s">
        <v>5659</v>
      </c>
      <c r="F331" s="265" t="s">
        <v>6276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6181</v>
      </c>
      <c r="B332" s="257" t="s">
        <v>6273</v>
      </c>
      <c r="C332" s="258" t="s">
        <v>6297</v>
      </c>
      <c r="D332" s="261" t="s">
        <v>6298</v>
      </c>
      <c r="E332" s="262" t="s">
        <v>5659</v>
      </c>
      <c r="F332" s="265" t="s">
        <v>6276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6181</v>
      </c>
      <c r="B333" s="257" t="s">
        <v>6273</v>
      </c>
      <c r="C333" s="258" t="s">
        <v>6299</v>
      </c>
      <c r="D333" s="261" t="s">
        <v>6300</v>
      </c>
      <c r="E333" s="262" t="s">
        <v>5659</v>
      </c>
      <c r="F333" s="265" t="s">
        <v>6276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6181</v>
      </c>
      <c r="B334" s="257" t="s">
        <v>6273</v>
      </c>
      <c r="C334" s="258" t="s">
        <v>6301</v>
      </c>
      <c r="D334" s="261" t="s">
        <v>6302</v>
      </c>
      <c r="E334" s="262" t="s">
        <v>5659</v>
      </c>
      <c r="F334" s="265" t="s">
        <v>6276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6181</v>
      </c>
      <c r="B335" s="257" t="s">
        <v>6273</v>
      </c>
      <c r="C335" s="258" t="s">
        <v>6303</v>
      </c>
      <c r="D335" s="261" t="s">
        <v>6304</v>
      </c>
      <c r="E335" s="262" t="s">
        <v>5659</v>
      </c>
      <c r="F335" s="265" t="s">
        <v>6276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6181</v>
      </c>
      <c r="B336" s="257" t="s">
        <v>6273</v>
      </c>
      <c r="C336" s="258" t="s">
        <v>6305</v>
      </c>
      <c r="D336" s="261" t="s">
        <v>6306</v>
      </c>
      <c r="E336" s="262" t="s">
        <v>5774</v>
      </c>
      <c r="F336" s="265" t="s">
        <v>6276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6181</v>
      </c>
      <c r="B337" s="257" t="s">
        <v>6273</v>
      </c>
      <c r="C337" s="258" t="s">
        <v>6307</v>
      </c>
      <c r="D337" s="261" t="s">
        <v>6308</v>
      </c>
      <c r="E337" s="262" t="s">
        <v>5774</v>
      </c>
      <c r="F337" s="265" t="s">
        <v>6276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6181</v>
      </c>
      <c r="B338" s="257" t="s">
        <v>6273</v>
      </c>
      <c r="C338" s="258" t="s">
        <v>6309</v>
      </c>
      <c r="D338" s="261" t="s">
        <v>6310</v>
      </c>
      <c r="E338" s="262" t="s">
        <v>5659</v>
      </c>
      <c r="F338" s="265" t="s">
        <v>6276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6181</v>
      </c>
      <c r="B339" s="257" t="s">
        <v>6273</v>
      </c>
      <c r="C339" s="258" t="s">
        <v>6311</v>
      </c>
      <c r="D339" s="261" t="s">
        <v>6312</v>
      </c>
      <c r="E339" s="262" t="s">
        <v>5659</v>
      </c>
      <c r="F339" s="265" t="s">
        <v>6276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6181</v>
      </c>
      <c r="B340" s="256" t="s">
        <v>6313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6181</v>
      </c>
      <c r="B341" s="257" t="s">
        <v>6313</v>
      </c>
      <c r="C341" s="258" t="s">
        <v>6314</v>
      </c>
      <c r="D341" s="261" t="s">
        <v>6315</v>
      </c>
      <c r="E341" s="262" t="s">
        <v>5630</v>
      </c>
      <c r="F341" s="265" t="s">
        <v>6200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6181</v>
      </c>
      <c r="B342" s="257" t="s">
        <v>6313</v>
      </c>
      <c r="C342" s="258" t="s">
        <v>6316</v>
      </c>
      <c r="D342" s="261" t="s">
        <v>6317</v>
      </c>
      <c r="E342" s="262" t="s">
        <v>5630</v>
      </c>
      <c r="F342" s="265" t="s">
        <v>6200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6181</v>
      </c>
      <c r="B343" s="257" t="s">
        <v>6313</v>
      </c>
      <c r="C343" s="258" t="s">
        <v>6318</v>
      </c>
      <c r="D343" s="261" t="s">
        <v>6319</v>
      </c>
      <c r="E343" s="262" t="s">
        <v>5726</v>
      </c>
      <c r="F343" s="265" t="s">
        <v>6320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6181</v>
      </c>
      <c r="B344" s="257" t="s">
        <v>6313</v>
      </c>
      <c r="C344" s="258" t="s">
        <v>6321</v>
      </c>
      <c r="D344" s="261" t="s">
        <v>6322</v>
      </c>
      <c r="E344" s="262" t="s">
        <v>5659</v>
      </c>
      <c r="F344" s="265" t="s">
        <v>6320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6181</v>
      </c>
      <c r="B345" s="257" t="s">
        <v>6313</v>
      </c>
      <c r="C345" s="258" t="s">
        <v>6323</v>
      </c>
      <c r="D345" s="261" t="s">
        <v>6324</v>
      </c>
      <c r="E345" s="262" t="s">
        <v>5659</v>
      </c>
      <c r="F345" s="265" t="s">
        <v>6320</v>
      </c>
      <c r="G345" s="268">
        <f>IF(COUNTIF(H345:AU345,"&lt;&gt;")=0,"",SUMPRODUCT(((Recommendations[ImplStatus]="Implemented")+(Recommendations[ImplStatus]="Compensated"))*ISNUMBER(MATCH(Recommendations[Id],H345:AU345,0)))/COUNTIF(H345:AU345,"&lt;&gt;"))</f>
        <v>0</v>
      </c>
      <c r="H345" s="269" t="s">
        <v>99</v>
      </c>
      <c r="I345" s="269" t="s">
        <v>104</v>
      </c>
      <c r="J345" s="269" t="s">
        <v>109</v>
      </c>
      <c r="K345" s="269" t="s">
        <v>138</v>
      </c>
      <c r="L345" s="269" t="s">
        <v>142</v>
      </c>
      <c r="M345" s="269" t="s">
        <v>146</v>
      </c>
      <c r="N345" s="269" t="s">
        <v>150</v>
      </c>
      <c r="O345" s="269" t="s">
        <v>154</v>
      </c>
      <c r="P345" s="269" t="s">
        <v>159</v>
      </c>
      <c r="Q345" s="269" t="s">
        <v>163</v>
      </c>
      <c r="R345" s="269" t="s">
        <v>167</v>
      </c>
      <c r="S345" s="269" t="s">
        <v>221</v>
      </c>
      <c r="T345" s="269" t="s">
        <v>367</v>
      </c>
      <c r="U345" s="269" t="s">
        <v>382</v>
      </c>
      <c r="V345" s="269" t="s">
        <v>417</v>
      </c>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6181</v>
      </c>
      <c r="B346" s="257" t="s">
        <v>6313</v>
      </c>
      <c r="C346" s="258" t="s">
        <v>6325</v>
      </c>
      <c r="D346" s="261" t="s">
        <v>6326</v>
      </c>
      <c r="E346" s="262" t="s">
        <v>5659</v>
      </c>
      <c r="F346" s="265" t="s">
        <v>6320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6181</v>
      </c>
      <c r="B347" s="257" t="s">
        <v>6313</v>
      </c>
      <c r="C347" s="258" t="s">
        <v>6327</v>
      </c>
      <c r="D347" s="261" t="s">
        <v>6328</v>
      </c>
      <c r="E347" s="262" t="s">
        <v>5659</v>
      </c>
      <c r="F347" s="265" t="s">
        <v>6320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6181</v>
      </c>
      <c r="B348" s="257" t="s">
        <v>6313</v>
      </c>
      <c r="C348" s="258" t="s">
        <v>6329</v>
      </c>
      <c r="D348" s="261" t="s">
        <v>6330</v>
      </c>
      <c r="E348" s="262" t="s">
        <v>5659</v>
      </c>
      <c r="F348" s="265" t="s">
        <v>6320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6181</v>
      </c>
      <c r="B349" s="257" t="s">
        <v>6313</v>
      </c>
      <c r="C349" s="258" t="s">
        <v>6331</v>
      </c>
      <c r="D349" s="261" t="s">
        <v>6332</v>
      </c>
      <c r="E349" s="262" t="s">
        <v>5659</v>
      </c>
      <c r="F349" s="265" t="s">
        <v>6320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6181</v>
      </c>
      <c r="B350" s="257" t="s">
        <v>6313</v>
      </c>
      <c r="C350" s="258" t="s">
        <v>6333</v>
      </c>
      <c r="D350" s="261" t="s">
        <v>6334</v>
      </c>
      <c r="E350" s="262" t="s">
        <v>5630</v>
      </c>
      <c r="F350" s="265" t="s">
        <v>6320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6181</v>
      </c>
      <c r="B351" s="257" t="s">
        <v>6313</v>
      </c>
      <c r="C351" s="258" t="s">
        <v>6335</v>
      </c>
      <c r="D351" s="261" t="s">
        <v>6336</v>
      </c>
      <c r="E351" s="262" t="s">
        <v>5630</v>
      </c>
      <c r="F351" s="265" t="s">
        <v>6320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6181</v>
      </c>
      <c r="B352" s="257" t="s">
        <v>6313</v>
      </c>
      <c r="C352" s="258" t="s">
        <v>6337</v>
      </c>
      <c r="D352" s="261" t="s">
        <v>6338</v>
      </c>
      <c r="E352" s="262" t="s">
        <v>5630</v>
      </c>
      <c r="F352" s="265" t="s">
        <v>6320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6181</v>
      </c>
      <c r="B353" s="257" t="s">
        <v>6313</v>
      </c>
      <c r="C353" s="258" t="s">
        <v>6339</v>
      </c>
      <c r="D353" s="261" t="s">
        <v>6340</v>
      </c>
      <c r="E353" s="262" t="s">
        <v>5726</v>
      </c>
      <c r="F353" s="265" t="s">
        <v>6200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6181</v>
      </c>
      <c r="B354" s="256" t="s">
        <v>6341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6181</v>
      </c>
      <c r="B355" s="257" t="s">
        <v>6341</v>
      </c>
      <c r="C355" s="258" t="s">
        <v>6342</v>
      </c>
      <c r="D355" s="261" t="s">
        <v>6343</v>
      </c>
      <c r="E355" s="262" t="s">
        <v>5726</v>
      </c>
      <c r="F355" s="265" t="s">
        <v>6344</v>
      </c>
      <c r="G355" s="268">
        <f>IF(COUNTIF(H355:AU355,"&lt;&gt;")=0,"",SUMPRODUCT(((Recommendations[ImplStatus]="Implemented")+(Recommendations[ImplStatus]="Compensated"))*ISNUMBER(MATCH(Recommendations[Id],H355:AU355,0)))/COUNTIF(H355:AU355,"&lt;&gt;"))</f>
        <v>0</v>
      </c>
      <c r="H355" s="269" t="s">
        <v>70</v>
      </c>
      <c r="I355" s="269" t="s">
        <v>75</v>
      </c>
      <c r="J355" s="269" t="s">
        <v>80</v>
      </c>
      <c r="K355" s="269" t="s">
        <v>260</v>
      </c>
      <c r="L355" s="269" t="s">
        <v>587</v>
      </c>
      <c r="M355" s="269" t="s">
        <v>704</v>
      </c>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6181</v>
      </c>
      <c r="B356" s="257" t="s">
        <v>6341</v>
      </c>
      <c r="C356" s="258" t="s">
        <v>6345</v>
      </c>
      <c r="D356" s="261" t="s">
        <v>6346</v>
      </c>
      <c r="E356" s="262" t="s">
        <v>5726</v>
      </c>
      <c r="F356" s="265" t="s">
        <v>6344</v>
      </c>
      <c r="G356" s="268">
        <f>IF(COUNTIF(H356:AU356,"&lt;&gt;")=0,"",SUMPRODUCT(((Recommendations[ImplStatus]="Implemented")+(Recommendations[ImplStatus]="Compensated"))*ISNUMBER(MATCH(Recommendations[Id],H356:AU356,0)))/COUNTIF(H356:AU356,"&lt;&gt;"))</f>
        <v>0</v>
      </c>
      <c r="H356" s="269" t="s">
        <v>23</v>
      </c>
      <c r="I356" s="269" t="s">
        <v>28</v>
      </c>
      <c r="J356" s="269" t="s">
        <v>89</v>
      </c>
      <c r="K356" s="269" t="s">
        <v>94</v>
      </c>
      <c r="L356" s="269" t="s">
        <v>124</v>
      </c>
      <c r="M356" s="269" t="s">
        <v>217</v>
      </c>
      <c r="N356" s="269" t="s">
        <v>245</v>
      </c>
      <c r="O356" s="269" t="s">
        <v>250</v>
      </c>
      <c r="P356" s="269" t="s">
        <v>255</v>
      </c>
      <c r="Q356" s="269" t="s">
        <v>289</v>
      </c>
      <c r="R356" s="269" t="s">
        <v>294</v>
      </c>
      <c r="S356" s="269" t="s">
        <v>319</v>
      </c>
      <c r="T356" s="269" t="s">
        <v>324</v>
      </c>
      <c r="U356" s="269" t="s">
        <v>475</v>
      </c>
      <c r="V356" s="269" t="s">
        <v>517</v>
      </c>
      <c r="W356" s="269" t="s">
        <v>522</v>
      </c>
      <c r="X356" s="269" t="s">
        <v>577</v>
      </c>
      <c r="Y356" s="269" t="s">
        <v>597</v>
      </c>
      <c r="Z356" s="269" t="s">
        <v>607</v>
      </c>
      <c r="AA356" s="269" t="s">
        <v>612</v>
      </c>
      <c r="AB356" s="269" t="s">
        <v>617</v>
      </c>
      <c r="AC356" s="269" t="s">
        <v>622</v>
      </c>
      <c r="AD356" s="269" t="s">
        <v>627</v>
      </c>
      <c r="AE356" s="269" t="s">
        <v>631</v>
      </c>
      <c r="AF356" s="269" t="s">
        <v>636</v>
      </c>
      <c r="AG356" s="269" t="s">
        <v>641</v>
      </c>
      <c r="AH356" s="269" t="s">
        <v>646</v>
      </c>
      <c r="AI356" s="269" t="s">
        <v>655</v>
      </c>
      <c r="AJ356" s="269" t="s">
        <v>660</v>
      </c>
      <c r="AK356" s="269" t="s">
        <v>664</v>
      </c>
      <c r="AL356" s="269" t="s">
        <v>668</v>
      </c>
      <c r="AM356" s="269" t="s">
        <v>672</v>
      </c>
      <c r="AN356" s="269" t="s">
        <v>676</v>
      </c>
      <c r="AO356" s="269" t="s">
        <v>680</v>
      </c>
      <c r="AP356" s="269" t="s">
        <v>684</v>
      </c>
      <c r="AQ356" s="269" t="s">
        <v>688</v>
      </c>
      <c r="AR356" s="269" t="s">
        <v>692</v>
      </c>
      <c r="AS356" s="269" t="s">
        <v>696</v>
      </c>
      <c r="AT356" s="269" t="s">
        <v>700</v>
      </c>
      <c r="AU356" s="283" t="s">
        <v>708</v>
      </c>
    </row>
    <row r="357" spans="1:47" ht="60" customHeight="1" x14ac:dyDescent="0.35">
      <c r="A357" s="279" t="s">
        <v>6181</v>
      </c>
      <c r="B357" s="257" t="s">
        <v>6341</v>
      </c>
      <c r="C357" s="258" t="s">
        <v>6347</v>
      </c>
      <c r="D357" s="261" t="s">
        <v>6348</v>
      </c>
      <c r="E357" s="262" t="s">
        <v>5774</v>
      </c>
      <c r="F357" s="265" t="s">
        <v>6344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6181</v>
      </c>
      <c r="B358" s="257" t="s">
        <v>6341</v>
      </c>
      <c r="C358" s="258" t="s">
        <v>6349</v>
      </c>
      <c r="D358" s="261" t="s">
        <v>6350</v>
      </c>
      <c r="E358" s="262" t="s">
        <v>5774</v>
      </c>
      <c r="F358" s="265" t="s">
        <v>6344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6181</v>
      </c>
      <c r="B359" s="257" t="s">
        <v>6341</v>
      </c>
      <c r="C359" s="258" t="s">
        <v>6351</v>
      </c>
      <c r="D359" s="261" t="s">
        <v>6352</v>
      </c>
      <c r="E359" s="262" t="s">
        <v>5774</v>
      </c>
      <c r="F359" s="265" t="s">
        <v>6344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6181</v>
      </c>
      <c r="B360" s="257" t="s">
        <v>6341</v>
      </c>
      <c r="C360" s="258" t="s">
        <v>6353</v>
      </c>
      <c r="D360" s="261" t="s">
        <v>6354</v>
      </c>
      <c r="E360" s="262" t="s">
        <v>5726</v>
      </c>
      <c r="F360" s="265" t="s">
        <v>6344</v>
      </c>
      <c r="G360" s="268">
        <f>IF(COUNTIF(H360:AU360,"&lt;&gt;")=0,"",SUMPRODUCT(((Recommendations[ImplStatus]="Implemented")+(Recommendations[ImplStatus]="Compensated"))*ISNUMBER(MATCH(Recommendations[Id],H360:AU360,0)))/COUNTIF(H360:AU360,"&lt;&gt;"))</f>
        <v>0</v>
      </c>
      <c r="H360" s="269" t="s">
        <v>567</v>
      </c>
      <c r="I360" s="269" t="s">
        <v>592</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6181</v>
      </c>
      <c r="B361" s="257" t="s">
        <v>6341</v>
      </c>
      <c r="C361" s="258" t="s">
        <v>6355</v>
      </c>
      <c r="D361" s="261" t="s">
        <v>6356</v>
      </c>
      <c r="E361" s="262" t="s">
        <v>5659</v>
      </c>
      <c r="F361" s="265" t="s">
        <v>6344</v>
      </c>
      <c r="G361" s="268">
        <f>IF(COUNTIF(H361:AU361,"&lt;&gt;")=0,"",SUMPRODUCT(((Recommendations[ImplStatus]="Implemented")+(Recommendations[ImplStatus]="Compensated"))*ISNUMBER(MATCH(Recommendations[Id],H361:AU361,0)))/COUNTIF(H361:AU361,"&lt;&gt;"))</f>
        <v>0</v>
      </c>
      <c r="H361" s="269" t="s">
        <v>114</v>
      </c>
      <c r="I361" s="269" t="s">
        <v>129</v>
      </c>
      <c r="J361" s="269" t="s">
        <v>133</v>
      </c>
      <c r="K361" s="269" t="s">
        <v>171</v>
      </c>
      <c r="L361" s="269" t="s">
        <v>175</v>
      </c>
      <c r="M361" s="269" t="s">
        <v>179</v>
      </c>
      <c r="N361" s="269" t="s">
        <v>183</v>
      </c>
      <c r="O361" s="269" t="s">
        <v>187</v>
      </c>
      <c r="P361" s="269" t="s">
        <v>192</v>
      </c>
      <c r="Q361" s="269" t="s">
        <v>196</v>
      </c>
      <c r="R361" s="269" t="s">
        <v>201</v>
      </c>
      <c r="S361" s="269" t="s">
        <v>205</v>
      </c>
      <c r="T361" s="269" t="s">
        <v>209</v>
      </c>
      <c r="U361" s="269" t="s">
        <v>213</v>
      </c>
      <c r="V361" s="269" t="s">
        <v>562</v>
      </c>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6181</v>
      </c>
      <c r="B362" s="257" t="s">
        <v>6341</v>
      </c>
      <c r="C362" s="258" t="s">
        <v>6357</v>
      </c>
      <c r="D362" s="261" t="s">
        <v>6358</v>
      </c>
      <c r="E362" s="262" t="s">
        <v>5774</v>
      </c>
      <c r="F362" s="265" t="s">
        <v>6344</v>
      </c>
      <c r="G362" s="268">
        <f>IF(COUNTIF(H362:AU362,"&lt;&gt;")=0,"",SUMPRODUCT(((Recommendations[ImplStatus]="Implemented")+(Recommendations[ImplStatus]="Compensated"))*ISNUMBER(MATCH(Recommendations[Id],H362:AU362,0)))/COUNTIF(H362:AU362,"&lt;&gt;"))</f>
        <v>0</v>
      </c>
      <c r="H362" s="269" t="s">
        <v>602</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6181</v>
      </c>
      <c r="B363" s="257" t="s">
        <v>6341</v>
      </c>
      <c r="C363" s="258" t="s">
        <v>6359</v>
      </c>
      <c r="D363" s="261" t="s">
        <v>6360</v>
      </c>
      <c r="E363" s="262" t="s">
        <v>5774</v>
      </c>
      <c r="F363" s="265" t="s">
        <v>6344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6181</v>
      </c>
      <c r="B364" s="257" t="s">
        <v>6341</v>
      </c>
      <c r="C364" s="258" t="s">
        <v>6361</v>
      </c>
      <c r="D364" s="261" t="s">
        <v>6362</v>
      </c>
      <c r="E364" s="262" t="s">
        <v>5774</v>
      </c>
      <c r="F364" s="265" t="s">
        <v>6344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6181</v>
      </c>
      <c r="B365" s="257" t="s">
        <v>6341</v>
      </c>
      <c r="C365" s="258" t="s">
        <v>6363</v>
      </c>
      <c r="D365" s="261" t="s">
        <v>6364</v>
      </c>
      <c r="E365" s="262" t="s">
        <v>5774</v>
      </c>
      <c r="F365" s="265" t="s">
        <v>6344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6181</v>
      </c>
      <c r="B366" s="257" t="s">
        <v>6341</v>
      </c>
      <c r="C366" s="258" t="s">
        <v>6365</v>
      </c>
      <c r="D366" s="261" t="s">
        <v>6366</v>
      </c>
      <c r="E366" s="262" t="s">
        <v>5774</v>
      </c>
      <c r="F366" s="265" t="s">
        <v>6344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6181</v>
      </c>
      <c r="B367" s="257" t="s">
        <v>6341</v>
      </c>
      <c r="C367" s="258" t="s">
        <v>6367</v>
      </c>
      <c r="D367" s="261" t="s">
        <v>6368</v>
      </c>
      <c r="E367" s="262" t="s">
        <v>5774</v>
      </c>
      <c r="F367" s="265" t="s">
        <v>6344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6181</v>
      </c>
      <c r="B368" s="257" t="s">
        <v>6341</v>
      </c>
      <c r="C368" s="258" t="s">
        <v>6369</v>
      </c>
      <c r="D368" s="261" t="s">
        <v>6370</v>
      </c>
      <c r="E368" s="262" t="s">
        <v>5774</v>
      </c>
      <c r="F368" s="265" t="s">
        <v>6344</v>
      </c>
      <c r="G368" s="268">
        <f>IF(COUNTIF(H368:AU368,"&lt;&gt;")=0,"",SUMPRODUCT(((Recommendations[ImplStatus]="Implemented")+(Recommendations[ImplStatus]="Compensated"))*ISNUMBER(MATCH(Recommendations[Id],H368:AU368,0)))/COUNTIF(H368:AU368,"&lt;&gt;"))</f>
        <v>0</v>
      </c>
      <c r="H368" s="269" t="s">
        <v>572</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6181</v>
      </c>
      <c r="B369" s="257" t="s">
        <v>6341</v>
      </c>
      <c r="C369" s="258" t="s">
        <v>6371</v>
      </c>
      <c r="D369" s="261" t="s">
        <v>6372</v>
      </c>
      <c r="E369" s="262" t="s">
        <v>5774</v>
      </c>
      <c r="F369" s="265" t="s">
        <v>6344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6373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6373</v>
      </c>
      <c r="B371" s="256" t="s">
        <v>6374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6373</v>
      </c>
      <c r="B372" s="257" t="s">
        <v>6374</v>
      </c>
      <c r="C372" s="258" t="s">
        <v>6375</v>
      </c>
      <c r="D372" s="261" t="s">
        <v>6376</v>
      </c>
      <c r="E372" s="262" t="s">
        <v>5630</v>
      </c>
      <c r="F372" s="265" t="s">
        <v>6377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6373</v>
      </c>
      <c r="B373" s="257" t="s">
        <v>6374</v>
      </c>
      <c r="C373" s="258" t="s">
        <v>6378</v>
      </c>
      <c r="D373" s="261" t="s">
        <v>6379</v>
      </c>
      <c r="E373" s="262" t="s">
        <v>5630</v>
      </c>
      <c r="F373" s="265" t="s">
        <v>6380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6373</v>
      </c>
      <c r="B374" s="257" t="s">
        <v>6374</v>
      </c>
      <c r="C374" s="258" t="s">
        <v>6381</v>
      </c>
      <c r="D374" s="261" t="s">
        <v>6382</v>
      </c>
      <c r="E374" s="262" t="s">
        <v>5659</v>
      </c>
      <c r="F374" s="265" t="s">
        <v>6380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6373</v>
      </c>
      <c r="B375" s="257" t="s">
        <v>6374</v>
      </c>
      <c r="C375" s="258" t="s">
        <v>6383</v>
      </c>
      <c r="D375" s="261" t="s">
        <v>6384</v>
      </c>
      <c r="E375" s="262" t="s">
        <v>5659</v>
      </c>
      <c r="F375" s="265" t="s">
        <v>6380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6373</v>
      </c>
      <c r="B376" s="257" t="s">
        <v>6374</v>
      </c>
      <c r="C376" s="258" t="s">
        <v>6385</v>
      </c>
      <c r="D376" s="261" t="s">
        <v>6386</v>
      </c>
      <c r="E376" s="262" t="s">
        <v>5659</v>
      </c>
      <c r="F376" s="265" t="s">
        <v>6242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6373</v>
      </c>
      <c r="B377" s="257" t="s">
        <v>6374</v>
      </c>
      <c r="C377" s="258" t="s">
        <v>6387</v>
      </c>
      <c r="D377" s="261" t="s">
        <v>6388</v>
      </c>
      <c r="E377" s="262" t="s">
        <v>5726</v>
      </c>
      <c r="F377" s="265" t="s">
        <v>6200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6373</v>
      </c>
      <c r="B378" s="257" t="s">
        <v>6374</v>
      </c>
      <c r="C378" s="258" t="s">
        <v>6389</v>
      </c>
      <c r="D378" s="261" t="s">
        <v>6390</v>
      </c>
      <c r="E378" s="262" t="s">
        <v>5726</v>
      </c>
      <c r="F378" s="265" t="s">
        <v>6380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6373</v>
      </c>
      <c r="B379" s="257" t="s">
        <v>6374</v>
      </c>
      <c r="C379" s="258" t="s">
        <v>6391</v>
      </c>
      <c r="D379" s="261" t="s">
        <v>6392</v>
      </c>
      <c r="E379" s="262" t="s">
        <v>5726</v>
      </c>
      <c r="F379" s="265" t="s">
        <v>6377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6373</v>
      </c>
      <c r="B380" s="257" t="s">
        <v>6374</v>
      </c>
      <c r="C380" s="258" t="s">
        <v>6393</v>
      </c>
      <c r="D380" s="261" t="s">
        <v>6394</v>
      </c>
      <c r="E380" s="262" t="s">
        <v>5726</v>
      </c>
      <c r="F380" s="265" t="s">
        <v>6377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6373</v>
      </c>
      <c r="B381" s="257" t="s">
        <v>6374</v>
      </c>
      <c r="C381" s="258" t="s">
        <v>6395</v>
      </c>
      <c r="D381" s="261" t="s">
        <v>6396</v>
      </c>
      <c r="E381" s="262" t="s">
        <v>5726</v>
      </c>
      <c r="F381" s="265" t="s">
        <v>6377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6373</v>
      </c>
      <c r="B382" s="257" t="s">
        <v>6374</v>
      </c>
      <c r="C382" s="258" t="s">
        <v>6397</v>
      </c>
      <c r="D382" s="261" t="s">
        <v>6398</v>
      </c>
      <c r="E382" s="262" t="s">
        <v>5774</v>
      </c>
      <c r="F382" s="265" t="s">
        <v>6377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6373</v>
      </c>
      <c r="B383" s="257" t="s">
        <v>6374</v>
      </c>
      <c r="C383" s="258" t="s">
        <v>6399</v>
      </c>
      <c r="D383" s="261" t="s">
        <v>6400</v>
      </c>
      <c r="E383" s="262" t="s">
        <v>5774</v>
      </c>
      <c r="F383" s="265" t="s">
        <v>6377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6373</v>
      </c>
      <c r="B384" s="257" t="s">
        <v>6374</v>
      </c>
      <c r="C384" s="258" t="s">
        <v>6401</v>
      </c>
      <c r="D384" s="261" t="s">
        <v>6402</v>
      </c>
      <c r="E384" s="262" t="s">
        <v>5774</v>
      </c>
      <c r="F384" s="265" t="s">
        <v>6377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6373</v>
      </c>
      <c r="B385" s="257" t="s">
        <v>6374</v>
      </c>
      <c r="C385" s="258" t="s">
        <v>6403</v>
      </c>
      <c r="D385" s="261" t="s">
        <v>6404</v>
      </c>
      <c r="E385" s="262" t="s">
        <v>5726</v>
      </c>
      <c r="F385" s="265" t="s">
        <v>6377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6373</v>
      </c>
      <c r="B386" s="256" t="s">
        <v>6405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6373</v>
      </c>
      <c r="B387" s="257" t="s">
        <v>6405</v>
      </c>
      <c r="C387" s="258" t="s">
        <v>6406</v>
      </c>
      <c r="D387" s="261" t="s">
        <v>6407</v>
      </c>
      <c r="E387" s="262" t="s">
        <v>5630</v>
      </c>
      <c r="F387" s="265" t="s">
        <v>6408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6373</v>
      </c>
      <c r="B388" s="257" t="s">
        <v>6405</v>
      </c>
      <c r="C388" s="258" t="s">
        <v>6409</v>
      </c>
      <c r="D388" s="261" t="s">
        <v>6410</v>
      </c>
      <c r="E388" s="262" t="s">
        <v>5630</v>
      </c>
      <c r="F388" s="265" t="s">
        <v>6408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6373</v>
      </c>
      <c r="B389" s="257" t="s">
        <v>6405</v>
      </c>
      <c r="C389" s="258" t="s">
        <v>6411</v>
      </c>
      <c r="D389" s="261" t="s">
        <v>6412</v>
      </c>
      <c r="E389" s="262" t="s">
        <v>5909</v>
      </c>
      <c r="F389" s="265" t="s">
        <v>6408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6373</v>
      </c>
      <c r="B390" s="257" t="s">
        <v>6405</v>
      </c>
      <c r="C390" s="258" t="s">
        <v>6413</v>
      </c>
      <c r="D390" s="261" t="s">
        <v>6414</v>
      </c>
      <c r="E390" s="262" t="s">
        <v>5726</v>
      </c>
      <c r="F390" s="265" t="s">
        <v>6408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6373</v>
      </c>
      <c r="B391" s="257" t="s">
        <v>6405</v>
      </c>
      <c r="C391" s="258" t="s">
        <v>6415</v>
      </c>
      <c r="D391" s="261" t="s">
        <v>6416</v>
      </c>
      <c r="E391" s="262" t="s">
        <v>5909</v>
      </c>
      <c r="F391" s="265" t="s">
        <v>6408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6373</v>
      </c>
      <c r="B392" s="257" t="s">
        <v>6405</v>
      </c>
      <c r="C392" s="258" t="s">
        <v>6417</v>
      </c>
      <c r="D392" s="261" t="s">
        <v>6418</v>
      </c>
      <c r="E392" s="262" t="s">
        <v>5659</v>
      </c>
      <c r="F392" s="265" t="s">
        <v>6408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6373</v>
      </c>
      <c r="B393" s="257" t="s">
        <v>6405</v>
      </c>
      <c r="C393" s="258" t="s">
        <v>6419</v>
      </c>
      <c r="D393" s="261" t="s">
        <v>6420</v>
      </c>
      <c r="E393" s="262" t="s">
        <v>5659</v>
      </c>
      <c r="F393" s="265" t="s">
        <v>6408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6373</v>
      </c>
      <c r="B394" s="257" t="s">
        <v>6405</v>
      </c>
      <c r="C394" s="258" t="s">
        <v>6421</v>
      </c>
      <c r="D394" s="261" t="s">
        <v>6422</v>
      </c>
      <c r="E394" s="262" t="s">
        <v>5909</v>
      </c>
      <c r="F394" s="265" t="s">
        <v>6408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6373</v>
      </c>
      <c r="B395" s="257" t="s">
        <v>6405</v>
      </c>
      <c r="C395" s="258" t="s">
        <v>6423</v>
      </c>
      <c r="D395" s="261" t="s">
        <v>6424</v>
      </c>
      <c r="E395" s="262" t="s">
        <v>5726</v>
      </c>
      <c r="F395" s="265" t="s">
        <v>6408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6373</v>
      </c>
      <c r="B396" s="257" t="s">
        <v>6405</v>
      </c>
      <c r="C396" s="258" t="s">
        <v>6425</v>
      </c>
      <c r="D396" s="261" t="s">
        <v>6426</v>
      </c>
      <c r="E396" s="262" t="s">
        <v>5909</v>
      </c>
      <c r="F396" s="265" t="s">
        <v>6408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6373</v>
      </c>
      <c r="B397" s="257" t="s">
        <v>6405</v>
      </c>
      <c r="C397" s="258" t="s">
        <v>6427</v>
      </c>
      <c r="D397" s="261" t="s">
        <v>6428</v>
      </c>
      <c r="E397" s="262" t="s">
        <v>5659</v>
      </c>
      <c r="F397" s="265" t="s">
        <v>6408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6373</v>
      </c>
      <c r="B398" s="257" t="s">
        <v>6405</v>
      </c>
      <c r="C398" s="258" t="s">
        <v>6429</v>
      </c>
      <c r="D398" s="261" t="s">
        <v>6430</v>
      </c>
      <c r="E398" s="262" t="s">
        <v>5774</v>
      </c>
      <c r="F398" s="265" t="s">
        <v>6408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6373</v>
      </c>
      <c r="B399" s="257" t="s">
        <v>6405</v>
      </c>
      <c r="C399" s="258" t="s">
        <v>6431</v>
      </c>
      <c r="D399" s="261" t="s">
        <v>6432</v>
      </c>
      <c r="E399" s="262" t="s">
        <v>5909</v>
      </c>
      <c r="F399" s="265" t="s">
        <v>6408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6373</v>
      </c>
      <c r="B400" s="257" t="s">
        <v>6405</v>
      </c>
      <c r="C400" s="258" t="s">
        <v>6433</v>
      </c>
      <c r="D400" s="261" t="s">
        <v>6434</v>
      </c>
      <c r="E400" s="262" t="s">
        <v>5909</v>
      </c>
      <c r="F400" s="265" t="s">
        <v>6408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6373</v>
      </c>
      <c r="B401" s="257" t="s">
        <v>6405</v>
      </c>
      <c r="C401" s="258" t="s">
        <v>6435</v>
      </c>
      <c r="D401" s="261" t="s">
        <v>6436</v>
      </c>
      <c r="E401" s="262" t="s">
        <v>5659</v>
      </c>
      <c r="F401" s="265" t="s">
        <v>6408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6373</v>
      </c>
      <c r="B402" s="257" t="s">
        <v>6405</v>
      </c>
      <c r="C402" s="258" t="s">
        <v>6437</v>
      </c>
      <c r="D402" s="261" t="s">
        <v>6438</v>
      </c>
      <c r="E402" s="262" t="s">
        <v>5659</v>
      </c>
      <c r="F402" s="265" t="s">
        <v>6408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6373</v>
      </c>
      <c r="B403" s="257" t="s">
        <v>6405</v>
      </c>
      <c r="C403" s="258" t="s">
        <v>6439</v>
      </c>
      <c r="D403" s="261" t="s">
        <v>6440</v>
      </c>
      <c r="E403" s="262" t="s">
        <v>5659</v>
      </c>
      <c r="F403" s="265" t="s">
        <v>6408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6373</v>
      </c>
      <c r="B404" s="257" t="s">
        <v>6405</v>
      </c>
      <c r="C404" s="258" t="s">
        <v>6441</v>
      </c>
      <c r="D404" s="261" t="s">
        <v>6442</v>
      </c>
      <c r="E404" s="262" t="s">
        <v>5774</v>
      </c>
      <c r="F404" s="265" t="s">
        <v>6408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6373</v>
      </c>
      <c r="B405" s="257" t="s">
        <v>6405</v>
      </c>
      <c r="C405" s="258" t="s">
        <v>6443</v>
      </c>
      <c r="D405" s="261" t="s">
        <v>6444</v>
      </c>
      <c r="E405" s="262" t="s">
        <v>5774</v>
      </c>
      <c r="F405" s="265" t="s">
        <v>6408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6373</v>
      </c>
      <c r="B406" s="257" t="s">
        <v>6405</v>
      </c>
      <c r="C406" s="258" t="s">
        <v>6445</v>
      </c>
      <c r="D406" s="261" t="s">
        <v>6446</v>
      </c>
      <c r="E406" s="262" t="s">
        <v>5774</v>
      </c>
      <c r="F406" s="265" t="s">
        <v>6447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6373</v>
      </c>
      <c r="B407" s="257" t="s">
        <v>6405</v>
      </c>
      <c r="C407" s="258" t="s">
        <v>6448</v>
      </c>
      <c r="D407" s="261" t="s">
        <v>6449</v>
      </c>
      <c r="E407" s="262" t="s">
        <v>5774</v>
      </c>
      <c r="F407" s="265" t="s">
        <v>6408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6373</v>
      </c>
      <c r="B408" s="257" t="s">
        <v>6405</v>
      </c>
      <c r="C408" s="258" t="s">
        <v>6450</v>
      </c>
      <c r="D408" s="261" t="s">
        <v>6451</v>
      </c>
      <c r="E408" s="262" t="s">
        <v>5774</v>
      </c>
      <c r="F408" s="265" t="s">
        <v>6408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6373</v>
      </c>
      <c r="B409" s="257" t="s">
        <v>6405</v>
      </c>
      <c r="C409" s="258" t="s">
        <v>6452</v>
      </c>
      <c r="D409" s="261" t="s">
        <v>6453</v>
      </c>
      <c r="E409" s="262" t="s">
        <v>5774</v>
      </c>
      <c r="F409" s="265" t="s">
        <v>6454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6373</v>
      </c>
      <c r="B410" s="256" t="s">
        <v>6455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6373</v>
      </c>
      <c r="B411" s="257" t="s">
        <v>6455</v>
      </c>
      <c r="C411" s="258" t="s">
        <v>6456</v>
      </c>
      <c r="D411" s="261" t="s">
        <v>6457</v>
      </c>
      <c r="E411" s="262" t="s">
        <v>5630</v>
      </c>
      <c r="F411" s="265" t="s">
        <v>6380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6373</v>
      </c>
      <c r="B412" s="257" t="s">
        <v>6455</v>
      </c>
      <c r="C412" s="258" t="s">
        <v>6458</v>
      </c>
      <c r="D412" s="261" t="s">
        <v>6459</v>
      </c>
      <c r="E412" s="262" t="s">
        <v>5630</v>
      </c>
      <c r="F412" s="265" t="s">
        <v>6380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6373</v>
      </c>
      <c r="B413" s="257" t="s">
        <v>6455</v>
      </c>
      <c r="C413" s="258" t="s">
        <v>6460</v>
      </c>
      <c r="D413" s="261" t="s">
        <v>6461</v>
      </c>
      <c r="E413" s="262" t="s">
        <v>5630</v>
      </c>
      <c r="F413" s="265" t="s">
        <v>6380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6373</v>
      </c>
      <c r="B414" s="257" t="s">
        <v>6455</v>
      </c>
      <c r="C414" s="258" t="s">
        <v>6462</v>
      </c>
      <c r="D414" s="261" t="s">
        <v>6463</v>
      </c>
      <c r="E414" s="262" t="s">
        <v>5630</v>
      </c>
      <c r="F414" s="265" t="s">
        <v>6380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6373</v>
      </c>
      <c r="B415" s="257" t="s">
        <v>6455</v>
      </c>
      <c r="C415" s="258" t="s">
        <v>6464</v>
      </c>
      <c r="D415" s="261" t="s">
        <v>6465</v>
      </c>
      <c r="E415" s="262" t="s">
        <v>5659</v>
      </c>
      <c r="F415" s="265" t="s">
        <v>6380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6373</v>
      </c>
      <c r="B416" s="257" t="s">
        <v>6455</v>
      </c>
      <c r="C416" s="258" t="s">
        <v>6466</v>
      </c>
      <c r="D416" s="261" t="s">
        <v>6467</v>
      </c>
      <c r="E416" s="262" t="s">
        <v>5659</v>
      </c>
      <c r="F416" s="265" t="s">
        <v>6468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6373</v>
      </c>
      <c r="B417" s="257" t="s">
        <v>6455</v>
      </c>
      <c r="C417" s="258" t="s">
        <v>6469</v>
      </c>
      <c r="D417" s="261" t="s">
        <v>6470</v>
      </c>
      <c r="E417" s="262" t="s">
        <v>5659</v>
      </c>
      <c r="F417" s="265" t="s">
        <v>6468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6373</v>
      </c>
      <c r="B418" s="257" t="s">
        <v>6455</v>
      </c>
      <c r="C418" s="258" t="s">
        <v>6471</v>
      </c>
      <c r="D418" s="261" t="s">
        <v>6472</v>
      </c>
      <c r="E418" s="262" t="s">
        <v>5909</v>
      </c>
      <c r="F418" s="265" t="s">
        <v>6468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6373</v>
      </c>
      <c r="B419" s="257" t="s">
        <v>6455</v>
      </c>
      <c r="C419" s="258" t="s">
        <v>6473</v>
      </c>
      <c r="D419" s="261" t="s">
        <v>6474</v>
      </c>
      <c r="E419" s="262" t="s">
        <v>5659</v>
      </c>
      <c r="F419" s="265" t="s">
        <v>6468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6373</v>
      </c>
      <c r="B420" s="257" t="s">
        <v>6455</v>
      </c>
      <c r="C420" s="258" t="s">
        <v>6475</v>
      </c>
      <c r="D420" s="261" t="s">
        <v>6476</v>
      </c>
      <c r="E420" s="262" t="s">
        <v>5909</v>
      </c>
      <c r="F420" s="265" t="s">
        <v>6468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6373</v>
      </c>
      <c r="B421" s="257" t="s">
        <v>6455</v>
      </c>
      <c r="C421" s="258" t="s">
        <v>6477</v>
      </c>
      <c r="D421" s="261" t="s">
        <v>6478</v>
      </c>
      <c r="E421" s="262" t="s">
        <v>5909</v>
      </c>
      <c r="F421" s="265" t="s">
        <v>6468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6373</v>
      </c>
      <c r="B422" s="257" t="s">
        <v>6455</v>
      </c>
      <c r="C422" s="258" t="s">
        <v>6479</v>
      </c>
      <c r="D422" s="261" t="s">
        <v>6480</v>
      </c>
      <c r="E422" s="262" t="s">
        <v>5659</v>
      </c>
      <c r="F422" s="265" t="s">
        <v>6468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6373</v>
      </c>
      <c r="B423" s="257" t="s">
        <v>6455</v>
      </c>
      <c r="C423" s="258" t="s">
        <v>6481</v>
      </c>
      <c r="D423" s="261" t="s">
        <v>6482</v>
      </c>
      <c r="E423" s="262" t="s">
        <v>5659</v>
      </c>
      <c r="F423" s="265" t="s">
        <v>6468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6483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6483</v>
      </c>
      <c r="B425" s="256" t="s">
        <v>6484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6483</v>
      </c>
      <c r="B426" s="257" t="s">
        <v>6484</v>
      </c>
      <c r="C426" s="258" t="s">
        <v>6485</v>
      </c>
      <c r="D426" s="261" t="s">
        <v>6486</v>
      </c>
      <c r="E426" s="262" t="s">
        <v>5630</v>
      </c>
      <c r="F426" s="265" t="s">
        <v>6447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6483</v>
      </c>
      <c r="B427" s="257" t="s">
        <v>6484</v>
      </c>
      <c r="C427" s="258" t="s">
        <v>6487</v>
      </c>
      <c r="D427" s="261" t="s">
        <v>6488</v>
      </c>
      <c r="E427" s="262" t="s">
        <v>5630</v>
      </c>
      <c r="F427" s="265" t="s">
        <v>6447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6483</v>
      </c>
      <c r="B428" s="257" t="s">
        <v>6484</v>
      </c>
      <c r="C428" s="258" t="s">
        <v>6489</v>
      </c>
      <c r="D428" s="261" t="s">
        <v>6490</v>
      </c>
      <c r="E428" s="262" t="s">
        <v>5909</v>
      </c>
      <c r="F428" s="265" t="s">
        <v>6447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6483</v>
      </c>
      <c r="B429" s="257" t="s">
        <v>6484</v>
      </c>
      <c r="C429" s="258" t="s">
        <v>6491</v>
      </c>
      <c r="D429" s="261" t="s">
        <v>6492</v>
      </c>
      <c r="E429" s="262" t="s">
        <v>5659</v>
      </c>
      <c r="F429" s="265" t="s">
        <v>6447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6483</v>
      </c>
      <c r="B430" s="257" t="s">
        <v>6484</v>
      </c>
      <c r="C430" s="258" t="s">
        <v>6493</v>
      </c>
      <c r="D430" s="261" t="s">
        <v>6494</v>
      </c>
      <c r="E430" s="262" t="s">
        <v>5659</v>
      </c>
      <c r="F430" s="265" t="s">
        <v>6447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6483</v>
      </c>
      <c r="B431" s="257" t="s">
        <v>6484</v>
      </c>
      <c r="C431" s="258" t="s">
        <v>6495</v>
      </c>
      <c r="D431" s="261" t="s">
        <v>6496</v>
      </c>
      <c r="E431" s="262" t="s">
        <v>5909</v>
      </c>
      <c r="F431" s="265" t="s">
        <v>6447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6483</v>
      </c>
      <c r="B432" s="257" t="s">
        <v>6484</v>
      </c>
      <c r="C432" s="258" t="s">
        <v>6497</v>
      </c>
      <c r="D432" s="261" t="s">
        <v>6498</v>
      </c>
      <c r="E432" s="262" t="s">
        <v>5909</v>
      </c>
      <c r="F432" s="265" t="s">
        <v>6447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6483</v>
      </c>
      <c r="B433" s="257" t="s">
        <v>6484</v>
      </c>
      <c r="C433" s="258" t="s">
        <v>6499</v>
      </c>
      <c r="D433" s="261" t="s">
        <v>6500</v>
      </c>
      <c r="E433" s="262" t="s">
        <v>5726</v>
      </c>
      <c r="F433" s="265" t="s">
        <v>6447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6483</v>
      </c>
      <c r="B434" s="257" t="s">
        <v>6484</v>
      </c>
      <c r="C434" s="258" t="s">
        <v>6501</v>
      </c>
      <c r="D434" s="261" t="s">
        <v>6502</v>
      </c>
      <c r="E434" s="262" t="s">
        <v>5726</v>
      </c>
      <c r="F434" s="265" t="s">
        <v>6447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6483</v>
      </c>
      <c r="B435" s="257" t="s">
        <v>6484</v>
      </c>
      <c r="C435" s="258" t="s">
        <v>6503</v>
      </c>
      <c r="D435" s="261" t="s">
        <v>6504</v>
      </c>
      <c r="E435" s="262" t="s">
        <v>5659</v>
      </c>
      <c r="F435" s="265" t="s">
        <v>6447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6483</v>
      </c>
      <c r="B436" s="257" t="s">
        <v>6484</v>
      </c>
      <c r="C436" s="258" t="s">
        <v>6505</v>
      </c>
      <c r="D436" s="261" t="s">
        <v>6506</v>
      </c>
      <c r="E436" s="262" t="s">
        <v>5726</v>
      </c>
      <c r="F436" s="265" t="s">
        <v>6447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6483</v>
      </c>
      <c r="B437" s="257" t="s">
        <v>6484</v>
      </c>
      <c r="C437" s="258" t="s">
        <v>6507</v>
      </c>
      <c r="D437" s="261" t="s">
        <v>6508</v>
      </c>
      <c r="E437" s="262" t="s">
        <v>5659</v>
      </c>
      <c r="F437" s="265" t="s">
        <v>6447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6483</v>
      </c>
      <c r="B438" s="256" t="s">
        <v>6509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6483</v>
      </c>
      <c r="B439" s="257" t="s">
        <v>6509</v>
      </c>
      <c r="C439" s="258" t="s">
        <v>6510</v>
      </c>
      <c r="D439" s="261" t="s">
        <v>6511</v>
      </c>
      <c r="E439" s="262" t="s">
        <v>5630</v>
      </c>
      <c r="F439" s="265" t="s">
        <v>6512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6483</v>
      </c>
      <c r="B440" s="257" t="s">
        <v>6509</v>
      </c>
      <c r="C440" s="258" t="s">
        <v>6513</v>
      </c>
      <c r="D440" s="261" t="s">
        <v>6514</v>
      </c>
      <c r="E440" s="262" t="s">
        <v>5630</v>
      </c>
      <c r="F440" s="265" t="s">
        <v>6512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6483</v>
      </c>
      <c r="B441" s="257" t="s">
        <v>6509</v>
      </c>
      <c r="C441" s="258" t="s">
        <v>6515</v>
      </c>
      <c r="D441" s="261" t="s">
        <v>6516</v>
      </c>
      <c r="E441" s="262" t="s">
        <v>5630</v>
      </c>
      <c r="F441" s="265" t="s">
        <v>6512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6483</v>
      </c>
      <c r="B442" s="257" t="s">
        <v>6509</v>
      </c>
      <c r="C442" s="258" t="s">
        <v>6517</v>
      </c>
      <c r="D442" s="261" t="s">
        <v>6518</v>
      </c>
      <c r="E442" s="262" t="s">
        <v>5630</v>
      </c>
      <c r="F442" s="265" t="s">
        <v>6512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6483</v>
      </c>
      <c r="B443" s="257" t="s">
        <v>6509</v>
      </c>
      <c r="C443" s="258" t="s">
        <v>6519</v>
      </c>
      <c r="D443" s="261" t="s">
        <v>6520</v>
      </c>
      <c r="E443" s="262" t="s">
        <v>5659</v>
      </c>
      <c r="F443" s="265" t="s">
        <v>6512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6483</v>
      </c>
      <c r="B444" s="257" t="s">
        <v>6509</v>
      </c>
      <c r="C444" s="258" t="s">
        <v>6521</v>
      </c>
      <c r="D444" s="261" t="s">
        <v>6522</v>
      </c>
      <c r="E444" s="262" t="s">
        <v>5659</v>
      </c>
      <c r="F444" s="265" t="s">
        <v>6512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6483</v>
      </c>
      <c r="B445" s="257" t="s">
        <v>6509</v>
      </c>
      <c r="C445" s="258" t="s">
        <v>6523</v>
      </c>
      <c r="D445" s="261" t="s">
        <v>6524</v>
      </c>
      <c r="E445" s="262" t="s">
        <v>5659</v>
      </c>
      <c r="F445" s="265" t="s">
        <v>6512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6483</v>
      </c>
      <c r="B446" s="257" t="s">
        <v>6509</v>
      </c>
      <c r="C446" s="258" t="s">
        <v>6525</v>
      </c>
      <c r="D446" s="261" t="s">
        <v>6526</v>
      </c>
      <c r="E446" s="262" t="s">
        <v>5774</v>
      </c>
      <c r="F446" s="265" t="s">
        <v>6512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6483</v>
      </c>
      <c r="B447" s="257" t="s">
        <v>6509</v>
      </c>
      <c r="C447" s="258" t="s">
        <v>6527</v>
      </c>
      <c r="D447" s="261" t="s">
        <v>6528</v>
      </c>
      <c r="E447" s="262" t="s">
        <v>5659</v>
      </c>
      <c r="F447" s="265" t="s">
        <v>6512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6483</v>
      </c>
      <c r="B448" s="257" t="s">
        <v>6509</v>
      </c>
      <c r="C448" s="258" t="s">
        <v>6529</v>
      </c>
      <c r="D448" s="261" t="s">
        <v>6530</v>
      </c>
      <c r="E448" s="262" t="s">
        <v>5774</v>
      </c>
      <c r="F448" s="265" t="s">
        <v>6512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6483</v>
      </c>
      <c r="B449" s="257" t="s">
        <v>6509</v>
      </c>
      <c r="C449" s="258" t="s">
        <v>6531</v>
      </c>
      <c r="D449" s="261" t="s">
        <v>6532</v>
      </c>
      <c r="E449" s="262" t="s">
        <v>5774</v>
      </c>
      <c r="F449" s="265" t="s">
        <v>6512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6533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6533</v>
      </c>
      <c r="B451" s="256" t="s">
        <v>6534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6533</v>
      </c>
      <c r="B452" s="257" t="s">
        <v>6534</v>
      </c>
      <c r="C452" s="258" t="s">
        <v>6535</v>
      </c>
      <c r="D452" s="261" t="s">
        <v>6536</v>
      </c>
      <c r="E452" s="262" t="s">
        <v>5630</v>
      </c>
      <c r="F452" s="265" t="s">
        <v>6537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6533</v>
      </c>
      <c r="B453" s="257" t="s">
        <v>6534</v>
      </c>
      <c r="C453" s="258" t="s">
        <v>6538</v>
      </c>
      <c r="D453" s="261" t="s">
        <v>6539</v>
      </c>
      <c r="E453" s="262" t="s">
        <v>5630</v>
      </c>
      <c r="F453" s="265" t="s">
        <v>6537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6533</v>
      </c>
      <c r="B454" s="257" t="s">
        <v>6534</v>
      </c>
      <c r="C454" s="258" t="s">
        <v>6540</v>
      </c>
      <c r="D454" s="261" t="s">
        <v>6541</v>
      </c>
      <c r="E454" s="262" t="s">
        <v>5630</v>
      </c>
      <c r="F454" s="265" t="s">
        <v>6537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6533</v>
      </c>
      <c r="B455" s="257" t="s">
        <v>6534</v>
      </c>
      <c r="C455" s="258" t="s">
        <v>6542</v>
      </c>
      <c r="D455" s="261" t="s">
        <v>6543</v>
      </c>
      <c r="E455" s="262" t="s">
        <v>5630</v>
      </c>
      <c r="F455" s="265" t="s">
        <v>6537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6533</v>
      </c>
      <c r="B456" s="257" t="s">
        <v>6534</v>
      </c>
      <c r="C456" s="258" t="s">
        <v>6544</v>
      </c>
      <c r="D456" s="261" t="s">
        <v>6545</v>
      </c>
      <c r="E456" s="262" t="s">
        <v>5630</v>
      </c>
      <c r="F456" s="265" t="s">
        <v>6537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6533</v>
      </c>
      <c r="B457" s="257" t="s">
        <v>6534</v>
      </c>
      <c r="C457" s="258" t="s">
        <v>6546</v>
      </c>
      <c r="D457" s="261" t="s">
        <v>6547</v>
      </c>
      <c r="E457" s="262" t="s">
        <v>5659</v>
      </c>
      <c r="F457" s="265" t="s">
        <v>6537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6533</v>
      </c>
      <c r="B458" s="257" t="s">
        <v>6534</v>
      </c>
      <c r="C458" s="258" t="s">
        <v>6548</v>
      </c>
      <c r="D458" s="261" t="s">
        <v>6549</v>
      </c>
      <c r="E458" s="262" t="s">
        <v>5659</v>
      </c>
      <c r="F458" s="265" t="s">
        <v>6537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6533</v>
      </c>
      <c r="B459" s="257" t="s">
        <v>6534</v>
      </c>
      <c r="C459" s="258" t="s">
        <v>6550</v>
      </c>
      <c r="D459" s="261" t="s">
        <v>6551</v>
      </c>
      <c r="E459" s="262" t="s">
        <v>5659</v>
      </c>
      <c r="F459" s="265" t="s">
        <v>6537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6533</v>
      </c>
      <c r="B460" s="257" t="s">
        <v>6534</v>
      </c>
      <c r="C460" s="258" t="s">
        <v>6552</v>
      </c>
      <c r="D460" s="261" t="s">
        <v>6553</v>
      </c>
      <c r="E460" s="262" t="s">
        <v>5659</v>
      </c>
      <c r="F460" s="265" t="s">
        <v>6537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6533</v>
      </c>
      <c r="B461" s="257" t="s">
        <v>6534</v>
      </c>
      <c r="C461" s="258" t="s">
        <v>6554</v>
      </c>
      <c r="D461" s="261" t="s">
        <v>6555</v>
      </c>
      <c r="E461" s="262" t="s">
        <v>5659</v>
      </c>
      <c r="F461" s="265" t="s">
        <v>6537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6533</v>
      </c>
      <c r="B462" s="257" t="s">
        <v>6534</v>
      </c>
      <c r="C462" s="258" t="s">
        <v>6556</v>
      </c>
      <c r="D462" s="261" t="s">
        <v>6557</v>
      </c>
      <c r="E462" s="262" t="s">
        <v>5659</v>
      </c>
      <c r="F462" s="265" t="s">
        <v>6537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6533</v>
      </c>
      <c r="B463" s="257" t="s">
        <v>6534</v>
      </c>
      <c r="C463" s="258" t="s">
        <v>6558</v>
      </c>
      <c r="D463" s="261" t="s">
        <v>6559</v>
      </c>
      <c r="E463" s="262" t="s">
        <v>5659</v>
      </c>
      <c r="F463" s="265" t="s">
        <v>6537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6533</v>
      </c>
      <c r="B464" s="257" t="s">
        <v>6534</v>
      </c>
      <c r="C464" s="258" t="s">
        <v>6560</v>
      </c>
      <c r="D464" s="261" t="s">
        <v>6561</v>
      </c>
      <c r="E464" s="262" t="s">
        <v>5659</v>
      </c>
      <c r="F464" s="265" t="s">
        <v>6537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6533</v>
      </c>
      <c r="B465" s="257" t="s">
        <v>6534</v>
      </c>
      <c r="C465" s="258" t="s">
        <v>6562</v>
      </c>
      <c r="D465" s="261" t="s">
        <v>6563</v>
      </c>
      <c r="E465" s="262" t="s">
        <v>5659</v>
      </c>
      <c r="F465" s="265" t="s">
        <v>6537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6533</v>
      </c>
      <c r="B466" s="256" t="s">
        <v>6564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6533</v>
      </c>
      <c r="B467" s="257" t="s">
        <v>6564</v>
      </c>
      <c r="C467" s="258" t="s">
        <v>6565</v>
      </c>
      <c r="D467" s="261" t="s">
        <v>6566</v>
      </c>
      <c r="E467" s="262" t="s">
        <v>5630</v>
      </c>
      <c r="F467" s="265" t="s">
        <v>5769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6533</v>
      </c>
      <c r="B468" s="257" t="s">
        <v>6564</v>
      </c>
      <c r="C468" s="258" t="s">
        <v>6567</v>
      </c>
      <c r="D468" s="261" t="s">
        <v>6568</v>
      </c>
      <c r="E468" s="262" t="s">
        <v>5630</v>
      </c>
      <c r="F468" s="265" t="s">
        <v>5769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6533</v>
      </c>
      <c r="B469" s="257" t="s">
        <v>6564</v>
      </c>
      <c r="C469" s="258" t="s">
        <v>6569</v>
      </c>
      <c r="D469" s="261" t="s">
        <v>6570</v>
      </c>
      <c r="E469" s="262" t="s">
        <v>5630</v>
      </c>
      <c r="F469" s="265" t="s">
        <v>5769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6533</v>
      </c>
      <c r="B470" s="257" t="s">
        <v>6564</v>
      </c>
      <c r="C470" s="258" t="s">
        <v>6571</v>
      </c>
      <c r="D470" s="261" t="s">
        <v>6572</v>
      </c>
      <c r="E470" s="262" t="s">
        <v>5726</v>
      </c>
      <c r="F470" s="265" t="s">
        <v>6138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6533</v>
      </c>
      <c r="B471" s="257" t="s">
        <v>6564</v>
      </c>
      <c r="C471" s="258" t="s">
        <v>6573</v>
      </c>
      <c r="D471" s="261" t="s">
        <v>6574</v>
      </c>
      <c r="E471" s="262" t="s">
        <v>5726</v>
      </c>
      <c r="F471" s="265" t="s">
        <v>6138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6533</v>
      </c>
      <c r="B472" s="257" t="s">
        <v>6564</v>
      </c>
      <c r="C472" s="258" t="s">
        <v>6575</v>
      </c>
      <c r="D472" s="261" t="s">
        <v>6576</v>
      </c>
      <c r="E472" s="262" t="s">
        <v>5630</v>
      </c>
      <c r="F472" s="265" t="s">
        <v>6138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6533</v>
      </c>
      <c r="B473" s="257" t="s">
        <v>6564</v>
      </c>
      <c r="C473" s="258" t="s">
        <v>6577</v>
      </c>
      <c r="D473" s="261" t="s">
        <v>6578</v>
      </c>
      <c r="E473" s="262" t="s">
        <v>5630</v>
      </c>
      <c r="F473" s="265" t="s">
        <v>6077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6533</v>
      </c>
      <c r="B474" s="257" t="s">
        <v>6564</v>
      </c>
      <c r="C474" s="258" t="s">
        <v>6579</v>
      </c>
      <c r="D474" s="261" t="s">
        <v>6580</v>
      </c>
      <c r="E474" s="262" t="s">
        <v>5659</v>
      </c>
      <c r="F474" s="265" t="s">
        <v>6077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6533</v>
      </c>
      <c r="B475" s="257" t="s">
        <v>6564</v>
      </c>
      <c r="C475" s="258" t="s">
        <v>6581</v>
      </c>
      <c r="D475" s="261" t="s">
        <v>6582</v>
      </c>
      <c r="E475" s="262" t="s">
        <v>5659</v>
      </c>
      <c r="F475" s="265" t="s">
        <v>6077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6533</v>
      </c>
      <c r="B476" s="257" t="s">
        <v>6564</v>
      </c>
      <c r="C476" s="258" t="s">
        <v>6583</v>
      </c>
      <c r="D476" s="261" t="s">
        <v>6584</v>
      </c>
      <c r="E476" s="262" t="s">
        <v>5659</v>
      </c>
      <c r="F476" s="265" t="s">
        <v>6077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6533</v>
      </c>
      <c r="B477" s="257" t="s">
        <v>6564</v>
      </c>
      <c r="C477" s="258" t="s">
        <v>6585</v>
      </c>
      <c r="D477" s="261" t="s">
        <v>6586</v>
      </c>
      <c r="E477" s="262" t="s">
        <v>5659</v>
      </c>
      <c r="F477" s="265" t="s">
        <v>6077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6533</v>
      </c>
      <c r="B478" s="257" t="s">
        <v>6564</v>
      </c>
      <c r="C478" s="258" t="s">
        <v>6587</v>
      </c>
      <c r="D478" s="261" t="s">
        <v>6588</v>
      </c>
      <c r="E478" s="262" t="s">
        <v>5659</v>
      </c>
      <c r="F478" s="265" t="s">
        <v>6138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6533</v>
      </c>
      <c r="B479" s="257" t="s">
        <v>6564</v>
      </c>
      <c r="C479" s="258" t="s">
        <v>6589</v>
      </c>
      <c r="D479" s="261" t="s">
        <v>6590</v>
      </c>
      <c r="E479" s="262" t="s">
        <v>5774</v>
      </c>
      <c r="F479" s="265" t="s">
        <v>6138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6533</v>
      </c>
      <c r="B480" s="257" t="s">
        <v>6564</v>
      </c>
      <c r="C480" s="258" t="s">
        <v>6591</v>
      </c>
      <c r="D480" s="261" t="s">
        <v>6592</v>
      </c>
      <c r="E480" s="262" t="s">
        <v>5774</v>
      </c>
      <c r="F480" s="265" t="s">
        <v>6138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6533</v>
      </c>
      <c r="B481" s="270" t="s">
        <v>6564</v>
      </c>
      <c r="C481" s="271" t="s">
        <v>6593</v>
      </c>
      <c r="D481" s="272" t="s">
        <v>6594</v>
      </c>
      <c r="E481" s="273" t="s">
        <v>5774</v>
      </c>
      <c r="F481" s="274" t="s">
        <v>5769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895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IFERROR(INDEX('Recommendations'!$G$2:$G$189, MATCH(H2,'Recommendations'!$A$2:$A$189,0))="Implemented", FALSE))</xm:f>
            <x14:dxf>
              <font>
                <color rgb="FF000000"/>
              </font>
              <fill>
                <patternFill>
                  <bgColor rgb="FF3C7D22"/>
                </patternFill>
              </fill>
            </x14:dxf>
          </x14:cfRule>
          <x14:cfRule type="expression" priority="2" id="{00000000-000E-0000-0B00-000002000000}">
            <xm:f>AND(H2&lt;&gt;"", IFERROR(INDEX('Recommendations'!$G$2:$G$189, MATCH(H2,'Recommendations'!$A$2:$A$189,0))="Compensated", FALSE))</xm:f>
            <x14:dxf>
              <font>
                <color rgb="FF000000"/>
              </font>
              <fill>
                <patternFill>
                  <bgColor rgb="FFC6E0B4"/>
                </patternFill>
              </fill>
            </x14:dxf>
          </x14:cfRule>
          <x14:cfRule type="expression" priority="3" id="{00000000-000E-0000-0B00-000003000000}">
            <xm:f>AND(H2&lt;&gt;"", IFERROR(INDEX('Recommendations'!$G$2:$G$189, MATCH(H2,'Recommendations'!$A$2:$A$189,0))="Testing", FALSE))</xm:f>
            <x14:dxf>
              <font>
                <color rgb="FF000000"/>
              </font>
              <fill>
                <patternFill>
                  <bgColor rgb="FFFFC000"/>
                </patternFill>
              </fill>
            </x14:dxf>
          </x14:cfRule>
          <x14:cfRule type="expression" priority="4" id="{00000000-000E-0000-0B00-000004000000}">
            <xm:f>AND(H2&lt;&gt;"", IFERROR(INDEX('Recommendations'!$G$2:$G$189, MATCH(H2,'Recommendations'!$A$2:$A$189,0))="Failed", FALSE))</xm:f>
            <x14:dxf>
              <font>
                <color rgb="FF000000"/>
              </font>
              <fill>
                <patternFill>
                  <bgColor rgb="FFD82891"/>
                </patternFill>
              </fill>
            </x14:dxf>
          </x14:cfRule>
          <x14:cfRule type="expression" priority="5" id="{00000000-000E-0000-0B00-000005000000}">
            <xm:f>AND(H2&lt;&gt;"", IFERROR(INDEX('Recommendations'!$G$2:$G$189, MATCH(H2,'Recommendations'!$A$2:$A$189,0))="Risk Accepted", FALSE))</xm:f>
            <x14:dxf>
              <font>
                <color rgb="FF000000"/>
              </font>
              <fill>
                <patternFill>
                  <bgColor rgb="FFD9D9D9"/>
                </patternFill>
              </fill>
            </x14:dxf>
          </x14:cfRule>
          <x14:cfRule type="expression" priority="6" id="{00000000-000E-0000-0B00-000006000000}">
            <xm:f>AND(H2&lt;&gt;"", IFERROR(INDEX('Recommendations'!$G$2:$G$189, MATCH(H2,'Recommendations'!$A$2:$A$189,0))="N/A",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975</v>
      </c>
      <c r="C2" s="290"/>
      <c r="D2" s="290"/>
      <c r="E2" s="290"/>
      <c r="F2" s="290"/>
      <c r="G2" s="290"/>
      <c r="H2" s="290"/>
      <c r="I2" s="290"/>
    </row>
    <row r="4" spans="2:15" ht="18.5" x14ac:dyDescent="0.45">
      <c r="B4" s="39" t="s">
        <v>976</v>
      </c>
    </row>
    <row r="5" spans="2:15" x14ac:dyDescent="0.35">
      <c r="B5" s="41" t="s">
        <v>19</v>
      </c>
      <c r="C5" s="41" t="s">
        <v>977</v>
      </c>
      <c r="D5" s="41" t="s">
        <v>978</v>
      </c>
      <c r="F5" s="291" t="s">
        <v>979</v>
      </c>
      <c r="G5" s="291"/>
      <c r="H5" s="291"/>
      <c r="I5" s="292" t="s">
        <v>980</v>
      </c>
      <c r="J5" s="292"/>
      <c r="K5" s="292"/>
      <c r="L5" s="292"/>
      <c r="M5" s="292"/>
      <c r="N5" s="292"/>
      <c r="O5" s="292"/>
    </row>
    <row r="6" spans="2:15" x14ac:dyDescent="0.35">
      <c r="B6" s="47" t="s">
        <v>981</v>
      </c>
      <c r="C6" s="48">
        <v>188</v>
      </c>
      <c r="D6" s="49" t="s">
        <v>19</v>
      </c>
      <c r="F6" s="291" t="s">
        <v>982</v>
      </c>
      <c r="G6" s="291"/>
      <c r="H6" s="291"/>
      <c r="I6" s="293" t="s">
        <v>983</v>
      </c>
      <c r="J6" s="293"/>
      <c r="K6" s="293"/>
      <c r="L6" s="293"/>
      <c r="M6" s="293"/>
      <c r="N6" s="293"/>
      <c r="O6" s="293"/>
    </row>
    <row r="7" spans="2:15" x14ac:dyDescent="0.35">
      <c r="B7" s="50" t="s">
        <v>984</v>
      </c>
      <c r="C7" s="51">
        <f>C6-C8-C9</f>
        <v>188</v>
      </c>
      <c r="D7" s="52">
        <f>IF(C6&gt;0,C7/C6,0)</f>
        <v>1</v>
      </c>
      <c r="F7" s="291" t="s">
        <v>985</v>
      </c>
      <c r="G7" s="291"/>
      <c r="H7" s="291"/>
      <c r="I7" s="293" t="s">
        <v>983</v>
      </c>
      <c r="J7" s="293"/>
      <c r="K7" s="293"/>
      <c r="L7" s="293"/>
      <c r="M7" s="293"/>
      <c r="N7" s="293"/>
      <c r="O7" s="293"/>
    </row>
    <row r="8" spans="2:15" x14ac:dyDescent="0.35">
      <c r="B8" s="43" t="s">
        <v>986</v>
      </c>
      <c r="C8" s="44">
        <f>COUNTIF('Recommendations'!G:G,"Risk Accepted")</f>
        <v>0</v>
      </c>
      <c r="D8" s="45">
        <f>IF(C6&gt;0,C8/C6,0)</f>
        <v>0</v>
      </c>
      <c r="F8" s="291" t="s">
        <v>987</v>
      </c>
      <c r="G8" s="291"/>
      <c r="H8" s="291"/>
      <c r="I8" s="293" t="s">
        <v>983</v>
      </c>
      <c r="J8" s="293"/>
      <c r="K8" s="293"/>
      <c r="L8" s="293"/>
      <c r="M8" s="293"/>
      <c r="N8" s="293"/>
      <c r="O8" s="293"/>
    </row>
    <row r="9" spans="2:15" x14ac:dyDescent="0.35">
      <c r="B9" s="43" t="s">
        <v>988</v>
      </c>
      <c r="C9" s="44">
        <f>COUNTIF('Recommendations'!G:G,"N/A")</f>
        <v>0</v>
      </c>
      <c r="D9" s="45">
        <f>IF(C6&gt;0,C9/C6,0)</f>
        <v>0</v>
      </c>
      <c r="F9" s="291" t="s">
        <v>989</v>
      </c>
      <c r="G9" s="291"/>
      <c r="H9" s="291"/>
      <c r="I9" s="293" t="s">
        <v>983</v>
      </c>
      <c r="J9" s="293"/>
      <c r="K9" s="293"/>
      <c r="L9" s="293"/>
      <c r="M9" s="293"/>
      <c r="N9" s="293"/>
      <c r="O9" s="293"/>
    </row>
    <row r="12" spans="2:15" ht="18.5" x14ac:dyDescent="0.45">
      <c r="B12" s="39" t="s">
        <v>990</v>
      </c>
    </row>
    <row r="14" spans="2:15" x14ac:dyDescent="0.35">
      <c r="B14" s="53" t="s">
        <v>991</v>
      </c>
    </row>
    <row r="15" spans="2:15" x14ac:dyDescent="0.35">
      <c r="B15" s="41" t="s">
        <v>19</v>
      </c>
      <c r="C15" s="41" t="s">
        <v>992</v>
      </c>
      <c r="D15" s="41" t="s">
        <v>993</v>
      </c>
      <c r="E15" s="41" t="s">
        <v>994</v>
      </c>
      <c r="F15" s="41" t="s">
        <v>995</v>
      </c>
    </row>
    <row r="16" spans="2:15" x14ac:dyDescent="0.35">
      <c r="B16" s="43" t="s">
        <v>996</v>
      </c>
      <c r="C16" s="44">
        <f>COUNTIF('Recommendations'!L:L,"Resolved")</f>
        <v>0</v>
      </c>
      <c r="D16" s="44">
        <f>COUNTIF('Recommendations'!L:L,"Testing")</f>
        <v>0</v>
      </c>
      <c r="E16" s="44">
        <f>COUNTIF('Recommendations'!L:L,"Outstanding")</f>
        <v>188</v>
      </c>
      <c r="F16" s="44">
        <f>SUM(C16:E16)</f>
        <v>188</v>
      </c>
    </row>
    <row r="18" spans="2:6" x14ac:dyDescent="0.35">
      <c r="B18" s="53" t="s">
        <v>997</v>
      </c>
    </row>
    <row r="19" spans="2:6" x14ac:dyDescent="0.35">
      <c r="B19" s="54" t="s">
        <v>19</v>
      </c>
      <c r="C19" s="54" t="s">
        <v>992</v>
      </c>
      <c r="D19" s="54" t="s">
        <v>993</v>
      </c>
      <c r="E19" s="54" t="s">
        <v>994</v>
      </c>
      <c r="F19" s="54" t="s">
        <v>19</v>
      </c>
    </row>
    <row r="20" spans="2:6" x14ac:dyDescent="0.35">
      <c r="B20" s="43" t="s">
        <v>996</v>
      </c>
      <c r="C20" s="45">
        <f>IF(F16&gt;0, C16/F16, 0)</f>
        <v>0</v>
      </c>
      <c r="D20" s="45">
        <f>IF(F16&gt;0, D16/F16, 0)</f>
        <v>0</v>
      </c>
      <c r="E20" s="45">
        <f>IF(F16&gt;0, E16/F16, 0)</f>
        <v>1</v>
      </c>
      <c r="F20" s="46" t="s">
        <v>19</v>
      </c>
    </row>
    <row r="25" spans="2:6" ht="18.5" x14ac:dyDescent="0.45">
      <c r="B25" s="39" t="s">
        <v>998</v>
      </c>
    </row>
    <row r="27" spans="2:6" x14ac:dyDescent="0.35">
      <c r="B27" s="53" t="s">
        <v>991</v>
      </c>
    </row>
    <row r="28" spans="2:6" x14ac:dyDescent="0.35">
      <c r="B28" s="41" t="s">
        <v>5</v>
      </c>
      <c r="C28" s="41" t="s">
        <v>992</v>
      </c>
      <c r="D28" s="41" t="s">
        <v>993</v>
      </c>
      <c r="E28" s="41" t="s">
        <v>994</v>
      </c>
      <c r="F28" s="41" t="s">
        <v>995</v>
      </c>
    </row>
    <row r="29" spans="2:6" x14ac:dyDescent="0.35">
      <c r="B29" s="43" t="s">
        <v>999</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1000</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1001</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1002</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1003</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188</v>
      </c>
      <c r="F34" s="44">
        <f t="shared" si="0"/>
        <v>188</v>
      </c>
    </row>
    <row r="36" spans="2:6" x14ac:dyDescent="0.35">
      <c r="B36" s="53" t="s">
        <v>997</v>
      </c>
    </row>
    <row r="37" spans="2:6" x14ac:dyDescent="0.35">
      <c r="B37" s="54" t="s">
        <v>5</v>
      </c>
      <c r="C37" s="54" t="s">
        <v>992</v>
      </c>
      <c r="D37" s="54" t="s">
        <v>993</v>
      </c>
      <c r="E37" s="54" t="s">
        <v>994</v>
      </c>
      <c r="F37" s="54" t="s">
        <v>19</v>
      </c>
    </row>
    <row r="38" spans="2:6" x14ac:dyDescent="0.35">
      <c r="B38" s="43" t="s">
        <v>999</v>
      </c>
      <c r="C38" s="45">
        <f t="shared" ref="C38:C43" si="1">IF(F29&gt;0, C29/F29, 0)</f>
        <v>0</v>
      </c>
      <c r="D38" s="45">
        <f t="shared" ref="D38:D43" si="2">IF(F29&gt;0, D29/F29, 0)</f>
        <v>0</v>
      </c>
      <c r="E38" s="45">
        <f t="shared" ref="E38:E43" si="3">IF(F29&gt;0, E29/F29, 0)</f>
        <v>0</v>
      </c>
      <c r="F38" s="46" t="s">
        <v>19</v>
      </c>
    </row>
    <row r="39" spans="2:6" x14ac:dyDescent="0.35">
      <c r="B39" s="43" t="s">
        <v>1000</v>
      </c>
      <c r="C39" s="45">
        <f t="shared" si="1"/>
        <v>0</v>
      </c>
      <c r="D39" s="45">
        <f t="shared" si="2"/>
        <v>0</v>
      </c>
      <c r="E39" s="45">
        <f t="shared" si="3"/>
        <v>0</v>
      </c>
      <c r="F39" s="46" t="s">
        <v>19</v>
      </c>
    </row>
    <row r="40" spans="2:6" x14ac:dyDescent="0.35">
      <c r="B40" s="43" t="s">
        <v>1001</v>
      </c>
      <c r="C40" s="45">
        <f t="shared" si="1"/>
        <v>0</v>
      </c>
      <c r="D40" s="45">
        <f t="shared" si="2"/>
        <v>0</v>
      </c>
      <c r="E40" s="45">
        <f t="shared" si="3"/>
        <v>0</v>
      </c>
      <c r="F40" s="46" t="s">
        <v>19</v>
      </c>
    </row>
    <row r="41" spans="2:6" x14ac:dyDescent="0.35">
      <c r="B41" s="43" t="s">
        <v>1002</v>
      </c>
      <c r="C41" s="45">
        <f t="shared" si="1"/>
        <v>0</v>
      </c>
      <c r="D41" s="45">
        <f t="shared" si="2"/>
        <v>0</v>
      </c>
      <c r="E41" s="45">
        <f t="shared" si="3"/>
        <v>0</v>
      </c>
      <c r="F41" s="46" t="s">
        <v>19</v>
      </c>
    </row>
    <row r="42" spans="2:6" x14ac:dyDescent="0.35">
      <c r="B42" s="43" t="s">
        <v>1003</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1004</v>
      </c>
    </row>
    <row r="50" spans="2:6" x14ac:dyDescent="0.35">
      <c r="B50" s="53" t="s">
        <v>991</v>
      </c>
    </row>
    <row r="51" spans="2:6" x14ac:dyDescent="0.35">
      <c r="B51" s="41" t="s">
        <v>2</v>
      </c>
      <c r="C51" s="41" t="s">
        <v>992</v>
      </c>
      <c r="D51" s="41" t="s">
        <v>993</v>
      </c>
      <c r="E51" s="41" t="s">
        <v>994</v>
      </c>
      <c r="F51" s="41" t="s">
        <v>995</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16</v>
      </c>
      <c r="F52" s="44">
        <f>SUM(C52:E52)</f>
        <v>16</v>
      </c>
    </row>
    <row r="53" spans="2:6" x14ac:dyDescent="0.35">
      <c r="B53" s="43" t="s">
        <v>30</v>
      </c>
      <c r="C53" s="44">
        <f>COUNTIFS('Recommendations'!C:C,"CAT II (Medium)",'Recommendations'!L:L,"=Resolved")</f>
        <v>0</v>
      </c>
      <c r="D53" s="44">
        <f>COUNTIFS('Recommendations'!C:C,"=CAT II (Medium)",'Recommendations'!L:L,"=Testing")</f>
        <v>0</v>
      </c>
      <c r="E53" s="44">
        <f>COUNTIFS('Recommendations'!C:C,"=CAT II (Medium)",'Recommendations'!L:L,"=Outstanding")</f>
        <v>155</v>
      </c>
      <c r="F53" s="44">
        <f>SUM(C53:E53)</f>
        <v>155</v>
      </c>
    </row>
    <row r="54" spans="2:6" x14ac:dyDescent="0.35">
      <c r="B54" s="43" t="s">
        <v>36</v>
      </c>
      <c r="C54" s="44">
        <f>COUNTIFS('Recommendations'!C:C,"CAT III (Low)",'Recommendations'!L:L,"=Resolved")</f>
        <v>0</v>
      </c>
      <c r="D54" s="44">
        <f>COUNTIFS('Recommendations'!C:C,"=CAT III (Low)",'Recommendations'!L:L,"=Testing")</f>
        <v>0</v>
      </c>
      <c r="E54" s="44">
        <f>COUNTIFS('Recommendations'!C:C,"=CAT III (Low)",'Recommendations'!L:L,"=Outstanding")</f>
        <v>17</v>
      </c>
      <c r="F54" s="44">
        <f>SUM(C54:E54)</f>
        <v>17</v>
      </c>
    </row>
    <row r="56" spans="2:6" x14ac:dyDescent="0.35">
      <c r="B56" s="53" t="s">
        <v>997</v>
      </c>
    </row>
    <row r="57" spans="2:6" x14ac:dyDescent="0.35">
      <c r="B57" s="54" t="s">
        <v>2</v>
      </c>
      <c r="C57" s="54" t="s">
        <v>992</v>
      </c>
      <c r="D57" s="54" t="s">
        <v>993</v>
      </c>
      <c r="E57" s="54" t="s">
        <v>994</v>
      </c>
      <c r="F57" s="54" t="s">
        <v>19</v>
      </c>
    </row>
    <row r="58" spans="2:6" x14ac:dyDescent="0.35">
      <c r="B58" s="43" t="s">
        <v>15</v>
      </c>
      <c r="C58" s="45">
        <f>IF(F52&gt;0, C52/F52, 0)</f>
        <v>0</v>
      </c>
      <c r="D58" s="45">
        <f>IF(F52&gt;0, D52/F52, 0)</f>
        <v>0</v>
      </c>
      <c r="E58" s="45">
        <f>IF(F52&gt;0, E52/F52, 0)</f>
        <v>1</v>
      </c>
      <c r="F58" s="46" t="s">
        <v>19</v>
      </c>
    </row>
    <row r="59" spans="2:6" x14ac:dyDescent="0.35">
      <c r="B59" s="43" t="s">
        <v>30</v>
      </c>
      <c r="C59" s="45">
        <f>IF(F53&gt;0, C53/F53, 0)</f>
        <v>0</v>
      </c>
      <c r="D59" s="45">
        <f>IF(F53&gt;0, D53/F53, 0)</f>
        <v>0</v>
      </c>
      <c r="E59" s="45">
        <f>IF(F53&gt;0, E53/F53, 0)</f>
        <v>1</v>
      </c>
      <c r="F59" s="46" t="s">
        <v>19</v>
      </c>
    </row>
    <row r="60" spans="2:6" x14ac:dyDescent="0.35">
      <c r="B60" s="43" t="s">
        <v>36</v>
      </c>
      <c r="C60" s="45">
        <f>IF(F54&gt;0, C54/F54, 0)</f>
        <v>0</v>
      </c>
      <c r="D60" s="45">
        <f>IF(F54&gt;0, D54/F54, 0)</f>
        <v>0</v>
      </c>
      <c r="E60" s="45">
        <f>IF(F54&gt;0, E54/F54, 0)</f>
        <v>1</v>
      </c>
      <c r="F60" s="46" t="s">
        <v>19</v>
      </c>
    </row>
    <row r="65" spans="2:6" ht="18.5" x14ac:dyDescent="0.45">
      <c r="B65" s="39" t="s">
        <v>1005</v>
      </c>
    </row>
    <row r="67" spans="2:6" x14ac:dyDescent="0.35">
      <c r="B67" s="53" t="s">
        <v>991</v>
      </c>
    </row>
    <row r="68" spans="2:6" x14ac:dyDescent="0.35">
      <c r="B68" s="41" t="s">
        <v>3</v>
      </c>
      <c r="C68" s="41" t="s">
        <v>992</v>
      </c>
      <c r="D68" s="41" t="s">
        <v>993</v>
      </c>
      <c r="E68" s="41" t="s">
        <v>994</v>
      </c>
      <c r="F68" s="41" t="s">
        <v>995</v>
      </c>
    </row>
    <row r="69" spans="2:6" x14ac:dyDescent="0.35">
      <c r="B69" s="43" t="s">
        <v>1006</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1007</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1008</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1009</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188</v>
      </c>
      <c r="F73" s="44">
        <f>SUM(C73:E73)</f>
        <v>188</v>
      </c>
    </row>
    <row r="75" spans="2:6" x14ac:dyDescent="0.35">
      <c r="B75" s="53" t="s">
        <v>997</v>
      </c>
    </row>
    <row r="76" spans="2:6" x14ac:dyDescent="0.35">
      <c r="B76" s="54" t="s">
        <v>3</v>
      </c>
      <c r="C76" s="54" t="s">
        <v>992</v>
      </c>
      <c r="D76" s="54" t="s">
        <v>993</v>
      </c>
      <c r="E76" s="54" t="s">
        <v>994</v>
      </c>
      <c r="F76" s="54" t="s">
        <v>19</v>
      </c>
    </row>
    <row r="77" spans="2:6" x14ac:dyDescent="0.35">
      <c r="B77" s="43" t="s">
        <v>1006</v>
      </c>
      <c r="C77" s="45">
        <f>IF(F69&gt;0, C69/F69, 0)</f>
        <v>0</v>
      </c>
      <c r="D77" s="45">
        <f>IF(F69&gt;0, D69/F69, 0)</f>
        <v>0</v>
      </c>
      <c r="E77" s="45">
        <f>IF(F69&gt;0, E69/F69, 0)</f>
        <v>0</v>
      </c>
      <c r="F77" s="46" t="s">
        <v>19</v>
      </c>
    </row>
    <row r="78" spans="2:6" x14ac:dyDescent="0.35">
      <c r="B78" s="43" t="s">
        <v>1007</v>
      </c>
      <c r="C78" s="45">
        <f>IF(F70&gt;0, C70/F70, 0)</f>
        <v>0</v>
      </c>
      <c r="D78" s="45">
        <f>IF(F70&gt;0, D70/F70, 0)</f>
        <v>0</v>
      </c>
      <c r="E78" s="45">
        <f>IF(F70&gt;0, E70/F70, 0)</f>
        <v>0</v>
      </c>
      <c r="F78" s="46" t="s">
        <v>19</v>
      </c>
    </row>
    <row r="79" spans="2:6" x14ac:dyDescent="0.35">
      <c r="B79" s="43" t="s">
        <v>1008</v>
      </c>
      <c r="C79" s="45">
        <f>IF(F71&gt;0, C71/F71, 0)</f>
        <v>0</v>
      </c>
      <c r="D79" s="45">
        <f>IF(F71&gt;0, D71/F71, 0)</f>
        <v>0</v>
      </c>
      <c r="E79" s="45">
        <f>IF(F71&gt;0, E71/F71, 0)</f>
        <v>0</v>
      </c>
      <c r="F79" s="46" t="s">
        <v>19</v>
      </c>
    </row>
    <row r="80" spans="2:6" x14ac:dyDescent="0.35">
      <c r="B80" s="43" t="s">
        <v>1009</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1010</v>
      </c>
    </row>
    <row r="88" spans="2:6" x14ac:dyDescent="0.35">
      <c r="B88" s="53" t="s">
        <v>991</v>
      </c>
    </row>
    <row r="89" spans="2:6" x14ac:dyDescent="0.35">
      <c r="B89" s="41" t="s">
        <v>1011</v>
      </c>
      <c r="C89" s="41" t="s">
        <v>992</v>
      </c>
      <c r="D89" s="41" t="s">
        <v>993</v>
      </c>
      <c r="E89" s="41" t="s">
        <v>994</v>
      </c>
      <c r="F89" s="41" t="s">
        <v>995</v>
      </c>
    </row>
    <row r="90" spans="2:6" x14ac:dyDescent="0.35">
      <c r="B90" s="43" t="s">
        <v>1012</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1013</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1014</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188</v>
      </c>
      <c r="F93" s="44">
        <f>SUM(C93:E93)</f>
        <v>188</v>
      </c>
    </row>
    <row r="95" spans="2:6" x14ac:dyDescent="0.35">
      <c r="B95" s="53" t="s">
        <v>997</v>
      </c>
    </row>
    <row r="96" spans="2:6" x14ac:dyDescent="0.35">
      <c r="B96" s="54" t="s">
        <v>1011</v>
      </c>
      <c r="C96" s="54" t="s">
        <v>992</v>
      </c>
      <c r="D96" s="54" t="s">
        <v>993</v>
      </c>
      <c r="E96" s="54" t="s">
        <v>994</v>
      </c>
      <c r="F96" s="54" t="s">
        <v>19</v>
      </c>
    </row>
    <row r="97" spans="2:15" x14ac:dyDescent="0.35">
      <c r="B97" s="43" t="s">
        <v>1012</v>
      </c>
      <c r="C97" s="45">
        <f>IF(F90&gt;0, C90/F90, 0)</f>
        <v>0</v>
      </c>
      <c r="D97" s="45">
        <f>IF(F90&gt;0, D90/F90, 0)</f>
        <v>0</v>
      </c>
      <c r="E97" s="45">
        <f>IF(F90&gt;0, E90/F90, 0)</f>
        <v>0</v>
      </c>
      <c r="F97" s="46" t="s">
        <v>19</v>
      </c>
    </row>
    <row r="98" spans="2:15" x14ac:dyDescent="0.35">
      <c r="B98" s="43" t="s">
        <v>1013</v>
      </c>
      <c r="C98" s="45">
        <f>IF(F91&gt;0, C91/F91, 0)</f>
        <v>0</v>
      </c>
      <c r="D98" s="45">
        <f>IF(F91&gt;0, D91/F91, 0)</f>
        <v>0</v>
      </c>
      <c r="E98" s="45">
        <f>IF(F91&gt;0, E91/F91, 0)</f>
        <v>0</v>
      </c>
      <c r="F98" s="46" t="s">
        <v>19</v>
      </c>
    </row>
    <row r="99" spans="2:15" x14ac:dyDescent="0.35">
      <c r="B99" s="43" t="s">
        <v>1014</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1015</v>
      </c>
      <c r="J105" s="39" t="s">
        <v>1016</v>
      </c>
    </row>
    <row r="106" spans="2:15" x14ac:dyDescent="0.35">
      <c r="B106" s="41" t="s">
        <v>5</v>
      </c>
      <c r="C106" s="294" t="s">
        <v>1017</v>
      </c>
      <c r="D106" s="294"/>
      <c r="E106" s="41" t="s">
        <v>984</v>
      </c>
      <c r="F106" s="41" t="s">
        <v>992</v>
      </c>
      <c r="G106" s="294" t="s">
        <v>1018</v>
      </c>
      <c r="H106" s="294"/>
      <c r="J106" s="41" t="s">
        <v>5</v>
      </c>
      <c r="K106" s="41" t="s">
        <v>1006</v>
      </c>
      <c r="L106" s="41" t="s">
        <v>1007</v>
      </c>
      <c r="M106" s="41" t="s">
        <v>1008</v>
      </c>
      <c r="N106" s="41" t="s">
        <v>1009</v>
      </c>
      <c r="O106" s="41" t="s">
        <v>16</v>
      </c>
    </row>
    <row r="107" spans="2:15" x14ac:dyDescent="0.35">
      <c r="B107" s="47" t="s">
        <v>999</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999</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1000</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1000</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1001</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1001</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1002</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1002</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1003</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1003</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188</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188</v>
      </c>
    </row>
    <row r="119" spans="2:24" ht="21" x14ac:dyDescent="0.5">
      <c r="B119" s="39" t="s">
        <v>1019</v>
      </c>
      <c r="P119" s="56" t="s">
        <v>1020</v>
      </c>
    </row>
    <row r="121" spans="2:24" ht="60" customHeight="1" x14ac:dyDescent="0.35">
      <c r="B121" s="297" t="s">
        <v>1021</v>
      </c>
      <c r="C121" s="290"/>
      <c r="D121" s="290"/>
      <c r="E121" s="290"/>
      <c r="F121" s="290"/>
      <c r="P121" s="297" t="s">
        <v>1022</v>
      </c>
      <c r="Q121" s="290"/>
      <c r="R121" s="290"/>
      <c r="S121" s="290"/>
      <c r="T121" s="290"/>
      <c r="U121" s="290"/>
      <c r="V121" s="290"/>
      <c r="W121" s="290"/>
    </row>
    <row r="123" spans="2:24" ht="30" customHeight="1" x14ac:dyDescent="0.35">
      <c r="P123" s="57" t="s">
        <v>1023</v>
      </c>
      <c r="Q123" s="58">
        <f>C16</f>
        <v>0</v>
      </c>
      <c r="R123" s="59"/>
      <c r="S123" s="58">
        <f>C69</f>
        <v>0</v>
      </c>
      <c r="T123" s="59"/>
      <c r="U123" s="58">
        <f>C70</f>
        <v>0</v>
      </c>
      <c r="V123" s="59"/>
      <c r="W123" s="58">
        <f>C71</f>
        <v>0</v>
      </c>
      <c r="X123" s="59"/>
    </row>
    <row r="124" spans="2:24" ht="35" customHeight="1" x14ac:dyDescent="0.35">
      <c r="P124" s="60" t="s">
        <v>1024</v>
      </c>
      <c r="Q124" s="60" t="s">
        <v>1025</v>
      </c>
      <c r="R124" s="60" t="s">
        <v>1026</v>
      </c>
      <c r="S124" s="60" t="s">
        <v>1027</v>
      </c>
      <c r="T124" s="60" t="s">
        <v>1028</v>
      </c>
      <c r="U124" s="60" t="s">
        <v>1029</v>
      </c>
      <c r="V124" s="60" t="s">
        <v>1030</v>
      </c>
      <c r="W124" s="60" t="s">
        <v>1031</v>
      </c>
      <c r="X124" s="60" t="s">
        <v>1032</v>
      </c>
    </row>
    <row r="125" spans="2:24" x14ac:dyDescent="0.35">
      <c r="O125" s="61" t="s">
        <v>1033</v>
      </c>
      <c r="P125" s="62" t="s">
        <v>1034</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1035</v>
      </c>
      <c r="P160" s="56" t="s">
        <v>1036</v>
      </c>
    </row>
    <row r="162" spans="2:22" ht="45" customHeight="1" x14ac:dyDescent="0.35">
      <c r="B162" s="297" t="s">
        <v>1037</v>
      </c>
      <c r="C162" s="290"/>
      <c r="D162" s="290"/>
      <c r="E162" s="290"/>
      <c r="F162" s="290"/>
      <c r="P162" s="297" t="s">
        <v>1038</v>
      </c>
      <c r="Q162" s="290"/>
      <c r="R162" s="290"/>
      <c r="S162" s="290"/>
      <c r="T162" s="290"/>
      <c r="U162" s="290"/>
    </row>
    <row r="163" spans="2:22" ht="35" customHeight="1" x14ac:dyDescent="0.35">
      <c r="P163" s="294" t="s">
        <v>1039</v>
      </c>
      <c r="Q163" s="294"/>
      <c r="R163" s="294" t="s">
        <v>1040</v>
      </c>
      <c r="S163" s="294"/>
      <c r="T163" s="294"/>
    </row>
    <row r="164" spans="2:22" ht="30" customHeight="1" x14ac:dyDescent="0.35">
      <c r="P164" s="298">
        <v>0</v>
      </c>
      <c r="Q164" s="299"/>
      <c r="R164" s="300" t="s">
        <v>1041</v>
      </c>
      <c r="S164" s="301"/>
      <c r="T164" s="301"/>
    </row>
    <row r="167" spans="2:22" ht="25" customHeight="1" x14ac:dyDescent="0.35">
      <c r="P167" s="65" t="s">
        <v>1024</v>
      </c>
      <c r="Q167" s="65" t="s">
        <v>1042</v>
      </c>
      <c r="R167" s="65" t="s">
        <v>1043</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895</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89"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36</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30</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30</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30</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36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30</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30</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36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36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36</v>
      </c>
      <c r="D14" s="3" t="s">
        <v>16</v>
      </c>
      <c r="E14" s="3" t="s">
        <v>17</v>
      </c>
      <c r="F14" s="3" t="s">
        <v>18</v>
      </c>
      <c r="G14" s="3" t="s">
        <v>19</v>
      </c>
      <c r="H14" s="4" t="s">
        <v>19</v>
      </c>
      <c r="I14" s="1" t="s">
        <v>82</v>
      </c>
      <c r="J14" s="1" t="s">
        <v>73</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30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30</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30</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30</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30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30</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30</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30</v>
      </c>
      <c r="D24" s="3" t="s">
        <v>16</v>
      </c>
      <c r="E24" s="3" t="s">
        <v>17</v>
      </c>
      <c r="F24" s="3" t="s">
        <v>18</v>
      </c>
      <c r="G24" s="3" t="s">
        <v>19</v>
      </c>
      <c r="H24" s="4" t="s">
        <v>19</v>
      </c>
      <c r="I24" s="1" t="s">
        <v>131</v>
      </c>
      <c r="J24" s="1" t="s">
        <v>117</v>
      </c>
      <c r="K24" s="1" t="s">
        <v>132</v>
      </c>
      <c r="L24" s="3" t="str">
        <f t="shared" si="0"/>
        <v>Outstanding</v>
      </c>
      <c r="M24" s="11" t="s">
        <v>19</v>
      </c>
    </row>
    <row r="25" spans="1:13" ht="60" customHeight="1" x14ac:dyDescent="0.35">
      <c r="A25" s="9" t="s">
        <v>133</v>
      </c>
      <c r="B25" s="1" t="s">
        <v>134</v>
      </c>
      <c r="C25" s="2" t="s">
        <v>30</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30</v>
      </c>
      <c r="D26" s="3" t="s">
        <v>16</v>
      </c>
      <c r="E26" s="3" t="s">
        <v>17</v>
      </c>
      <c r="F26" s="3" t="s">
        <v>18</v>
      </c>
      <c r="G26" s="3" t="s">
        <v>19</v>
      </c>
      <c r="H26" s="4" t="s">
        <v>19</v>
      </c>
      <c r="I26" s="1" t="s">
        <v>140</v>
      </c>
      <c r="J26" s="1" t="s">
        <v>102</v>
      </c>
      <c r="K26" s="1" t="s">
        <v>141</v>
      </c>
      <c r="L26" s="3" t="str">
        <f t="shared" si="0"/>
        <v>Outstanding</v>
      </c>
      <c r="M26" s="11" t="s">
        <v>19</v>
      </c>
    </row>
    <row r="27" spans="1:13" ht="60" customHeight="1" x14ac:dyDescent="0.35">
      <c r="A27" s="9" t="s">
        <v>142</v>
      </c>
      <c r="B27" s="1" t="s">
        <v>143</v>
      </c>
      <c r="C27" s="2" t="s">
        <v>30</v>
      </c>
      <c r="D27" s="3" t="s">
        <v>16</v>
      </c>
      <c r="E27" s="3" t="s">
        <v>17</v>
      </c>
      <c r="F27" s="3" t="s">
        <v>18</v>
      </c>
      <c r="G27" s="3" t="s">
        <v>19</v>
      </c>
      <c r="H27" s="4" t="s">
        <v>19</v>
      </c>
      <c r="I27" s="1" t="s">
        <v>144</v>
      </c>
      <c r="J27" s="1" t="s">
        <v>102</v>
      </c>
      <c r="K27" s="1" t="s">
        <v>145</v>
      </c>
      <c r="L27" s="3" t="str">
        <f t="shared" si="0"/>
        <v>Outstanding</v>
      </c>
      <c r="M27" s="11" t="s">
        <v>19</v>
      </c>
    </row>
    <row r="28" spans="1:13" ht="60" customHeight="1" x14ac:dyDescent="0.35">
      <c r="A28" s="9" t="s">
        <v>146</v>
      </c>
      <c r="B28" s="1" t="s">
        <v>147</v>
      </c>
      <c r="C28" s="2" t="s">
        <v>30</v>
      </c>
      <c r="D28" s="3" t="s">
        <v>16</v>
      </c>
      <c r="E28" s="3" t="s">
        <v>17</v>
      </c>
      <c r="F28" s="3" t="s">
        <v>18</v>
      </c>
      <c r="G28" s="3" t="s">
        <v>19</v>
      </c>
      <c r="H28" s="4" t="s">
        <v>19</v>
      </c>
      <c r="I28" s="1" t="s">
        <v>148</v>
      </c>
      <c r="J28" s="1" t="s">
        <v>107</v>
      </c>
      <c r="K28" s="1" t="s">
        <v>149</v>
      </c>
      <c r="L28" s="3" t="str">
        <f t="shared" si="0"/>
        <v>Outstanding</v>
      </c>
      <c r="M28" s="11" t="s">
        <v>19</v>
      </c>
    </row>
    <row r="29" spans="1:13" ht="60" customHeight="1" x14ac:dyDescent="0.35">
      <c r="A29" s="9" t="s">
        <v>150</v>
      </c>
      <c r="B29" s="1" t="s">
        <v>151</v>
      </c>
      <c r="C29" s="2" t="s">
        <v>30</v>
      </c>
      <c r="D29" s="3" t="s">
        <v>16</v>
      </c>
      <c r="E29" s="3" t="s">
        <v>17</v>
      </c>
      <c r="F29" s="3" t="s">
        <v>18</v>
      </c>
      <c r="G29" s="3" t="s">
        <v>19</v>
      </c>
      <c r="H29" s="4" t="s">
        <v>19</v>
      </c>
      <c r="I29" s="1" t="s">
        <v>152</v>
      </c>
      <c r="J29" s="1" t="s">
        <v>107</v>
      </c>
      <c r="K29" s="1" t="s">
        <v>153</v>
      </c>
      <c r="L29" s="3" t="str">
        <f t="shared" si="0"/>
        <v>Outstanding</v>
      </c>
      <c r="M29" s="11" t="s">
        <v>19</v>
      </c>
    </row>
    <row r="30" spans="1:13" ht="60" customHeight="1" x14ac:dyDescent="0.35">
      <c r="A30" s="9" t="s">
        <v>154</v>
      </c>
      <c r="B30" s="1" t="s">
        <v>155</v>
      </c>
      <c r="C30" s="2" t="s">
        <v>30</v>
      </c>
      <c r="D30" s="3" t="s">
        <v>16</v>
      </c>
      <c r="E30" s="3" t="s">
        <v>17</v>
      </c>
      <c r="F30" s="3" t="s">
        <v>18</v>
      </c>
      <c r="G30" s="3" t="s">
        <v>19</v>
      </c>
      <c r="H30" s="4" t="s">
        <v>19</v>
      </c>
      <c r="I30" s="1" t="s">
        <v>156</v>
      </c>
      <c r="J30" s="1" t="s">
        <v>157</v>
      </c>
      <c r="K30" s="1" t="s">
        <v>158</v>
      </c>
      <c r="L30" s="3" t="str">
        <f t="shared" si="0"/>
        <v>Outstanding</v>
      </c>
      <c r="M30" s="11" t="s">
        <v>19</v>
      </c>
    </row>
    <row r="31" spans="1:13" ht="60" customHeight="1" x14ac:dyDescent="0.35">
      <c r="A31" s="9" t="s">
        <v>159</v>
      </c>
      <c r="B31" s="1" t="s">
        <v>160</v>
      </c>
      <c r="C31" s="2" t="s">
        <v>30</v>
      </c>
      <c r="D31" s="3" t="s">
        <v>16</v>
      </c>
      <c r="E31" s="3" t="s">
        <v>17</v>
      </c>
      <c r="F31" s="3" t="s">
        <v>18</v>
      </c>
      <c r="G31" s="3" t="s">
        <v>19</v>
      </c>
      <c r="H31" s="4" t="s">
        <v>19</v>
      </c>
      <c r="I31" s="1" t="s">
        <v>161</v>
      </c>
      <c r="J31" s="1" t="s">
        <v>157</v>
      </c>
      <c r="K31" s="1" t="s">
        <v>162</v>
      </c>
      <c r="L31" s="3" t="str">
        <f t="shared" si="0"/>
        <v>Outstanding</v>
      </c>
      <c r="M31" s="11" t="s">
        <v>19</v>
      </c>
    </row>
    <row r="32" spans="1:13" ht="60" customHeight="1" x14ac:dyDescent="0.35">
      <c r="A32" s="9" t="s">
        <v>163</v>
      </c>
      <c r="B32" s="1" t="s">
        <v>164</v>
      </c>
      <c r="C32" s="2" t="s">
        <v>30</v>
      </c>
      <c r="D32" s="3" t="s">
        <v>16</v>
      </c>
      <c r="E32" s="3" t="s">
        <v>17</v>
      </c>
      <c r="F32" s="3" t="s">
        <v>18</v>
      </c>
      <c r="G32" s="3" t="s">
        <v>19</v>
      </c>
      <c r="H32" s="4" t="s">
        <v>19</v>
      </c>
      <c r="I32" s="1" t="s">
        <v>165</v>
      </c>
      <c r="J32" s="1" t="s">
        <v>112</v>
      </c>
      <c r="K32" s="1" t="s">
        <v>166</v>
      </c>
      <c r="L32" s="3" t="str">
        <f t="shared" si="0"/>
        <v>Outstanding</v>
      </c>
      <c r="M32" s="11" t="s">
        <v>19</v>
      </c>
    </row>
    <row r="33" spans="1:13" ht="60" customHeight="1" x14ac:dyDescent="0.35">
      <c r="A33" s="9" t="s">
        <v>167</v>
      </c>
      <c r="B33" s="1" t="s">
        <v>168</v>
      </c>
      <c r="C33" s="2" t="s">
        <v>30</v>
      </c>
      <c r="D33" s="3" t="s">
        <v>16</v>
      </c>
      <c r="E33" s="3" t="s">
        <v>17</v>
      </c>
      <c r="F33" s="3" t="s">
        <v>18</v>
      </c>
      <c r="G33" s="3" t="s">
        <v>19</v>
      </c>
      <c r="H33" s="4" t="s">
        <v>19</v>
      </c>
      <c r="I33" s="1" t="s">
        <v>169</v>
      </c>
      <c r="J33" s="1" t="s">
        <v>112</v>
      </c>
      <c r="K33" s="1" t="s">
        <v>170</v>
      </c>
      <c r="L33" s="3" t="str">
        <f t="shared" si="0"/>
        <v>Outstanding</v>
      </c>
      <c r="M33" s="11" t="s">
        <v>19</v>
      </c>
    </row>
    <row r="34" spans="1:13" ht="60" customHeight="1" x14ac:dyDescent="0.35">
      <c r="A34" s="9" t="s">
        <v>171</v>
      </c>
      <c r="B34" s="1" t="s">
        <v>172</v>
      </c>
      <c r="C34" s="2" t="s">
        <v>30</v>
      </c>
      <c r="D34" s="3" t="s">
        <v>16</v>
      </c>
      <c r="E34" s="3" t="s">
        <v>17</v>
      </c>
      <c r="F34" s="3" t="s">
        <v>18</v>
      </c>
      <c r="G34" s="3" t="s">
        <v>19</v>
      </c>
      <c r="H34" s="4" t="s">
        <v>19</v>
      </c>
      <c r="I34" s="1" t="s">
        <v>173</v>
      </c>
      <c r="J34" s="1" t="s">
        <v>117</v>
      </c>
      <c r="K34" s="1" t="s">
        <v>174</v>
      </c>
      <c r="L34" s="3" t="str">
        <f t="shared" si="0"/>
        <v>Outstanding</v>
      </c>
      <c r="M34" s="11" t="s">
        <v>19</v>
      </c>
    </row>
    <row r="35" spans="1:13" ht="60" customHeight="1" x14ac:dyDescent="0.35">
      <c r="A35" s="9" t="s">
        <v>175</v>
      </c>
      <c r="B35" s="1" t="s">
        <v>176</v>
      </c>
      <c r="C35" s="2" t="s">
        <v>30</v>
      </c>
      <c r="D35" s="3" t="s">
        <v>16</v>
      </c>
      <c r="E35" s="3" t="s">
        <v>17</v>
      </c>
      <c r="F35" s="3" t="s">
        <v>18</v>
      </c>
      <c r="G35" s="3" t="s">
        <v>19</v>
      </c>
      <c r="H35" s="4" t="s">
        <v>19</v>
      </c>
      <c r="I35" s="1" t="s">
        <v>177</v>
      </c>
      <c r="J35" s="1" t="s">
        <v>117</v>
      </c>
      <c r="K35" s="1" t="s">
        <v>178</v>
      </c>
      <c r="L35" s="3" t="str">
        <f t="shared" si="0"/>
        <v>Outstanding</v>
      </c>
      <c r="M35" s="11" t="s">
        <v>19</v>
      </c>
    </row>
    <row r="36" spans="1:13" ht="60" customHeight="1" x14ac:dyDescent="0.35">
      <c r="A36" s="9" t="s">
        <v>179</v>
      </c>
      <c r="B36" s="1" t="s">
        <v>180</v>
      </c>
      <c r="C36" s="2" t="s">
        <v>30</v>
      </c>
      <c r="D36" s="3" t="s">
        <v>16</v>
      </c>
      <c r="E36" s="3" t="s">
        <v>17</v>
      </c>
      <c r="F36" s="3" t="s">
        <v>18</v>
      </c>
      <c r="G36" s="3" t="s">
        <v>19</v>
      </c>
      <c r="H36" s="4" t="s">
        <v>19</v>
      </c>
      <c r="I36" s="1" t="s">
        <v>181</v>
      </c>
      <c r="J36" s="1" t="s">
        <v>117</v>
      </c>
      <c r="K36" s="1" t="s">
        <v>182</v>
      </c>
      <c r="L36" s="3" t="str">
        <f t="shared" si="0"/>
        <v>Outstanding</v>
      </c>
      <c r="M36" s="11" t="s">
        <v>19</v>
      </c>
    </row>
    <row r="37" spans="1:13" ht="60" customHeight="1" x14ac:dyDescent="0.35">
      <c r="A37" s="9" t="s">
        <v>183</v>
      </c>
      <c r="B37" s="1" t="s">
        <v>184</v>
      </c>
      <c r="C37" s="2" t="s">
        <v>30</v>
      </c>
      <c r="D37" s="3" t="s">
        <v>16</v>
      </c>
      <c r="E37" s="3" t="s">
        <v>17</v>
      </c>
      <c r="F37" s="3" t="s">
        <v>18</v>
      </c>
      <c r="G37" s="3" t="s">
        <v>19</v>
      </c>
      <c r="H37" s="4" t="s">
        <v>19</v>
      </c>
      <c r="I37" s="1" t="s">
        <v>185</v>
      </c>
      <c r="J37" s="1" t="s">
        <v>117</v>
      </c>
      <c r="K37" s="1" t="s">
        <v>186</v>
      </c>
      <c r="L37" s="3" t="str">
        <f t="shared" si="0"/>
        <v>Outstanding</v>
      </c>
      <c r="M37" s="11" t="s">
        <v>19</v>
      </c>
    </row>
    <row r="38" spans="1:13" ht="60" customHeight="1" x14ac:dyDescent="0.35">
      <c r="A38" s="9" t="s">
        <v>187</v>
      </c>
      <c r="B38" s="1" t="s">
        <v>188</v>
      </c>
      <c r="C38" s="2" t="s">
        <v>30</v>
      </c>
      <c r="D38" s="3" t="s">
        <v>16</v>
      </c>
      <c r="E38" s="3" t="s">
        <v>17</v>
      </c>
      <c r="F38" s="3" t="s">
        <v>18</v>
      </c>
      <c r="G38" s="3" t="s">
        <v>19</v>
      </c>
      <c r="H38" s="4" t="s">
        <v>19</v>
      </c>
      <c r="I38" s="1" t="s">
        <v>189</v>
      </c>
      <c r="J38" s="1" t="s">
        <v>190</v>
      </c>
      <c r="K38" s="1" t="s">
        <v>191</v>
      </c>
      <c r="L38" s="3" t="str">
        <f t="shared" si="0"/>
        <v>Outstanding</v>
      </c>
      <c r="M38" s="11" t="s">
        <v>19</v>
      </c>
    </row>
    <row r="39" spans="1:13" ht="60" customHeight="1" x14ac:dyDescent="0.35">
      <c r="A39" s="9" t="s">
        <v>192</v>
      </c>
      <c r="B39" s="1" t="s">
        <v>193</v>
      </c>
      <c r="C39" s="2" t="s">
        <v>30</v>
      </c>
      <c r="D39" s="3" t="s">
        <v>16</v>
      </c>
      <c r="E39" s="3" t="s">
        <v>17</v>
      </c>
      <c r="F39" s="3" t="s">
        <v>18</v>
      </c>
      <c r="G39" s="3" t="s">
        <v>19</v>
      </c>
      <c r="H39" s="4" t="s">
        <v>19</v>
      </c>
      <c r="I39" s="1" t="s">
        <v>194</v>
      </c>
      <c r="J39" s="1" t="s">
        <v>117</v>
      </c>
      <c r="K39" s="1" t="s">
        <v>195</v>
      </c>
      <c r="L39" s="3" t="str">
        <f t="shared" si="0"/>
        <v>Outstanding</v>
      </c>
      <c r="M39" s="11" t="s">
        <v>19</v>
      </c>
    </row>
    <row r="40" spans="1:13" ht="60" customHeight="1" x14ac:dyDescent="0.35">
      <c r="A40" s="9" t="s">
        <v>196</v>
      </c>
      <c r="B40" s="1" t="s">
        <v>197</v>
      </c>
      <c r="C40" s="2" t="s">
        <v>30</v>
      </c>
      <c r="D40" s="3" t="s">
        <v>16</v>
      </c>
      <c r="E40" s="3" t="s">
        <v>17</v>
      </c>
      <c r="F40" s="3" t="s">
        <v>18</v>
      </c>
      <c r="G40" s="3" t="s">
        <v>19</v>
      </c>
      <c r="H40" s="4" t="s">
        <v>19</v>
      </c>
      <c r="I40" s="1" t="s">
        <v>198</v>
      </c>
      <c r="J40" s="1" t="s">
        <v>199</v>
      </c>
      <c r="K40" s="1" t="s">
        <v>200</v>
      </c>
      <c r="L40" s="3" t="str">
        <f t="shared" si="0"/>
        <v>Outstanding</v>
      </c>
      <c r="M40" s="11" t="s">
        <v>19</v>
      </c>
    </row>
    <row r="41" spans="1:13" ht="60" customHeight="1" x14ac:dyDescent="0.35">
      <c r="A41" s="9" t="s">
        <v>201</v>
      </c>
      <c r="B41" s="1" t="s">
        <v>202</v>
      </c>
      <c r="C41" s="2" t="s">
        <v>30</v>
      </c>
      <c r="D41" s="3" t="s">
        <v>16</v>
      </c>
      <c r="E41" s="3" t="s">
        <v>17</v>
      </c>
      <c r="F41" s="3" t="s">
        <v>18</v>
      </c>
      <c r="G41" s="3" t="s">
        <v>19</v>
      </c>
      <c r="H41" s="4" t="s">
        <v>19</v>
      </c>
      <c r="I41" s="1" t="s">
        <v>203</v>
      </c>
      <c r="J41" s="1" t="s">
        <v>117</v>
      </c>
      <c r="K41" s="1" t="s">
        <v>204</v>
      </c>
      <c r="L41" s="3" t="str">
        <f t="shared" si="0"/>
        <v>Outstanding</v>
      </c>
      <c r="M41" s="11" t="s">
        <v>19</v>
      </c>
    </row>
    <row r="42" spans="1:13" ht="60" customHeight="1" x14ac:dyDescent="0.35">
      <c r="A42" s="9" t="s">
        <v>205</v>
      </c>
      <c r="B42" s="1" t="s">
        <v>206</v>
      </c>
      <c r="C42" s="2" t="s">
        <v>30</v>
      </c>
      <c r="D42" s="3" t="s">
        <v>16</v>
      </c>
      <c r="E42" s="3" t="s">
        <v>17</v>
      </c>
      <c r="F42" s="3" t="s">
        <v>18</v>
      </c>
      <c r="G42" s="3" t="s">
        <v>19</v>
      </c>
      <c r="H42" s="4" t="s">
        <v>19</v>
      </c>
      <c r="I42" s="1" t="s">
        <v>207</v>
      </c>
      <c r="J42" s="1" t="s">
        <v>117</v>
      </c>
      <c r="K42" s="1" t="s">
        <v>208</v>
      </c>
      <c r="L42" s="3" t="str">
        <f t="shared" si="0"/>
        <v>Outstanding</v>
      </c>
      <c r="M42" s="11" t="s">
        <v>19</v>
      </c>
    </row>
    <row r="43" spans="1:13" ht="60" customHeight="1" x14ac:dyDescent="0.35">
      <c r="A43" s="9" t="s">
        <v>209</v>
      </c>
      <c r="B43" s="1" t="s">
        <v>210</v>
      </c>
      <c r="C43" s="2" t="s">
        <v>30</v>
      </c>
      <c r="D43" s="3" t="s">
        <v>16</v>
      </c>
      <c r="E43" s="3" t="s">
        <v>17</v>
      </c>
      <c r="F43" s="3" t="s">
        <v>18</v>
      </c>
      <c r="G43" s="3" t="s">
        <v>19</v>
      </c>
      <c r="H43" s="4" t="s">
        <v>19</v>
      </c>
      <c r="I43" s="1" t="s">
        <v>211</v>
      </c>
      <c r="J43" s="1" t="s">
        <v>117</v>
      </c>
      <c r="K43" s="1" t="s">
        <v>212</v>
      </c>
      <c r="L43" s="3" t="str">
        <f t="shared" si="0"/>
        <v>Outstanding</v>
      </c>
      <c r="M43" s="11" t="s">
        <v>19</v>
      </c>
    </row>
    <row r="44" spans="1:13" ht="60" customHeight="1" x14ac:dyDescent="0.35">
      <c r="A44" s="9" t="s">
        <v>213</v>
      </c>
      <c r="B44" s="1" t="s">
        <v>214</v>
      </c>
      <c r="C44" s="2" t="s">
        <v>30</v>
      </c>
      <c r="D44" s="3" t="s">
        <v>16</v>
      </c>
      <c r="E44" s="3" t="s">
        <v>17</v>
      </c>
      <c r="F44" s="3" t="s">
        <v>18</v>
      </c>
      <c r="G44" s="3" t="s">
        <v>19</v>
      </c>
      <c r="H44" s="4" t="s">
        <v>19</v>
      </c>
      <c r="I44" s="1" t="s">
        <v>215</v>
      </c>
      <c r="J44" s="1" t="s">
        <v>117</v>
      </c>
      <c r="K44" s="1" t="s">
        <v>216</v>
      </c>
      <c r="L44" s="3" t="str">
        <f t="shared" si="0"/>
        <v>Outstanding</v>
      </c>
      <c r="M44" s="11" t="s">
        <v>19</v>
      </c>
    </row>
    <row r="45" spans="1:13" ht="60" customHeight="1" x14ac:dyDescent="0.35">
      <c r="A45" s="9" t="s">
        <v>217</v>
      </c>
      <c r="B45" s="1" t="s">
        <v>218</v>
      </c>
      <c r="C45" s="2" t="s">
        <v>30</v>
      </c>
      <c r="D45" s="3" t="s">
        <v>16</v>
      </c>
      <c r="E45" s="3" t="s">
        <v>17</v>
      </c>
      <c r="F45" s="3" t="s">
        <v>18</v>
      </c>
      <c r="G45" s="3" t="s">
        <v>19</v>
      </c>
      <c r="H45" s="4" t="s">
        <v>19</v>
      </c>
      <c r="I45" s="1" t="s">
        <v>219</v>
      </c>
      <c r="J45" s="1" t="s">
        <v>127</v>
      </c>
      <c r="K45" s="1" t="s">
        <v>220</v>
      </c>
      <c r="L45" s="3" t="str">
        <f t="shared" si="0"/>
        <v>Outstanding</v>
      </c>
      <c r="M45" s="11" t="s">
        <v>19</v>
      </c>
    </row>
    <row r="46" spans="1:13" ht="60" customHeight="1" x14ac:dyDescent="0.35">
      <c r="A46" s="9" t="s">
        <v>221</v>
      </c>
      <c r="B46" s="1" t="s">
        <v>222</v>
      </c>
      <c r="C46" s="2" t="s">
        <v>30</v>
      </c>
      <c r="D46" s="3" t="s">
        <v>16</v>
      </c>
      <c r="E46" s="3" t="s">
        <v>17</v>
      </c>
      <c r="F46" s="3" t="s">
        <v>18</v>
      </c>
      <c r="G46" s="3" t="s">
        <v>19</v>
      </c>
      <c r="H46" s="4" t="s">
        <v>19</v>
      </c>
      <c r="I46" s="1" t="s">
        <v>223</v>
      </c>
      <c r="J46" s="1" t="s">
        <v>224</v>
      </c>
      <c r="K46" s="1" t="s">
        <v>225</v>
      </c>
      <c r="L46" s="3" t="str">
        <f t="shared" si="0"/>
        <v>Outstanding</v>
      </c>
      <c r="M46" s="11" t="s">
        <v>19</v>
      </c>
    </row>
    <row r="47" spans="1:13" ht="60" customHeight="1" x14ac:dyDescent="0.35">
      <c r="A47" s="9" t="s">
        <v>226</v>
      </c>
      <c r="B47" s="1" t="s">
        <v>227</v>
      </c>
      <c r="C47" s="2" t="s">
        <v>30</v>
      </c>
      <c r="D47" s="3" t="s">
        <v>16</v>
      </c>
      <c r="E47" s="3" t="s">
        <v>17</v>
      </c>
      <c r="F47" s="3" t="s">
        <v>18</v>
      </c>
      <c r="G47" s="3" t="s">
        <v>19</v>
      </c>
      <c r="H47" s="4" t="s">
        <v>19</v>
      </c>
      <c r="I47" s="1" t="s">
        <v>228</v>
      </c>
      <c r="J47" s="1" t="s">
        <v>229</v>
      </c>
      <c r="K47" s="1" t="s">
        <v>230</v>
      </c>
      <c r="L47" s="3" t="str">
        <f t="shared" si="0"/>
        <v>Outstanding</v>
      </c>
      <c r="M47" s="11" t="s">
        <v>19</v>
      </c>
    </row>
    <row r="48" spans="1:13" ht="60" customHeight="1" x14ac:dyDescent="0.35">
      <c r="A48" s="9" t="s">
        <v>231</v>
      </c>
      <c r="B48" s="1" t="s">
        <v>232</v>
      </c>
      <c r="C48" s="2" t="s">
        <v>30</v>
      </c>
      <c r="D48" s="3" t="s">
        <v>16</v>
      </c>
      <c r="E48" s="3" t="s">
        <v>17</v>
      </c>
      <c r="F48" s="3" t="s">
        <v>18</v>
      </c>
      <c r="G48" s="3" t="s">
        <v>19</v>
      </c>
      <c r="H48" s="4" t="s">
        <v>19</v>
      </c>
      <c r="I48" s="1" t="s">
        <v>233</v>
      </c>
      <c r="J48" s="1" t="s">
        <v>229</v>
      </c>
      <c r="K48" s="1" t="s">
        <v>234</v>
      </c>
      <c r="L48" s="3" t="str">
        <f t="shared" si="0"/>
        <v>Outstanding</v>
      </c>
      <c r="M48" s="11" t="s">
        <v>19</v>
      </c>
    </row>
    <row r="49" spans="1:13" ht="60" customHeight="1" x14ac:dyDescent="0.35">
      <c r="A49" s="9" t="s">
        <v>235</v>
      </c>
      <c r="B49" s="1" t="s">
        <v>236</v>
      </c>
      <c r="C49" s="2" t="s">
        <v>30</v>
      </c>
      <c r="D49" s="3" t="s">
        <v>16</v>
      </c>
      <c r="E49" s="3" t="s">
        <v>17</v>
      </c>
      <c r="F49" s="3" t="s">
        <v>18</v>
      </c>
      <c r="G49" s="3" t="s">
        <v>19</v>
      </c>
      <c r="H49" s="4" t="s">
        <v>19</v>
      </c>
      <c r="I49" s="1" t="s">
        <v>237</v>
      </c>
      <c r="J49" s="1" t="s">
        <v>238</v>
      </c>
      <c r="K49" s="1" t="s">
        <v>239</v>
      </c>
      <c r="L49" s="3" t="str">
        <f t="shared" si="0"/>
        <v>Outstanding</v>
      </c>
      <c r="M49" s="11" t="s">
        <v>19</v>
      </c>
    </row>
    <row r="50" spans="1:13" ht="60" customHeight="1" x14ac:dyDescent="0.35">
      <c r="A50" s="9" t="s">
        <v>240</v>
      </c>
      <c r="B50" s="1" t="s">
        <v>241</v>
      </c>
      <c r="C50" s="2" t="s">
        <v>30</v>
      </c>
      <c r="D50" s="3" t="s">
        <v>16</v>
      </c>
      <c r="E50" s="3" t="s">
        <v>17</v>
      </c>
      <c r="F50" s="3" t="s">
        <v>18</v>
      </c>
      <c r="G50" s="3" t="s">
        <v>19</v>
      </c>
      <c r="H50" s="4" t="s">
        <v>19</v>
      </c>
      <c r="I50" s="1" t="s">
        <v>242</v>
      </c>
      <c r="J50" s="1" t="s">
        <v>243</v>
      </c>
      <c r="K50" s="1" t="s">
        <v>244</v>
      </c>
      <c r="L50" s="3" t="str">
        <f t="shared" si="0"/>
        <v>Outstanding</v>
      </c>
      <c r="M50" s="11" t="s">
        <v>19</v>
      </c>
    </row>
    <row r="51" spans="1:13" ht="60" customHeight="1" x14ac:dyDescent="0.35">
      <c r="A51" s="9" t="s">
        <v>245</v>
      </c>
      <c r="B51" s="1" t="s">
        <v>246</v>
      </c>
      <c r="C51" s="2" t="s">
        <v>30</v>
      </c>
      <c r="D51" s="3" t="s">
        <v>16</v>
      </c>
      <c r="E51" s="3" t="s">
        <v>17</v>
      </c>
      <c r="F51" s="3" t="s">
        <v>18</v>
      </c>
      <c r="G51" s="3" t="s">
        <v>19</v>
      </c>
      <c r="H51" s="4" t="s">
        <v>19</v>
      </c>
      <c r="I51" s="1" t="s">
        <v>247</v>
      </c>
      <c r="J51" s="1" t="s">
        <v>248</v>
      </c>
      <c r="K51" s="1" t="s">
        <v>249</v>
      </c>
      <c r="L51" s="3" t="str">
        <f t="shared" si="0"/>
        <v>Outstanding</v>
      </c>
      <c r="M51" s="11" t="s">
        <v>19</v>
      </c>
    </row>
    <row r="52" spans="1:13" ht="60" customHeight="1" x14ac:dyDescent="0.35">
      <c r="A52" s="9" t="s">
        <v>250</v>
      </c>
      <c r="B52" s="1" t="s">
        <v>251</v>
      </c>
      <c r="C52" s="2" t="s">
        <v>36</v>
      </c>
      <c r="D52" s="3" t="s">
        <v>16</v>
      </c>
      <c r="E52" s="3" t="s">
        <v>17</v>
      </c>
      <c r="F52" s="3" t="s">
        <v>18</v>
      </c>
      <c r="G52" s="3" t="s">
        <v>19</v>
      </c>
      <c r="H52" s="4" t="s">
        <v>19</v>
      </c>
      <c r="I52" s="1" t="s">
        <v>252</v>
      </c>
      <c r="J52" s="1" t="s">
        <v>253</v>
      </c>
      <c r="K52" s="1" t="s">
        <v>254</v>
      </c>
      <c r="L52" s="3" t="str">
        <f t="shared" si="0"/>
        <v>Outstanding</v>
      </c>
      <c r="M52" s="11" t="s">
        <v>19</v>
      </c>
    </row>
    <row r="53" spans="1:13" ht="60" customHeight="1" x14ac:dyDescent="0.35">
      <c r="A53" s="9" t="s">
        <v>255</v>
      </c>
      <c r="B53" s="1" t="s">
        <v>256</v>
      </c>
      <c r="C53" s="2" t="s">
        <v>36</v>
      </c>
      <c r="D53" s="3" t="s">
        <v>16</v>
      </c>
      <c r="E53" s="3" t="s">
        <v>17</v>
      </c>
      <c r="F53" s="3" t="s">
        <v>18</v>
      </c>
      <c r="G53" s="3" t="s">
        <v>19</v>
      </c>
      <c r="H53" s="4" t="s">
        <v>19</v>
      </c>
      <c r="I53" s="1" t="s">
        <v>257</v>
      </c>
      <c r="J53" s="1" t="s">
        <v>258</v>
      </c>
      <c r="K53" s="1" t="s">
        <v>259</v>
      </c>
      <c r="L53" s="3" t="str">
        <f t="shared" si="0"/>
        <v>Outstanding</v>
      </c>
      <c r="M53" s="11" t="s">
        <v>19</v>
      </c>
    </row>
    <row r="54" spans="1:13" ht="60" customHeight="1" x14ac:dyDescent="0.35">
      <c r="A54" s="9" t="s">
        <v>260</v>
      </c>
      <c r="B54" s="1" t="s">
        <v>261</v>
      </c>
      <c r="C54" s="2" t="s">
        <v>36</v>
      </c>
      <c r="D54" s="3" t="s">
        <v>16</v>
      </c>
      <c r="E54" s="3" t="s">
        <v>17</v>
      </c>
      <c r="F54" s="3" t="s">
        <v>18</v>
      </c>
      <c r="G54" s="3" t="s">
        <v>19</v>
      </c>
      <c r="H54" s="4" t="s">
        <v>19</v>
      </c>
      <c r="I54" s="1" t="s">
        <v>262</v>
      </c>
      <c r="J54" s="1" t="s">
        <v>263</v>
      </c>
      <c r="K54" s="1" t="s">
        <v>264</v>
      </c>
      <c r="L54" s="3" t="str">
        <f t="shared" si="0"/>
        <v>Outstanding</v>
      </c>
      <c r="M54" s="11" t="s">
        <v>19</v>
      </c>
    </row>
    <row r="55" spans="1:13" ht="60" customHeight="1" x14ac:dyDescent="0.35">
      <c r="A55" s="9" t="s">
        <v>265</v>
      </c>
      <c r="B55" s="1" t="s">
        <v>266</v>
      </c>
      <c r="C55" s="2" t="s">
        <v>30</v>
      </c>
      <c r="D55" s="3" t="s">
        <v>16</v>
      </c>
      <c r="E55" s="3" t="s">
        <v>17</v>
      </c>
      <c r="F55" s="3" t="s">
        <v>18</v>
      </c>
      <c r="G55" s="3" t="s">
        <v>19</v>
      </c>
      <c r="H55" s="4" t="s">
        <v>19</v>
      </c>
      <c r="I55" s="1" t="s">
        <v>267</v>
      </c>
      <c r="J55" s="1" t="s">
        <v>268</v>
      </c>
      <c r="K55" s="1" t="s">
        <v>269</v>
      </c>
      <c r="L55" s="3" t="str">
        <f t="shared" si="0"/>
        <v>Outstanding</v>
      </c>
      <c r="M55" s="11" t="s">
        <v>19</v>
      </c>
    </row>
    <row r="56" spans="1:13" ht="60" customHeight="1" x14ac:dyDescent="0.35">
      <c r="A56" s="9" t="s">
        <v>270</v>
      </c>
      <c r="B56" s="1" t="s">
        <v>271</v>
      </c>
      <c r="C56" s="2" t="s">
        <v>15</v>
      </c>
      <c r="D56" s="3" t="s">
        <v>16</v>
      </c>
      <c r="E56" s="3" t="s">
        <v>17</v>
      </c>
      <c r="F56" s="3" t="s">
        <v>18</v>
      </c>
      <c r="G56" s="3" t="s">
        <v>19</v>
      </c>
      <c r="H56" s="4" t="s">
        <v>19</v>
      </c>
      <c r="I56" s="1" t="s">
        <v>272</v>
      </c>
      <c r="J56" s="1" t="s">
        <v>273</v>
      </c>
      <c r="K56" s="1" t="s">
        <v>274</v>
      </c>
      <c r="L56" s="3" t="str">
        <f t="shared" si="0"/>
        <v>Outstanding</v>
      </c>
      <c r="M56" s="11" t="s">
        <v>19</v>
      </c>
    </row>
    <row r="57" spans="1:13" ht="60" customHeight="1" x14ac:dyDescent="0.35">
      <c r="A57" s="9" t="s">
        <v>275</v>
      </c>
      <c r="B57" s="1" t="s">
        <v>276</v>
      </c>
      <c r="C57" s="2" t="s">
        <v>15</v>
      </c>
      <c r="D57" s="3" t="s">
        <v>16</v>
      </c>
      <c r="E57" s="3" t="s">
        <v>17</v>
      </c>
      <c r="F57" s="3" t="s">
        <v>18</v>
      </c>
      <c r="G57" s="3" t="s">
        <v>19</v>
      </c>
      <c r="H57" s="4" t="s">
        <v>19</v>
      </c>
      <c r="I57" s="1" t="s">
        <v>277</v>
      </c>
      <c r="J57" s="1" t="s">
        <v>273</v>
      </c>
      <c r="K57" s="1" t="s">
        <v>278</v>
      </c>
      <c r="L57" s="3" t="str">
        <f t="shared" si="0"/>
        <v>Outstanding</v>
      </c>
      <c r="M57" s="11" t="s">
        <v>19</v>
      </c>
    </row>
    <row r="58" spans="1:13" ht="60" customHeight="1" x14ac:dyDescent="0.35">
      <c r="A58" s="9" t="s">
        <v>279</v>
      </c>
      <c r="B58" s="1" t="s">
        <v>280</v>
      </c>
      <c r="C58" s="2" t="s">
        <v>30</v>
      </c>
      <c r="D58" s="3" t="s">
        <v>16</v>
      </c>
      <c r="E58" s="3" t="s">
        <v>17</v>
      </c>
      <c r="F58" s="3" t="s">
        <v>18</v>
      </c>
      <c r="G58" s="3" t="s">
        <v>19</v>
      </c>
      <c r="H58" s="4" t="s">
        <v>19</v>
      </c>
      <c r="I58" s="1" t="s">
        <v>281</v>
      </c>
      <c r="J58" s="1" t="s">
        <v>282</v>
      </c>
      <c r="K58" s="1" t="s">
        <v>283</v>
      </c>
      <c r="L58" s="3" t="str">
        <f t="shared" si="0"/>
        <v>Outstanding</v>
      </c>
      <c r="M58" s="11" t="s">
        <v>19</v>
      </c>
    </row>
    <row r="59" spans="1:13" ht="60" customHeight="1" x14ac:dyDescent="0.35">
      <c r="A59" s="9" t="s">
        <v>284</v>
      </c>
      <c r="B59" s="1" t="s">
        <v>285</v>
      </c>
      <c r="C59" s="2" t="s">
        <v>15</v>
      </c>
      <c r="D59" s="3" t="s">
        <v>16</v>
      </c>
      <c r="E59" s="3" t="s">
        <v>17</v>
      </c>
      <c r="F59" s="3" t="s">
        <v>18</v>
      </c>
      <c r="G59" s="3" t="s">
        <v>19</v>
      </c>
      <c r="H59" s="4" t="s">
        <v>19</v>
      </c>
      <c r="I59" s="1" t="s">
        <v>286</v>
      </c>
      <c r="J59" s="1" t="s">
        <v>287</v>
      </c>
      <c r="K59" s="1" t="s">
        <v>288</v>
      </c>
      <c r="L59" s="3" t="str">
        <f t="shared" si="0"/>
        <v>Outstanding</v>
      </c>
      <c r="M59" s="11" t="s">
        <v>19</v>
      </c>
    </row>
    <row r="60" spans="1:13" ht="60" customHeight="1" x14ac:dyDescent="0.35">
      <c r="A60" s="9" t="s">
        <v>289</v>
      </c>
      <c r="B60" s="1" t="s">
        <v>290</v>
      </c>
      <c r="C60" s="2" t="s">
        <v>30</v>
      </c>
      <c r="D60" s="3" t="s">
        <v>16</v>
      </c>
      <c r="E60" s="3" t="s">
        <v>17</v>
      </c>
      <c r="F60" s="3" t="s">
        <v>18</v>
      </c>
      <c r="G60" s="3" t="s">
        <v>19</v>
      </c>
      <c r="H60" s="4" t="s">
        <v>19</v>
      </c>
      <c r="I60" s="1" t="s">
        <v>291</v>
      </c>
      <c r="J60" s="1" t="s">
        <v>292</v>
      </c>
      <c r="K60" s="1" t="s">
        <v>293</v>
      </c>
      <c r="L60" s="3" t="str">
        <f t="shared" si="0"/>
        <v>Outstanding</v>
      </c>
      <c r="M60" s="11" t="s">
        <v>19</v>
      </c>
    </row>
    <row r="61" spans="1:13" ht="60" customHeight="1" x14ac:dyDescent="0.35">
      <c r="A61" s="9" t="s">
        <v>294</v>
      </c>
      <c r="B61" s="1" t="s">
        <v>295</v>
      </c>
      <c r="C61" s="2" t="s">
        <v>30</v>
      </c>
      <c r="D61" s="3" t="s">
        <v>16</v>
      </c>
      <c r="E61" s="3" t="s">
        <v>17</v>
      </c>
      <c r="F61" s="3" t="s">
        <v>18</v>
      </c>
      <c r="G61" s="3" t="s">
        <v>19</v>
      </c>
      <c r="H61" s="4" t="s">
        <v>19</v>
      </c>
      <c r="I61" s="1" t="s">
        <v>296</v>
      </c>
      <c r="J61" s="1" t="s">
        <v>297</v>
      </c>
      <c r="K61" s="1" t="s">
        <v>298</v>
      </c>
      <c r="L61" s="3" t="str">
        <f t="shared" si="0"/>
        <v>Outstanding</v>
      </c>
      <c r="M61" s="11" t="s">
        <v>19</v>
      </c>
    </row>
    <row r="62" spans="1:13" ht="60" customHeight="1" x14ac:dyDescent="0.35">
      <c r="A62" s="9" t="s">
        <v>299</v>
      </c>
      <c r="B62" s="1" t="s">
        <v>300</v>
      </c>
      <c r="C62" s="2" t="s">
        <v>15</v>
      </c>
      <c r="D62" s="3" t="s">
        <v>16</v>
      </c>
      <c r="E62" s="3" t="s">
        <v>17</v>
      </c>
      <c r="F62" s="3" t="s">
        <v>18</v>
      </c>
      <c r="G62" s="3" t="s">
        <v>19</v>
      </c>
      <c r="H62" s="4" t="s">
        <v>19</v>
      </c>
      <c r="I62" s="1" t="s">
        <v>301</v>
      </c>
      <c r="J62" s="1" t="s">
        <v>302</v>
      </c>
      <c r="K62" s="1" t="s">
        <v>303</v>
      </c>
      <c r="L62" s="3" t="str">
        <f t="shared" si="0"/>
        <v>Outstanding</v>
      </c>
      <c r="M62" s="11" t="s">
        <v>19</v>
      </c>
    </row>
    <row r="63" spans="1:13" ht="60" customHeight="1" x14ac:dyDescent="0.35">
      <c r="A63" s="9" t="s">
        <v>304</v>
      </c>
      <c r="B63" s="1" t="s">
        <v>305</v>
      </c>
      <c r="C63" s="2" t="s">
        <v>30</v>
      </c>
      <c r="D63" s="3" t="s">
        <v>16</v>
      </c>
      <c r="E63" s="3" t="s">
        <v>17</v>
      </c>
      <c r="F63" s="3" t="s">
        <v>18</v>
      </c>
      <c r="G63" s="3" t="s">
        <v>19</v>
      </c>
      <c r="H63" s="4" t="s">
        <v>19</v>
      </c>
      <c r="I63" s="1" t="s">
        <v>306</v>
      </c>
      <c r="J63" s="1" t="s">
        <v>307</v>
      </c>
      <c r="K63" s="1" t="s">
        <v>308</v>
      </c>
      <c r="L63" s="3" t="str">
        <f t="shared" si="0"/>
        <v>Outstanding</v>
      </c>
      <c r="M63" s="11" t="s">
        <v>19</v>
      </c>
    </row>
    <row r="64" spans="1:13" ht="60" customHeight="1" x14ac:dyDescent="0.35">
      <c r="A64" s="9" t="s">
        <v>309</v>
      </c>
      <c r="B64" s="1" t="s">
        <v>310</v>
      </c>
      <c r="C64" s="2" t="s">
        <v>30</v>
      </c>
      <c r="D64" s="3" t="s">
        <v>16</v>
      </c>
      <c r="E64" s="3" t="s">
        <v>17</v>
      </c>
      <c r="F64" s="3" t="s">
        <v>18</v>
      </c>
      <c r="G64" s="3" t="s">
        <v>19</v>
      </c>
      <c r="H64" s="4" t="s">
        <v>19</v>
      </c>
      <c r="I64" s="1" t="s">
        <v>311</v>
      </c>
      <c r="J64" s="1" t="s">
        <v>312</v>
      </c>
      <c r="K64" s="1" t="s">
        <v>313</v>
      </c>
      <c r="L64" s="3" t="str">
        <f t="shared" si="0"/>
        <v>Outstanding</v>
      </c>
      <c r="M64" s="11" t="s">
        <v>19</v>
      </c>
    </row>
    <row r="65" spans="1:13" ht="60" customHeight="1" x14ac:dyDescent="0.35">
      <c r="A65" s="9" t="s">
        <v>314</v>
      </c>
      <c r="B65" s="1" t="s">
        <v>315</v>
      </c>
      <c r="C65" s="2" t="s">
        <v>30</v>
      </c>
      <c r="D65" s="3" t="s">
        <v>16</v>
      </c>
      <c r="E65" s="3" t="s">
        <v>17</v>
      </c>
      <c r="F65" s="3" t="s">
        <v>18</v>
      </c>
      <c r="G65" s="3" t="s">
        <v>19</v>
      </c>
      <c r="H65" s="4" t="s">
        <v>19</v>
      </c>
      <c r="I65" s="1" t="s">
        <v>316</v>
      </c>
      <c r="J65" s="1" t="s">
        <v>317</v>
      </c>
      <c r="K65" s="1" t="s">
        <v>318</v>
      </c>
      <c r="L65" s="3" t="str">
        <f t="shared" si="0"/>
        <v>Outstanding</v>
      </c>
      <c r="M65" s="11" t="s">
        <v>19</v>
      </c>
    </row>
    <row r="66" spans="1:13" ht="60" customHeight="1" x14ac:dyDescent="0.35">
      <c r="A66" s="9" t="s">
        <v>319</v>
      </c>
      <c r="B66" s="1" t="s">
        <v>320</v>
      </c>
      <c r="C66" s="2" t="s">
        <v>30</v>
      </c>
      <c r="D66" s="3" t="s">
        <v>16</v>
      </c>
      <c r="E66" s="3" t="s">
        <v>17</v>
      </c>
      <c r="F66" s="3" t="s">
        <v>18</v>
      </c>
      <c r="G66" s="3" t="s">
        <v>19</v>
      </c>
      <c r="H66" s="4" t="s">
        <v>19</v>
      </c>
      <c r="I66" s="1" t="s">
        <v>321</v>
      </c>
      <c r="J66" s="1" t="s">
        <v>322</v>
      </c>
      <c r="K66" s="1" t="s">
        <v>323</v>
      </c>
      <c r="L66" s="3" t="str">
        <f t="shared" si="0"/>
        <v>Outstanding</v>
      </c>
      <c r="M66" s="11" t="s">
        <v>19</v>
      </c>
    </row>
    <row r="67" spans="1:13" ht="60" customHeight="1" x14ac:dyDescent="0.35">
      <c r="A67" s="9" t="s">
        <v>324</v>
      </c>
      <c r="B67" s="1" t="s">
        <v>325</v>
      </c>
      <c r="C67" s="2" t="s">
        <v>30</v>
      </c>
      <c r="D67" s="3" t="s">
        <v>16</v>
      </c>
      <c r="E67" s="3" t="s">
        <v>17</v>
      </c>
      <c r="F67" s="3" t="s">
        <v>18</v>
      </c>
      <c r="G67" s="3" t="s">
        <v>19</v>
      </c>
      <c r="H67" s="4" t="s">
        <v>19</v>
      </c>
      <c r="I67" s="1" t="s">
        <v>326</v>
      </c>
      <c r="J67" s="1" t="s">
        <v>327</v>
      </c>
      <c r="K67" s="1" t="s">
        <v>328</v>
      </c>
      <c r="L67" s="3" t="str">
        <f t="shared" si="0"/>
        <v>Outstanding</v>
      </c>
      <c r="M67" s="11" t="s">
        <v>19</v>
      </c>
    </row>
    <row r="68" spans="1:13" ht="60" customHeight="1" x14ac:dyDescent="0.35">
      <c r="A68" s="9" t="s">
        <v>329</v>
      </c>
      <c r="B68" s="1" t="s">
        <v>330</v>
      </c>
      <c r="C68" s="2" t="s">
        <v>30</v>
      </c>
      <c r="D68" s="3" t="s">
        <v>16</v>
      </c>
      <c r="E68" s="3" t="s">
        <v>17</v>
      </c>
      <c r="F68" s="3" t="s">
        <v>18</v>
      </c>
      <c r="G68" s="3" t="s">
        <v>19</v>
      </c>
      <c r="H68" s="4" t="s">
        <v>19</v>
      </c>
      <c r="I68" s="1" t="s">
        <v>331</v>
      </c>
      <c r="J68" s="1" t="s">
        <v>332</v>
      </c>
      <c r="K68" s="1" t="s">
        <v>333</v>
      </c>
      <c r="L68" s="3" t="str">
        <f t="shared" si="0"/>
        <v>Outstanding</v>
      </c>
      <c r="M68" s="11" t="s">
        <v>19</v>
      </c>
    </row>
    <row r="69" spans="1:13" ht="60" customHeight="1" x14ac:dyDescent="0.35">
      <c r="A69" s="9" t="s">
        <v>334</v>
      </c>
      <c r="B69" s="1" t="s">
        <v>335</v>
      </c>
      <c r="C69" s="2" t="s">
        <v>30</v>
      </c>
      <c r="D69" s="3" t="s">
        <v>16</v>
      </c>
      <c r="E69" s="3" t="s">
        <v>17</v>
      </c>
      <c r="F69" s="3" t="s">
        <v>18</v>
      </c>
      <c r="G69" s="3" t="s">
        <v>19</v>
      </c>
      <c r="H69" s="4" t="s">
        <v>19</v>
      </c>
      <c r="I69" s="1" t="s">
        <v>336</v>
      </c>
      <c r="J69" s="1" t="s">
        <v>332</v>
      </c>
      <c r="K69" s="1" t="s">
        <v>337</v>
      </c>
      <c r="L69" s="3" t="str">
        <f t="shared" si="0"/>
        <v>Outstanding</v>
      </c>
      <c r="M69" s="11" t="s">
        <v>19</v>
      </c>
    </row>
    <row r="70" spans="1:13" ht="60" customHeight="1" x14ac:dyDescent="0.35">
      <c r="A70" s="9" t="s">
        <v>338</v>
      </c>
      <c r="B70" s="1" t="s">
        <v>339</v>
      </c>
      <c r="C70" s="2" t="s">
        <v>30</v>
      </c>
      <c r="D70" s="3" t="s">
        <v>16</v>
      </c>
      <c r="E70" s="3" t="s">
        <v>17</v>
      </c>
      <c r="F70" s="3" t="s">
        <v>18</v>
      </c>
      <c r="G70" s="3" t="s">
        <v>19</v>
      </c>
      <c r="H70" s="4" t="s">
        <v>19</v>
      </c>
      <c r="I70" s="1" t="s">
        <v>340</v>
      </c>
      <c r="J70" s="1" t="s">
        <v>341</v>
      </c>
      <c r="K70" s="1" t="s">
        <v>342</v>
      </c>
      <c r="L70" s="3" t="str">
        <f t="shared" si="0"/>
        <v>Outstanding</v>
      </c>
      <c r="M70" s="11" t="s">
        <v>19</v>
      </c>
    </row>
    <row r="71" spans="1:13" ht="60" customHeight="1" x14ac:dyDescent="0.35">
      <c r="A71" s="9" t="s">
        <v>343</v>
      </c>
      <c r="B71" s="1" t="s">
        <v>344</v>
      </c>
      <c r="C71" s="2" t="s">
        <v>30</v>
      </c>
      <c r="D71" s="3" t="s">
        <v>16</v>
      </c>
      <c r="E71" s="3" t="s">
        <v>17</v>
      </c>
      <c r="F71" s="3" t="s">
        <v>18</v>
      </c>
      <c r="G71" s="3" t="s">
        <v>19</v>
      </c>
      <c r="H71" s="4" t="s">
        <v>19</v>
      </c>
      <c r="I71" s="1" t="s">
        <v>345</v>
      </c>
      <c r="J71" s="1" t="s">
        <v>341</v>
      </c>
      <c r="K71" s="1" t="s">
        <v>346</v>
      </c>
      <c r="L71" s="3" t="str">
        <f t="shared" si="0"/>
        <v>Outstanding</v>
      </c>
      <c r="M71" s="11" t="s">
        <v>19</v>
      </c>
    </row>
    <row r="72" spans="1:13" ht="60" customHeight="1" x14ac:dyDescent="0.35">
      <c r="A72" s="9" t="s">
        <v>347</v>
      </c>
      <c r="B72" s="1" t="s">
        <v>348</v>
      </c>
      <c r="C72" s="2" t="s">
        <v>15</v>
      </c>
      <c r="D72" s="3" t="s">
        <v>16</v>
      </c>
      <c r="E72" s="3" t="s">
        <v>17</v>
      </c>
      <c r="F72" s="3" t="s">
        <v>18</v>
      </c>
      <c r="G72" s="3" t="s">
        <v>19</v>
      </c>
      <c r="H72" s="4" t="s">
        <v>19</v>
      </c>
      <c r="I72" s="1" t="s">
        <v>349</v>
      </c>
      <c r="J72" s="1" t="s">
        <v>350</v>
      </c>
      <c r="K72" s="1" t="s">
        <v>351</v>
      </c>
      <c r="L72" s="3" t="str">
        <f t="shared" si="0"/>
        <v>Outstanding</v>
      </c>
      <c r="M72" s="11" t="s">
        <v>19</v>
      </c>
    </row>
    <row r="73" spans="1:13" ht="60" customHeight="1" x14ac:dyDescent="0.35">
      <c r="A73" s="9" t="s">
        <v>352</v>
      </c>
      <c r="B73" s="1" t="s">
        <v>353</v>
      </c>
      <c r="C73" s="2" t="s">
        <v>30</v>
      </c>
      <c r="D73" s="3" t="s">
        <v>16</v>
      </c>
      <c r="E73" s="3" t="s">
        <v>17</v>
      </c>
      <c r="F73" s="3" t="s">
        <v>18</v>
      </c>
      <c r="G73" s="3" t="s">
        <v>19</v>
      </c>
      <c r="H73" s="4" t="s">
        <v>19</v>
      </c>
      <c r="I73" s="1" t="s">
        <v>354</v>
      </c>
      <c r="J73" s="1" t="s">
        <v>355</v>
      </c>
      <c r="K73" s="1" t="s">
        <v>356</v>
      </c>
      <c r="L73" s="3" t="str">
        <f t="shared" si="0"/>
        <v>Outstanding</v>
      </c>
      <c r="M73" s="11" t="s">
        <v>19</v>
      </c>
    </row>
    <row r="74" spans="1:13" ht="60" customHeight="1" x14ac:dyDescent="0.35">
      <c r="A74" s="9" t="s">
        <v>357</v>
      </c>
      <c r="B74" s="1" t="s">
        <v>358</v>
      </c>
      <c r="C74" s="2" t="s">
        <v>30</v>
      </c>
      <c r="D74" s="3" t="s">
        <v>16</v>
      </c>
      <c r="E74" s="3" t="s">
        <v>17</v>
      </c>
      <c r="F74" s="3" t="s">
        <v>18</v>
      </c>
      <c r="G74" s="3" t="s">
        <v>19</v>
      </c>
      <c r="H74" s="4" t="s">
        <v>19</v>
      </c>
      <c r="I74" s="1" t="s">
        <v>359</v>
      </c>
      <c r="J74" s="1" t="s">
        <v>360</v>
      </c>
      <c r="K74" s="1" t="s">
        <v>361</v>
      </c>
      <c r="L74" s="3" t="str">
        <f t="shared" si="0"/>
        <v>Outstanding</v>
      </c>
      <c r="M74" s="11" t="s">
        <v>19</v>
      </c>
    </row>
    <row r="75" spans="1:13" ht="60" customHeight="1" x14ac:dyDescent="0.35">
      <c r="A75" s="9" t="s">
        <v>362</v>
      </c>
      <c r="B75" s="1" t="s">
        <v>363</v>
      </c>
      <c r="C75" s="2" t="s">
        <v>30</v>
      </c>
      <c r="D75" s="3" t="s">
        <v>16</v>
      </c>
      <c r="E75" s="3" t="s">
        <v>17</v>
      </c>
      <c r="F75" s="3" t="s">
        <v>18</v>
      </c>
      <c r="G75" s="3" t="s">
        <v>19</v>
      </c>
      <c r="H75" s="4" t="s">
        <v>19</v>
      </c>
      <c r="I75" s="1" t="s">
        <v>364</v>
      </c>
      <c r="J75" s="1" t="s">
        <v>365</v>
      </c>
      <c r="K75" s="1" t="s">
        <v>366</v>
      </c>
      <c r="L75" s="3" t="str">
        <f t="shared" si="0"/>
        <v>Outstanding</v>
      </c>
      <c r="M75" s="11" t="s">
        <v>19</v>
      </c>
    </row>
    <row r="76" spans="1:13" ht="60" customHeight="1" x14ac:dyDescent="0.35">
      <c r="A76" s="9" t="s">
        <v>367</v>
      </c>
      <c r="B76" s="1" t="s">
        <v>368</v>
      </c>
      <c r="C76" s="2" t="s">
        <v>30</v>
      </c>
      <c r="D76" s="3" t="s">
        <v>16</v>
      </c>
      <c r="E76" s="3" t="s">
        <v>17</v>
      </c>
      <c r="F76" s="3" t="s">
        <v>18</v>
      </c>
      <c r="G76" s="3" t="s">
        <v>19</v>
      </c>
      <c r="H76" s="4" t="s">
        <v>19</v>
      </c>
      <c r="I76" s="1" t="s">
        <v>369</v>
      </c>
      <c r="J76" s="1" t="s">
        <v>370</v>
      </c>
      <c r="K76" s="1" t="s">
        <v>371</v>
      </c>
      <c r="L76" s="3" t="str">
        <f t="shared" si="0"/>
        <v>Outstanding</v>
      </c>
      <c r="M76" s="11" t="s">
        <v>19</v>
      </c>
    </row>
    <row r="77" spans="1:13" ht="60" customHeight="1" x14ac:dyDescent="0.35">
      <c r="A77" s="9" t="s">
        <v>372</v>
      </c>
      <c r="B77" s="1" t="s">
        <v>373</v>
      </c>
      <c r="C77" s="2" t="s">
        <v>30</v>
      </c>
      <c r="D77" s="3" t="s">
        <v>16</v>
      </c>
      <c r="E77" s="3" t="s">
        <v>17</v>
      </c>
      <c r="F77" s="3" t="s">
        <v>18</v>
      </c>
      <c r="G77" s="3" t="s">
        <v>19</v>
      </c>
      <c r="H77" s="4" t="s">
        <v>19</v>
      </c>
      <c r="I77" s="1" t="s">
        <v>374</v>
      </c>
      <c r="J77" s="1" t="s">
        <v>375</v>
      </c>
      <c r="K77" s="1" t="s">
        <v>376</v>
      </c>
      <c r="L77" s="3" t="str">
        <f t="shared" si="0"/>
        <v>Outstanding</v>
      </c>
      <c r="M77" s="11" t="s">
        <v>19</v>
      </c>
    </row>
    <row r="78" spans="1:13" ht="60" customHeight="1" x14ac:dyDescent="0.35">
      <c r="A78" s="9" t="s">
        <v>377</v>
      </c>
      <c r="B78" s="1" t="s">
        <v>378</v>
      </c>
      <c r="C78" s="2" t="s">
        <v>30</v>
      </c>
      <c r="D78" s="3" t="s">
        <v>16</v>
      </c>
      <c r="E78" s="3" t="s">
        <v>17</v>
      </c>
      <c r="F78" s="3" t="s">
        <v>18</v>
      </c>
      <c r="G78" s="3" t="s">
        <v>19</v>
      </c>
      <c r="H78" s="4" t="s">
        <v>19</v>
      </c>
      <c r="I78" s="1" t="s">
        <v>379</v>
      </c>
      <c r="J78" s="1" t="s">
        <v>380</v>
      </c>
      <c r="K78" s="1" t="s">
        <v>381</v>
      </c>
      <c r="L78" s="3" t="str">
        <f t="shared" si="0"/>
        <v>Outstanding</v>
      </c>
      <c r="M78" s="11" t="s">
        <v>19</v>
      </c>
    </row>
    <row r="79" spans="1:13" ht="60" customHeight="1" x14ac:dyDescent="0.35">
      <c r="A79" s="9" t="s">
        <v>382</v>
      </c>
      <c r="B79" s="1" t="s">
        <v>383</v>
      </c>
      <c r="C79" s="2" t="s">
        <v>30</v>
      </c>
      <c r="D79" s="3" t="s">
        <v>16</v>
      </c>
      <c r="E79" s="3" t="s">
        <v>17</v>
      </c>
      <c r="F79" s="3" t="s">
        <v>18</v>
      </c>
      <c r="G79" s="3" t="s">
        <v>19</v>
      </c>
      <c r="H79" s="4" t="s">
        <v>19</v>
      </c>
      <c r="I79" s="1" t="s">
        <v>384</v>
      </c>
      <c r="J79" s="1" t="s">
        <v>385</v>
      </c>
      <c r="K79" s="1" t="s">
        <v>386</v>
      </c>
      <c r="L79" s="3" t="str">
        <f t="shared" si="0"/>
        <v>Outstanding</v>
      </c>
      <c r="M79" s="11" t="s">
        <v>19</v>
      </c>
    </row>
    <row r="80" spans="1:13" ht="60" customHeight="1" x14ac:dyDescent="0.35">
      <c r="A80" s="9" t="s">
        <v>387</v>
      </c>
      <c r="B80" s="1" t="s">
        <v>388</v>
      </c>
      <c r="C80" s="2" t="s">
        <v>30</v>
      </c>
      <c r="D80" s="3" t="s">
        <v>16</v>
      </c>
      <c r="E80" s="3" t="s">
        <v>17</v>
      </c>
      <c r="F80" s="3" t="s">
        <v>18</v>
      </c>
      <c r="G80" s="3" t="s">
        <v>19</v>
      </c>
      <c r="H80" s="4" t="s">
        <v>19</v>
      </c>
      <c r="I80" s="1" t="s">
        <v>389</v>
      </c>
      <c r="J80" s="1" t="s">
        <v>390</v>
      </c>
      <c r="K80" s="1" t="s">
        <v>391</v>
      </c>
      <c r="L80" s="3" t="str">
        <f t="shared" si="0"/>
        <v>Outstanding</v>
      </c>
      <c r="M80" s="11" t="s">
        <v>19</v>
      </c>
    </row>
    <row r="81" spans="1:13" ht="60" customHeight="1" x14ac:dyDescent="0.35">
      <c r="A81" s="9" t="s">
        <v>392</v>
      </c>
      <c r="B81" s="1" t="s">
        <v>393</v>
      </c>
      <c r="C81" s="2" t="s">
        <v>36</v>
      </c>
      <c r="D81" s="3" t="s">
        <v>16</v>
      </c>
      <c r="E81" s="3" t="s">
        <v>17</v>
      </c>
      <c r="F81" s="3" t="s">
        <v>18</v>
      </c>
      <c r="G81" s="3" t="s">
        <v>19</v>
      </c>
      <c r="H81" s="4" t="s">
        <v>19</v>
      </c>
      <c r="I81" s="1" t="s">
        <v>394</v>
      </c>
      <c r="J81" s="1" t="s">
        <v>395</v>
      </c>
      <c r="K81" s="1" t="s">
        <v>396</v>
      </c>
      <c r="L81" s="3" t="str">
        <f t="shared" si="0"/>
        <v>Outstanding</v>
      </c>
      <c r="M81" s="11" t="s">
        <v>19</v>
      </c>
    </row>
    <row r="82" spans="1:13" ht="60" customHeight="1" x14ac:dyDescent="0.35">
      <c r="A82" s="9" t="s">
        <v>397</v>
      </c>
      <c r="B82" s="1" t="s">
        <v>398</v>
      </c>
      <c r="C82" s="2" t="s">
        <v>36</v>
      </c>
      <c r="D82" s="3" t="s">
        <v>16</v>
      </c>
      <c r="E82" s="3" t="s">
        <v>17</v>
      </c>
      <c r="F82" s="3" t="s">
        <v>18</v>
      </c>
      <c r="G82" s="3" t="s">
        <v>19</v>
      </c>
      <c r="H82" s="4" t="s">
        <v>19</v>
      </c>
      <c r="I82" s="1" t="s">
        <v>399</v>
      </c>
      <c r="J82" s="1" t="s">
        <v>400</v>
      </c>
      <c r="K82" s="1" t="s">
        <v>401</v>
      </c>
      <c r="L82" s="3" t="str">
        <f t="shared" si="0"/>
        <v>Outstanding</v>
      </c>
      <c r="M82" s="11" t="s">
        <v>19</v>
      </c>
    </row>
    <row r="83" spans="1:13" ht="60" customHeight="1" x14ac:dyDescent="0.35">
      <c r="A83" s="9" t="s">
        <v>402</v>
      </c>
      <c r="B83" s="1" t="s">
        <v>403</v>
      </c>
      <c r="C83" s="2" t="s">
        <v>36</v>
      </c>
      <c r="D83" s="3" t="s">
        <v>16</v>
      </c>
      <c r="E83" s="3" t="s">
        <v>17</v>
      </c>
      <c r="F83" s="3" t="s">
        <v>18</v>
      </c>
      <c r="G83" s="3" t="s">
        <v>19</v>
      </c>
      <c r="H83" s="4" t="s">
        <v>19</v>
      </c>
      <c r="I83" s="1" t="s">
        <v>404</v>
      </c>
      <c r="J83" s="1" t="s">
        <v>405</v>
      </c>
      <c r="K83" s="1" t="s">
        <v>406</v>
      </c>
      <c r="L83" s="3" t="str">
        <f t="shared" si="0"/>
        <v>Outstanding</v>
      </c>
      <c r="M83" s="11" t="s">
        <v>19</v>
      </c>
    </row>
    <row r="84" spans="1:13" ht="60" customHeight="1" x14ac:dyDescent="0.35">
      <c r="A84" s="9" t="s">
        <v>407</v>
      </c>
      <c r="B84" s="1" t="s">
        <v>408</v>
      </c>
      <c r="C84" s="2" t="s">
        <v>30</v>
      </c>
      <c r="D84" s="3" t="s">
        <v>16</v>
      </c>
      <c r="E84" s="3" t="s">
        <v>17</v>
      </c>
      <c r="F84" s="3" t="s">
        <v>18</v>
      </c>
      <c r="G84" s="3" t="s">
        <v>19</v>
      </c>
      <c r="H84" s="4" t="s">
        <v>19</v>
      </c>
      <c r="I84" s="1" t="s">
        <v>409</v>
      </c>
      <c r="J84" s="1" t="s">
        <v>410</v>
      </c>
      <c r="K84" s="1" t="s">
        <v>411</v>
      </c>
      <c r="L84" s="3" t="str">
        <f t="shared" si="0"/>
        <v>Outstanding</v>
      </c>
      <c r="M84" s="11" t="s">
        <v>19</v>
      </c>
    </row>
    <row r="85" spans="1:13" ht="60" customHeight="1" x14ac:dyDescent="0.35">
      <c r="A85" s="9" t="s">
        <v>412</v>
      </c>
      <c r="B85" s="1" t="s">
        <v>413</v>
      </c>
      <c r="C85" s="2" t="s">
        <v>30</v>
      </c>
      <c r="D85" s="3" t="s">
        <v>16</v>
      </c>
      <c r="E85" s="3" t="s">
        <v>17</v>
      </c>
      <c r="F85" s="3" t="s">
        <v>18</v>
      </c>
      <c r="G85" s="3" t="s">
        <v>19</v>
      </c>
      <c r="H85" s="4" t="s">
        <v>19</v>
      </c>
      <c r="I85" s="1" t="s">
        <v>414</v>
      </c>
      <c r="J85" s="1" t="s">
        <v>415</v>
      </c>
      <c r="K85" s="1" t="s">
        <v>416</v>
      </c>
      <c r="L85" s="3" t="str">
        <f t="shared" si="0"/>
        <v>Outstanding</v>
      </c>
      <c r="M85" s="11" t="s">
        <v>19</v>
      </c>
    </row>
    <row r="86" spans="1:13" ht="60" customHeight="1" x14ac:dyDescent="0.35">
      <c r="A86" s="9" t="s">
        <v>417</v>
      </c>
      <c r="B86" s="1" t="s">
        <v>418</v>
      </c>
      <c r="C86" s="2" t="s">
        <v>30</v>
      </c>
      <c r="D86" s="3" t="s">
        <v>16</v>
      </c>
      <c r="E86" s="3" t="s">
        <v>17</v>
      </c>
      <c r="F86" s="3" t="s">
        <v>18</v>
      </c>
      <c r="G86" s="3" t="s">
        <v>19</v>
      </c>
      <c r="H86" s="4" t="s">
        <v>19</v>
      </c>
      <c r="I86" s="1" t="s">
        <v>419</v>
      </c>
      <c r="J86" s="1" t="s">
        <v>420</v>
      </c>
      <c r="K86" s="1" t="s">
        <v>421</v>
      </c>
      <c r="L86" s="3" t="str">
        <f t="shared" si="0"/>
        <v>Outstanding</v>
      </c>
      <c r="M86" s="11" t="s">
        <v>19</v>
      </c>
    </row>
    <row r="87" spans="1:13" ht="60" customHeight="1" x14ac:dyDescent="0.35">
      <c r="A87" s="9" t="s">
        <v>422</v>
      </c>
      <c r="B87" s="1" t="s">
        <v>423</v>
      </c>
      <c r="C87" s="2" t="s">
        <v>30</v>
      </c>
      <c r="D87" s="3" t="s">
        <v>16</v>
      </c>
      <c r="E87" s="3" t="s">
        <v>17</v>
      </c>
      <c r="F87" s="3" t="s">
        <v>18</v>
      </c>
      <c r="G87" s="3" t="s">
        <v>19</v>
      </c>
      <c r="H87" s="4" t="s">
        <v>19</v>
      </c>
      <c r="I87" s="1" t="s">
        <v>424</v>
      </c>
      <c r="J87" s="1" t="s">
        <v>425</v>
      </c>
      <c r="K87" s="1" t="s">
        <v>426</v>
      </c>
      <c r="L87" s="3" t="str">
        <f t="shared" si="0"/>
        <v>Outstanding</v>
      </c>
      <c r="M87" s="11" t="s">
        <v>19</v>
      </c>
    </row>
    <row r="88" spans="1:13" ht="60" customHeight="1" x14ac:dyDescent="0.35">
      <c r="A88" s="9" t="s">
        <v>427</v>
      </c>
      <c r="B88" s="1" t="s">
        <v>428</v>
      </c>
      <c r="C88" s="2" t="s">
        <v>30</v>
      </c>
      <c r="D88" s="3" t="s">
        <v>16</v>
      </c>
      <c r="E88" s="3" t="s">
        <v>17</v>
      </c>
      <c r="F88" s="3" t="s">
        <v>18</v>
      </c>
      <c r="G88" s="3" t="s">
        <v>19</v>
      </c>
      <c r="H88" s="4" t="s">
        <v>19</v>
      </c>
      <c r="I88" s="1" t="s">
        <v>429</v>
      </c>
      <c r="J88" s="1" t="s">
        <v>430</v>
      </c>
      <c r="K88" s="1" t="s">
        <v>431</v>
      </c>
      <c r="L88" s="3" t="str">
        <f t="shared" si="0"/>
        <v>Outstanding</v>
      </c>
      <c r="M88" s="11" t="s">
        <v>19</v>
      </c>
    </row>
    <row r="89" spans="1:13" ht="60" customHeight="1" x14ac:dyDescent="0.35">
      <c r="A89" s="9" t="s">
        <v>432</v>
      </c>
      <c r="B89" s="1" t="s">
        <v>433</v>
      </c>
      <c r="C89" s="2" t="s">
        <v>30</v>
      </c>
      <c r="D89" s="3" t="s">
        <v>16</v>
      </c>
      <c r="E89" s="3" t="s">
        <v>17</v>
      </c>
      <c r="F89" s="3" t="s">
        <v>18</v>
      </c>
      <c r="G89" s="3" t="s">
        <v>19</v>
      </c>
      <c r="H89" s="4" t="s">
        <v>19</v>
      </c>
      <c r="I89" s="1" t="s">
        <v>434</v>
      </c>
      <c r="J89" s="1" t="s">
        <v>435</v>
      </c>
      <c r="K89" s="1" t="s">
        <v>436</v>
      </c>
      <c r="L89" s="3" t="str">
        <f t="shared" si="0"/>
        <v>Outstanding</v>
      </c>
      <c r="M89" s="11" t="s">
        <v>19</v>
      </c>
    </row>
    <row r="90" spans="1:13" ht="60" customHeight="1" x14ac:dyDescent="0.35">
      <c r="A90" s="9" t="s">
        <v>437</v>
      </c>
      <c r="B90" s="1" t="s">
        <v>438</v>
      </c>
      <c r="C90" s="2" t="s">
        <v>15</v>
      </c>
      <c r="D90" s="3" t="s">
        <v>16</v>
      </c>
      <c r="E90" s="3" t="s">
        <v>17</v>
      </c>
      <c r="F90" s="3" t="s">
        <v>18</v>
      </c>
      <c r="G90" s="3" t="s">
        <v>19</v>
      </c>
      <c r="H90" s="4" t="s">
        <v>19</v>
      </c>
      <c r="I90" s="1" t="s">
        <v>439</v>
      </c>
      <c r="J90" s="1" t="s">
        <v>440</v>
      </c>
      <c r="K90" s="1" t="s">
        <v>441</v>
      </c>
      <c r="L90" s="3" t="str">
        <f t="shared" si="0"/>
        <v>Outstanding</v>
      </c>
      <c r="M90" s="11" t="s">
        <v>19</v>
      </c>
    </row>
    <row r="91" spans="1:13" ht="60" customHeight="1" x14ac:dyDescent="0.35">
      <c r="A91" s="9" t="s">
        <v>442</v>
      </c>
      <c r="B91" s="1" t="s">
        <v>443</v>
      </c>
      <c r="C91" s="2" t="s">
        <v>30</v>
      </c>
      <c r="D91" s="3" t="s">
        <v>16</v>
      </c>
      <c r="E91" s="3" t="s">
        <v>17</v>
      </c>
      <c r="F91" s="3" t="s">
        <v>18</v>
      </c>
      <c r="G91" s="3" t="s">
        <v>19</v>
      </c>
      <c r="H91" s="4" t="s">
        <v>19</v>
      </c>
      <c r="I91" s="1" t="s">
        <v>444</v>
      </c>
      <c r="J91" s="1" t="s">
        <v>445</v>
      </c>
      <c r="K91" s="1" t="s">
        <v>446</v>
      </c>
      <c r="L91" s="3" t="str">
        <f t="shared" si="0"/>
        <v>Outstanding</v>
      </c>
      <c r="M91" s="11" t="s">
        <v>19</v>
      </c>
    </row>
    <row r="92" spans="1:13" ht="60" customHeight="1" x14ac:dyDescent="0.35">
      <c r="A92" s="9" t="s">
        <v>447</v>
      </c>
      <c r="B92" s="1" t="s">
        <v>448</v>
      </c>
      <c r="C92" s="2" t="s">
        <v>30</v>
      </c>
      <c r="D92" s="3" t="s">
        <v>16</v>
      </c>
      <c r="E92" s="3" t="s">
        <v>17</v>
      </c>
      <c r="F92" s="3" t="s">
        <v>18</v>
      </c>
      <c r="G92" s="3" t="s">
        <v>19</v>
      </c>
      <c r="H92" s="4" t="s">
        <v>19</v>
      </c>
      <c r="I92" s="1" t="s">
        <v>449</v>
      </c>
      <c r="J92" s="1" t="s">
        <v>445</v>
      </c>
      <c r="K92" s="1" t="s">
        <v>450</v>
      </c>
      <c r="L92" s="3" t="str">
        <f t="shared" si="0"/>
        <v>Outstanding</v>
      </c>
      <c r="M92" s="11" t="s">
        <v>19</v>
      </c>
    </row>
    <row r="93" spans="1:13" ht="60" customHeight="1" x14ac:dyDescent="0.35">
      <c r="A93" s="9" t="s">
        <v>451</v>
      </c>
      <c r="B93" s="1" t="s">
        <v>452</v>
      </c>
      <c r="C93" s="2" t="s">
        <v>30</v>
      </c>
      <c r="D93" s="3" t="s">
        <v>16</v>
      </c>
      <c r="E93" s="3" t="s">
        <v>17</v>
      </c>
      <c r="F93" s="3" t="s">
        <v>18</v>
      </c>
      <c r="G93" s="3" t="s">
        <v>19</v>
      </c>
      <c r="H93" s="4" t="s">
        <v>19</v>
      </c>
      <c r="I93" s="1" t="s">
        <v>453</v>
      </c>
      <c r="J93" s="1" t="s">
        <v>445</v>
      </c>
      <c r="K93" s="1" t="s">
        <v>454</v>
      </c>
      <c r="L93" s="3" t="str">
        <f t="shared" si="0"/>
        <v>Outstanding</v>
      </c>
      <c r="M93" s="11" t="s">
        <v>19</v>
      </c>
    </row>
    <row r="94" spans="1:13" ht="60" customHeight="1" x14ac:dyDescent="0.35">
      <c r="A94" s="9" t="s">
        <v>455</v>
      </c>
      <c r="B94" s="1" t="s">
        <v>456</v>
      </c>
      <c r="C94" s="2" t="s">
        <v>30</v>
      </c>
      <c r="D94" s="3" t="s">
        <v>16</v>
      </c>
      <c r="E94" s="3" t="s">
        <v>17</v>
      </c>
      <c r="F94" s="3" t="s">
        <v>18</v>
      </c>
      <c r="G94" s="3" t="s">
        <v>19</v>
      </c>
      <c r="H94" s="4" t="s">
        <v>19</v>
      </c>
      <c r="I94" s="1" t="s">
        <v>457</v>
      </c>
      <c r="J94" s="1" t="s">
        <v>458</v>
      </c>
      <c r="K94" s="1" t="s">
        <v>459</v>
      </c>
      <c r="L94" s="3" t="str">
        <f t="shared" si="0"/>
        <v>Outstanding</v>
      </c>
      <c r="M94" s="11" t="s">
        <v>19</v>
      </c>
    </row>
    <row r="95" spans="1:13" ht="60" customHeight="1" x14ac:dyDescent="0.35">
      <c r="A95" s="9" t="s">
        <v>460</v>
      </c>
      <c r="B95" s="1" t="s">
        <v>461</v>
      </c>
      <c r="C95" s="2" t="s">
        <v>30</v>
      </c>
      <c r="D95" s="3" t="s">
        <v>16</v>
      </c>
      <c r="E95" s="3" t="s">
        <v>17</v>
      </c>
      <c r="F95" s="3" t="s">
        <v>18</v>
      </c>
      <c r="G95" s="3" t="s">
        <v>19</v>
      </c>
      <c r="H95" s="4" t="s">
        <v>19</v>
      </c>
      <c r="I95" s="1" t="s">
        <v>462</v>
      </c>
      <c r="J95" s="1" t="s">
        <v>463</v>
      </c>
      <c r="K95" s="1" t="s">
        <v>464</v>
      </c>
      <c r="L95" s="3" t="str">
        <f t="shared" si="0"/>
        <v>Outstanding</v>
      </c>
      <c r="M95" s="11" t="s">
        <v>19</v>
      </c>
    </row>
    <row r="96" spans="1:13" ht="60" customHeight="1" x14ac:dyDescent="0.35">
      <c r="A96" s="9" t="s">
        <v>465</v>
      </c>
      <c r="B96" s="1" t="s">
        <v>466</v>
      </c>
      <c r="C96" s="2" t="s">
        <v>30</v>
      </c>
      <c r="D96" s="3" t="s">
        <v>16</v>
      </c>
      <c r="E96" s="3" t="s">
        <v>17</v>
      </c>
      <c r="F96" s="3" t="s">
        <v>18</v>
      </c>
      <c r="G96" s="3" t="s">
        <v>19</v>
      </c>
      <c r="H96" s="4" t="s">
        <v>19</v>
      </c>
      <c r="I96" s="1" t="s">
        <v>467</v>
      </c>
      <c r="J96" s="1" t="s">
        <v>468</v>
      </c>
      <c r="K96" s="1" t="s">
        <v>469</v>
      </c>
      <c r="L96" s="3" t="str">
        <f t="shared" si="0"/>
        <v>Outstanding</v>
      </c>
      <c r="M96" s="11" t="s">
        <v>19</v>
      </c>
    </row>
    <row r="97" spans="1:13" ht="60" customHeight="1" x14ac:dyDescent="0.35">
      <c r="A97" s="9" t="s">
        <v>470</v>
      </c>
      <c r="B97" s="1" t="s">
        <v>471</v>
      </c>
      <c r="C97" s="2" t="s">
        <v>30</v>
      </c>
      <c r="D97" s="3" t="s">
        <v>16</v>
      </c>
      <c r="E97" s="3" t="s">
        <v>17</v>
      </c>
      <c r="F97" s="3" t="s">
        <v>18</v>
      </c>
      <c r="G97" s="3" t="s">
        <v>19</v>
      </c>
      <c r="H97" s="4" t="s">
        <v>19</v>
      </c>
      <c r="I97" s="1" t="s">
        <v>472</v>
      </c>
      <c r="J97" s="1" t="s">
        <v>473</v>
      </c>
      <c r="K97" s="1" t="s">
        <v>474</v>
      </c>
      <c r="L97" s="3" t="str">
        <f t="shared" si="0"/>
        <v>Outstanding</v>
      </c>
      <c r="M97" s="11" t="s">
        <v>19</v>
      </c>
    </row>
    <row r="98" spans="1:13" ht="60" customHeight="1" x14ac:dyDescent="0.35">
      <c r="A98" s="9" t="s">
        <v>475</v>
      </c>
      <c r="B98" s="1" t="s">
        <v>476</v>
      </c>
      <c r="C98" s="2" t="s">
        <v>30</v>
      </c>
      <c r="D98" s="3" t="s">
        <v>16</v>
      </c>
      <c r="E98" s="3" t="s">
        <v>17</v>
      </c>
      <c r="F98" s="3" t="s">
        <v>18</v>
      </c>
      <c r="G98" s="3" t="s">
        <v>19</v>
      </c>
      <c r="H98" s="4" t="s">
        <v>19</v>
      </c>
      <c r="I98" s="1" t="s">
        <v>477</v>
      </c>
      <c r="J98" s="1" t="s">
        <v>68</v>
      </c>
      <c r="K98" s="1" t="s">
        <v>478</v>
      </c>
      <c r="L98" s="3" t="str">
        <f t="shared" si="0"/>
        <v>Outstanding</v>
      </c>
      <c r="M98" s="11" t="s">
        <v>19</v>
      </c>
    </row>
    <row r="99" spans="1:13" ht="60" customHeight="1" x14ac:dyDescent="0.35">
      <c r="A99" s="9" t="s">
        <v>479</v>
      </c>
      <c r="B99" s="1" t="s">
        <v>480</v>
      </c>
      <c r="C99" s="2" t="s">
        <v>30</v>
      </c>
      <c r="D99" s="3" t="s">
        <v>16</v>
      </c>
      <c r="E99" s="3" t="s">
        <v>17</v>
      </c>
      <c r="F99" s="3" t="s">
        <v>18</v>
      </c>
      <c r="G99" s="3" t="s">
        <v>19</v>
      </c>
      <c r="H99" s="4" t="s">
        <v>19</v>
      </c>
      <c r="I99" s="1" t="s">
        <v>481</v>
      </c>
      <c r="J99" s="1" t="s">
        <v>482</v>
      </c>
      <c r="K99" s="1" t="s">
        <v>483</v>
      </c>
      <c r="L99" s="3" t="str">
        <f t="shared" si="0"/>
        <v>Outstanding</v>
      </c>
      <c r="M99" s="11" t="s">
        <v>19</v>
      </c>
    </row>
    <row r="100" spans="1:13" ht="60" customHeight="1" x14ac:dyDescent="0.35">
      <c r="A100" s="9" t="s">
        <v>484</v>
      </c>
      <c r="B100" s="1" t="s">
        <v>485</v>
      </c>
      <c r="C100" s="2" t="s">
        <v>15</v>
      </c>
      <c r="D100" s="3" t="s">
        <v>16</v>
      </c>
      <c r="E100" s="3" t="s">
        <v>17</v>
      </c>
      <c r="F100" s="3" t="s">
        <v>18</v>
      </c>
      <c r="G100" s="3" t="s">
        <v>19</v>
      </c>
      <c r="H100" s="4" t="s">
        <v>19</v>
      </c>
      <c r="I100" s="1" t="s">
        <v>486</v>
      </c>
      <c r="J100" s="1" t="s">
        <v>487</v>
      </c>
      <c r="K100" s="1" t="s">
        <v>488</v>
      </c>
      <c r="L100" s="3" t="str">
        <f t="shared" si="0"/>
        <v>Outstanding</v>
      </c>
      <c r="M100" s="11" t="s">
        <v>19</v>
      </c>
    </row>
    <row r="101" spans="1:13" ht="60" customHeight="1" x14ac:dyDescent="0.35">
      <c r="A101" s="9" t="s">
        <v>489</v>
      </c>
      <c r="B101" s="1" t="s">
        <v>490</v>
      </c>
      <c r="C101" s="2" t="s">
        <v>15</v>
      </c>
      <c r="D101" s="3" t="s">
        <v>16</v>
      </c>
      <c r="E101" s="3" t="s">
        <v>17</v>
      </c>
      <c r="F101" s="3" t="s">
        <v>18</v>
      </c>
      <c r="G101" s="3" t="s">
        <v>19</v>
      </c>
      <c r="H101" s="4" t="s">
        <v>19</v>
      </c>
      <c r="I101" s="1" t="s">
        <v>491</v>
      </c>
      <c r="J101" s="1" t="s">
        <v>487</v>
      </c>
      <c r="K101" s="1" t="s">
        <v>492</v>
      </c>
      <c r="L101" s="3" t="str">
        <f t="shared" si="0"/>
        <v>Outstanding</v>
      </c>
      <c r="M101" s="11" t="s">
        <v>19</v>
      </c>
    </row>
    <row r="102" spans="1:13" ht="60" customHeight="1" x14ac:dyDescent="0.35">
      <c r="A102" s="9" t="s">
        <v>493</v>
      </c>
      <c r="B102" s="1" t="s">
        <v>494</v>
      </c>
      <c r="C102" s="2" t="s">
        <v>30</v>
      </c>
      <c r="D102" s="3" t="s">
        <v>16</v>
      </c>
      <c r="E102" s="3" t="s">
        <v>17</v>
      </c>
      <c r="F102" s="3" t="s">
        <v>18</v>
      </c>
      <c r="G102" s="3" t="s">
        <v>19</v>
      </c>
      <c r="H102" s="4" t="s">
        <v>19</v>
      </c>
      <c r="I102" s="1" t="s">
        <v>495</v>
      </c>
      <c r="J102" s="1" t="s">
        <v>496</v>
      </c>
      <c r="K102" s="1" t="s">
        <v>497</v>
      </c>
      <c r="L102" s="3" t="str">
        <f t="shared" si="0"/>
        <v>Outstanding</v>
      </c>
      <c r="M102" s="11" t="s">
        <v>19</v>
      </c>
    </row>
    <row r="103" spans="1:13" ht="60" customHeight="1" x14ac:dyDescent="0.35">
      <c r="A103" s="9" t="s">
        <v>498</v>
      </c>
      <c r="B103" s="1" t="s">
        <v>499</v>
      </c>
      <c r="C103" s="2" t="s">
        <v>30</v>
      </c>
      <c r="D103" s="3" t="s">
        <v>16</v>
      </c>
      <c r="E103" s="3" t="s">
        <v>17</v>
      </c>
      <c r="F103" s="3" t="s">
        <v>18</v>
      </c>
      <c r="G103" s="3" t="s">
        <v>19</v>
      </c>
      <c r="H103" s="4" t="s">
        <v>19</v>
      </c>
      <c r="I103" s="1" t="s">
        <v>500</v>
      </c>
      <c r="J103" s="1" t="s">
        <v>501</v>
      </c>
      <c r="K103" s="1" t="s">
        <v>502</v>
      </c>
      <c r="L103" s="3" t="str">
        <f t="shared" si="0"/>
        <v>Outstanding</v>
      </c>
      <c r="M103" s="11" t="s">
        <v>19</v>
      </c>
    </row>
    <row r="104" spans="1:13" ht="60" customHeight="1" x14ac:dyDescent="0.35">
      <c r="A104" s="9" t="s">
        <v>503</v>
      </c>
      <c r="B104" s="1" t="s">
        <v>504</v>
      </c>
      <c r="C104" s="2" t="s">
        <v>30</v>
      </c>
      <c r="D104" s="3" t="s">
        <v>16</v>
      </c>
      <c r="E104" s="3" t="s">
        <v>17</v>
      </c>
      <c r="F104" s="3" t="s">
        <v>18</v>
      </c>
      <c r="G104" s="3" t="s">
        <v>19</v>
      </c>
      <c r="H104" s="4" t="s">
        <v>19</v>
      </c>
      <c r="I104" s="1" t="s">
        <v>505</v>
      </c>
      <c r="J104" s="1" t="s">
        <v>506</v>
      </c>
      <c r="K104" s="1" t="s">
        <v>507</v>
      </c>
      <c r="L104" s="3" t="str">
        <f t="shared" si="0"/>
        <v>Outstanding</v>
      </c>
      <c r="M104" s="11" t="s">
        <v>19</v>
      </c>
    </row>
    <row r="105" spans="1:13" ht="60" customHeight="1" x14ac:dyDescent="0.35">
      <c r="A105" s="9" t="s">
        <v>508</v>
      </c>
      <c r="B105" s="1" t="s">
        <v>509</v>
      </c>
      <c r="C105" s="2" t="s">
        <v>30</v>
      </c>
      <c r="D105" s="3" t="s">
        <v>16</v>
      </c>
      <c r="E105" s="3" t="s">
        <v>17</v>
      </c>
      <c r="F105" s="3" t="s">
        <v>18</v>
      </c>
      <c r="G105" s="3" t="s">
        <v>19</v>
      </c>
      <c r="H105" s="4" t="s">
        <v>19</v>
      </c>
      <c r="I105" s="1" t="s">
        <v>510</v>
      </c>
      <c r="J105" s="1" t="s">
        <v>511</v>
      </c>
      <c r="K105" s="1" t="s">
        <v>512</v>
      </c>
      <c r="L105" s="3" t="str">
        <f t="shared" si="0"/>
        <v>Outstanding</v>
      </c>
      <c r="M105" s="11" t="s">
        <v>19</v>
      </c>
    </row>
    <row r="106" spans="1:13" ht="60" customHeight="1" x14ac:dyDescent="0.35">
      <c r="A106" s="9" t="s">
        <v>513</v>
      </c>
      <c r="B106" s="1" t="s">
        <v>514</v>
      </c>
      <c r="C106" s="2" t="s">
        <v>30</v>
      </c>
      <c r="D106" s="3" t="s">
        <v>16</v>
      </c>
      <c r="E106" s="3" t="s">
        <v>17</v>
      </c>
      <c r="F106" s="3" t="s">
        <v>18</v>
      </c>
      <c r="G106" s="3" t="s">
        <v>19</v>
      </c>
      <c r="H106" s="4" t="s">
        <v>19</v>
      </c>
      <c r="I106" s="1" t="s">
        <v>515</v>
      </c>
      <c r="J106" s="1" t="s">
        <v>506</v>
      </c>
      <c r="K106" s="1" t="s">
        <v>516</v>
      </c>
      <c r="L106" s="3" t="str">
        <f t="shared" si="0"/>
        <v>Outstanding</v>
      </c>
      <c r="M106" s="11" t="s">
        <v>19</v>
      </c>
    </row>
    <row r="107" spans="1:13" ht="60" customHeight="1" x14ac:dyDescent="0.35">
      <c r="A107" s="9" t="s">
        <v>517</v>
      </c>
      <c r="B107" s="1" t="s">
        <v>518</v>
      </c>
      <c r="C107" s="2" t="s">
        <v>30</v>
      </c>
      <c r="D107" s="3" t="s">
        <v>16</v>
      </c>
      <c r="E107" s="3" t="s">
        <v>17</v>
      </c>
      <c r="F107" s="3" t="s">
        <v>18</v>
      </c>
      <c r="G107" s="3" t="s">
        <v>19</v>
      </c>
      <c r="H107" s="4" t="s">
        <v>19</v>
      </c>
      <c r="I107" s="1" t="s">
        <v>519</v>
      </c>
      <c r="J107" s="1" t="s">
        <v>520</v>
      </c>
      <c r="K107" s="1" t="s">
        <v>521</v>
      </c>
      <c r="L107" s="3" t="str">
        <f t="shared" si="0"/>
        <v>Outstanding</v>
      </c>
      <c r="M107" s="11" t="s">
        <v>19</v>
      </c>
    </row>
    <row r="108" spans="1:13" ht="60" customHeight="1" x14ac:dyDescent="0.35">
      <c r="A108" s="9" t="s">
        <v>522</v>
      </c>
      <c r="B108" s="1" t="s">
        <v>523</v>
      </c>
      <c r="C108" s="2" t="s">
        <v>30</v>
      </c>
      <c r="D108" s="3" t="s">
        <v>16</v>
      </c>
      <c r="E108" s="3" t="s">
        <v>17</v>
      </c>
      <c r="F108" s="3" t="s">
        <v>18</v>
      </c>
      <c r="G108" s="3" t="s">
        <v>19</v>
      </c>
      <c r="H108" s="4" t="s">
        <v>19</v>
      </c>
      <c r="I108" s="1" t="s">
        <v>524</v>
      </c>
      <c r="J108" s="1" t="s">
        <v>525</v>
      </c>
      <c r="K108" s="1" t="s">
        <v>526</v>
      </c>
      <c r="L108" s="3" t="str">
        <f t="shared" si="0"/>
        <v>Outstanding</v>
      </c>
      <c r="M108" s="11" t="s">
        <v>19</v>
      </c>
    </row>
    <row r="109" spans="1:13" ht="60" customHeight="1" x14ac:dyDescent="0.35">
      <c r="A109" s="9" t="s">
        <v>527</v>
      </c>
      <c r="B109" s="1" t="s">
        <v>528</v>
      </c>
      <c r="C109" s="2" t="s">
        <v>15</v>
      </c>
      <c r="D109" s="3" t="s">
        <v>16</v>
      </c>
      <c r="E109" s="3" t="s">
        <v>17</v>
      </c>
      <c r="F109" s="3" t="s">
        <v>18</v>
      </c>
      <c r="G109" s="3" t="s">
        <v>19</v>
      </c>
      <c r="H109" s="4" t="s">
        <v>19</v>
      </c>
      <c r="I109" s="1" t="s">
        <v>529</v>
      </c>
      <c r="J109" s="1" t="s">
        <v>530</v>
      </c>
      <c r="K109" s="1" t="s">
        <v>531</v>
      </c>
      <c r="L109" s="3" t="str">
        <f t="shared" si="0"/>
        <v>Outstanding</v>
      </c>
      <c r="M109" s="11" t="s">
        <v>19</v>
      </c>
    </row>
    <row r="110" spans="1:13" ht="60" customHeight="1" x14ac:dyDescent="0.35">
      <c r="A110" s="9" t="s">
        <v>532</v>
      </c>
      <c r="B110" s="1" t="s">
        <v>533</v>
      </c>
      <c r="C110" s="2" t="s">
        <v>30</v>
      </c>
      <c r="D110" s="3" t="s">
        <v>16</v>
      </c>
      <c r="E110" s="3" t="s">
        <v>17</v>
      </c>
      <c r="F110" s="3" t="s">
        <v>18</v>
      </c>
      <c r="G110" s="3" t="s">
        <v>19</v>
      </c>
      <c r="H110" s="4" t="s">
        <v>19</v>
      </c>
      <c r="I110" s="1" t="s">
        <v>534</v>
      </c>
      <c r="J110" s="1" t="s">
        <v>535</v>
      </c>
      <c r="K110" s="1" t="s">
        <v>536</v>
      </c>
      <c r="L110" s="3" t="str">
        <f t="shared" si="0"/>
        <v>Outstanding</v>
      </c>
      <c r="M110" s="11" t="s">
        <v>19</v>
      </c>
    </row>
    <row r="111" spans="1:13" ht="60" customHeight="1" x14ac:dyDescent="0.35">
      <c r="A111" s="9" t="s">
        <v>537</v>
      </c>
      <c r="B111" s="1" t="s">
        <v>538</v>
      </c>
      <c r="C111" s="2" t="s">
        <v>36</v>
      </c>
      <c r="D111" s="3" t="s">
        <v>16</v>
      </c>
      <c r="E111" s="3" t="s">
        <v>17</v>
      </c>
      <c r="F111" s="3" t="s">
        <v>18</v>
      </c>
      <c r="G111" s="3" t="s">
        <v>19</v>
      </c>
      <c r="H111" s="4" t="s">
        <v>19</v>
      </c>
      <c r="I111" s="1" t="s">
        <v>539</v>
      </c>
      <c r="J111" s="1" t="s">
        <v>540</v>
      </c>
      <c r="K111" s="1" t="s">
        <v>541</v>
      </c>
      <c r="L111" s="3" t="str">
        <f t="shared" si="0"/>
        <v>Outstanding</v>
      </c>
      <c r="M111" s="11" t="s">
        <v>19</v>
      </c>
    </row>
    <row r="112" spans="1:13" ht="60" customHeight="1" x14ac:dyDescent="0.35">
      <c r="A112" s="9" t="s">
        <v>542</v>
      </c>
      <c r="B112" s="1" t="s">
        <v>543</v>
      </c>
      <c r="C112" s="2" t="s">
        <v>30</v>
      </c>
      <c r="D112" s="3" t="s">
        <v>16</v>
      </c>
      <c r="E112" s="3" t="s">
        <v>17</v>
      </c>
      <c r="F112" s="3" t="s">
        <v>18</v>
      </c>
      <c r="G112" s="3" t="s">
        <v>19</v>
      </c>
      <c r="H112" s="4" t="s">
        <v>19</v>
      </c>
      <c r="I112" s="1" t="s">
        <v>544</v>
      </c>
      <c r="J112" s="1" t="s">
        <v>545</v>
      </c>
      <c r="K112" s="1" t="s">
        <v>546</v>
      </c>
      <c r="L112" s="3" t="str">
        <f t="shared" si="0"/>
        <v>Outstanding</v>
      </c>
      <c r="M112" s="11" t="s">
        <v>19</v>
      </c>
    </row>
    <row r="113" spans="1:13" ht="60" customHeight="1" x14ac:dyDescent="0.35">
      <c r="A113" s="9" t="s">
        <v>547</v>
      </c>
      <c r="B113" s="1" t="s">
        <v>548</v>
      </c>
      <c r="C113" s="2" t="s">
        <v>30</v>
      </c>
      <c r="D113" s="3" t="s">
        <v>16</v>
      </c>
      <c r="E113" s="3" t="s">
        <v>17</v>
      </c>
      <c r="F113" s="3" t="s">
        <v>18</v>
      </c>
      <c r="G113" s="3" t="s">
        <v>19</v>
      </c>
      <c r="H113" s="4" t="s">
        <v>19</v>
      </c>
      <c r="I113" s="1" t="s">
        <v>549</v>
      </c>
      <c r="J113" s="1" t="s">
        <v>550</v>
      </c>
      <c r="K113" s="1" t="s">
        <v>551</v>
      </c>
      <c r="L113" s="3" t="str">
        <f t="shared" si="0"/>
        <v>Outstanding</v>
      </c>
      <c r="M113" s="11" t="s">
        <v>19</v>
      </c>
    </row>
    <row r="114" spans="1:13" ht="60" customHeight="1" x14ac:dyDescent="0.35">
      <c r="A114" s="9" t="s">
        <v>552</v>
      </c>
      <c r="B114" s="1" t="s">
        <v>553</v>
      </c>
      <c r="C114" s="2" t="s">
        <v>30</v>
      </c>
      <c r="D114" s="3" t="s">
        <v>16</v>
      </c>
      <c r="E114" s="3" t="s">
        <v>17</v>
      </c>
      <c r="F114" s="3" t="s">
        <v>18</v>
      </c>
      <c r="G114" s="3" t="s">
        <v>19</v>
      </c>
      <c r="H114" s="4" t="s">
        <v>19</v>
      </c>
      <c r="I114" s="1" t="s">
        <v>554</v>
      </c>
      <c r="J114" s="1" t="s">
        <v>555</v>
      </c>
      <c r="K114" s="1" t="s">
        <v>556</v>
      </c>
      <c r="L114" s="3" t="str">
        <f t="shared" si="0"/>
        <v>Outstanding</v>
      </c>
      <c r="M114" s="11" t="s">
        <v>19</v>
      </c>
    </row>
    <row r="115" spans="1:13" ht="60" customHeight="1" x14ac:dyDescent="0.35">
      <c r="A115" s="9" t="s">
        <v>557</v>
      </c>
      <c r="B115" s="1" t="s">
        <v>558</v>
      </c>
      <c r="C115" s="2" t="s">
        <v>30</v>
      </c>
      <c r="D115" s="3" t="s">
        <v>16</v>
      </c>
      <c r="E115" s="3" t="s">
        <v>17</v>
      </c>
      <c r="F115" s="3" t="s">
        <v>18</v>
      </c>
      <c r="G115" s="3" t="s">
        <v>19</v>
      </c>
      <c r="H115" s="4" t="s">
        <v>19</v>
      </c>
      <c r="I115" s="1" t="s">
        <v>559</v>
      </c>
      <c r="J115" s="1" t="s">
        <v>560</v>
      </c>
      <c r="K115" s="1" t="s">
        <v>561</v>
      </c>
      <c r="L115" s="3" t="str">
        <f t="shared" si="0"/>
        <v>Outstanding</v>
      </c>
      <c r="M115" s="11" t="s">
        <v>19</v>
      </c>
    </row>
    <row r="116" spans="1:13" ht="60" customHeight="1" x14ac:dyDescent="0.35">
      <c r="A116" s="9" t="s">
        <v>562</v>
      </c>
      <c r="B116" s="1" t="s">
        <v>563</v>
      </c>
      <c r="C116" s="2" t="s">
        <v>30</v>
      </c>
      <c r="D116" s="3" t="s">
        <v>16</v>
      </c>
      <c r="E116" s="3" t="s">
        <v>17</v>
      </c>
      <c r="F116" s="3" t="s">
        <v>18</v>
      </c>
      <c r="G116" s="3" t="s">
        <v>19</v>
      </c>
      <c r="H116" s="4" t="s">
        <v>19</v>
      </c>
      <c r="I116" s="1" t="s">
        <v>564</v>
      </c>
      <c r="J116" s="1" t="s">
        <v>565</v>
      </c>
      <c r="K116" s="1" t="s">
        <v>566</v>
      </c>
      <c r="L116" s="3" t="str">
        <f t="shared" si="0"/>
        <v>Outstanding</v>
      </c>
      <c r="M116" s="11" t="s">
        <v>19</v>
      </c>
    </row>
    <row r="117" spans="1:13" ht="60" customHeight="1" x14ac:dyDescent="0.35">
      <c r="A117" s="9" t="s">
        <v>567</v>
      </c>
      <c r="B117" s="1" t="s">
        <v>568</v>
      </c>
      <c r="C117" s="2" t="s">
        <v>36</v>
      </c>
      <c r="D117" s="3" t="s">
        <v>16</v>
      </c>
      <c r="E117" s="3" t="s">
        <v>17</v>
      </c>
      <c r="F117" s="3" t="s">
        <v>18</v>
      </c>
      <c r="G117" s="3" t="s">
        <v>19</v>
      </c>
      <c r="H117" s="4" t="s">
        <v>19</v>
      </c>
      <c r="I117" s="1" t="s">
        <v>569</v>
      </c>
      <c r="J117" s="1" t="s">
        <v>570</v>
      </c>
      <c r="K117" s="1" t="s">
        <v>571</v>
      </c>
      <c r="L117" s="3" t="str">
        <f t="shared" si="0"/>
        <v>Outstanding</v>
      </c>
      <c r="M117" s="11" t="s">
        <v>19</v>
      </c>
    </row>
    <row r="118" spans="1:13" ht="60" customHeight="1" x14ac:dyDescent="0.35">
      <c r="A118" s="9" t="s">
        <v>572</v>
      </c>
      <c r="B118" s="1" t="s">
        <v>573</v>
      </c>
      <c r="C118" s="2" t="s">
        <v>30</v>
      </c>
      <c r="D118" s="3" t="s">
        <v>16</v>
      </c>
      <c r="E118" s="3" t="s">
        <v>17</v>
      </c>
      <c r="F118" s="3" t="s">
        <v>18</v>
      </c>
      <c r="G118" s="3" t="s">
        <v>19</v>
      </c>
      <c r="H118" s="4" t="s">
        <v>19</v>
      </c>
      <c r="I118" s="1" t="s">
        <v>574</v>
      </c>
      <c r="J118" s="1" t="s">
        <v>575</v>
      </c>
      <c r="K118" s="1" t="s">
        <v>576</v>
      </c>
      <c r="L118" s="3" t="str">
        <f t="shared" si="0"/>
        <v>Outstanding</v>
      </c>
      <c r="M118" s="11" t="s">
        <v>19</v>
      </c>
    </row>
    <row r="119" spans="1:13" ht="60" customHeight="1" x14ac:dyDescent="0.35">
      <c r="A119" s="9" t="s">
        <v>577</v>
      </c>
      <c r="B119" s="1" t="s">
        <v>578</v>
      </c>
      <c r="C119" s="2" t="s">
        <v>30</v>
      </c>
      <c r="D119" s="3" t="s">
        <v>16</v>
      </c>
      <c r="E119" s="3" t="s">
        <v>17</v>
      </c>
      <c r="F119" s="3" t="s">
        <v>18</v>
      </c>
      <c r="G119" s="3" t="s">
        <v>19</v>
      </c>
      <c r="H119" s="4" t="s">
        <v>19</v>
      </c>
      <c r="I119" s="1" t="s">
        <v>579</v>
      </c>
      <c r="J119" s="1" t="s">
        <v>580</v>
      </c>
      <c r="K119" s="1" t="s">
        <v>581</v>
      </c>
      <c r="L119" s="3" t="str">
        <f t="shared" si="0"/>
        <v>Outstanding</v>
      </c>
      <c r="M119" s="11" t="s">
        <v>19</v>
      </c>
    </row>
    <row r="120" spans="1:13" ht="60" customHeight="1" x14ac:dyDescent="0.35">
      <c r="A120" s="9" t="s">
        <v>582</v>
      </c>
      <c r="B120" s="1" t="s">
        <v>583</v>
      </c>
      <c r="C120" s="2" t="s">
        <v>30</v>
      </c>
      <c r="D120" s="3" t="s">
        <v>16</v>
      </c>
      <c r="E120" s="3" t="s">
        <v>17</v>
      </c>
      <c r="F120" s="3" t="s">
        <v>18</v>
      </c>
      <c r="G120" s="3" t="s">
        <v>19</v>
      </c>
      <c r="H120" s="4" t="s">
        <v>19</v>
      </c>
      <c r="I120" s="1" t="s">
        <v>584</v>
      </c>
      <c r="J120" s="1" t="s">
        <v>585</v>
      </c>
      <c r="K120" s="1" t="s">
        <v>586</v>
      </c>
      <c r="L120" s="3" t="str">
        <f t="shared" si="0"/>
        <v>Outstanding</v>
      </c>
      <c r="M120" s="11" t="s">
        <v>19</v>
      </c>
    </row>
    <row r="121" spans="1:13" ht="60" customHeight="1" x14ac:dyDescent="0.35">
      <c r="A121" s="9" t="s">
        <v>587</v>
      </c>
      <c r="B121" s="1" t="s">
        <v>588</v>
      </c>
      <c r="C121" s="2" t="s">
        <v>30</v>
      </c>
      <c r="D121" s="3" t="s">
        <v>16</v>
      </c>
      <c r="E121" s="3" t="s">
        <v>17</v>
      </c>
      <c r="F121" s="3" t="s">
        <v>18</v>
      </c>
      <c r="G121" s="3" t="s">
        <v>19</v>
      </c>
      <c r="H121" s="4" t="s">
        <v>19</v>
      </c>
      <c r="I121" s="1" t="s">
        <v>589</v>
      </c>
      <c r="J121" s="1" t="s">
        <v>590</v>
      </c>
      <c r="K121" s="1" t="s">
        <v>591</v>
      </c>
      <c r="L121" s="3" t="str">
        <f t="shared" si="0"/>
        <v>Outstanding</v>
      </c>
      <c r="M121" s="11" t="s">
        <v>19</v>
      </c>
    </row>
    <row r="122" spans="1:13" ht="60" customHeight="1" x14ac:dyDescent="0.35">
      <c r="A122" s="9" t="s">
        <v>592</v>
      </c>
      <c r="B122" s="1" t="s">
        <v>593</v>
      </c>
      <c r="C122" s="2" t="s">
        <v>36</v>
      </c>
      <c r="D122" s="3" t="s">
        <v>16</v>
      </c>
      <c r="E122" s="3" t="s">
        <v>17</v>
      </c>
      <c r="F122" s="3" t="s">
        <v>18</v>
      </c>
      <c r="G122" s="3" t="s">
        <v>19</v>
      </c>
      <c r="H122" s="4" t="s">
        <v>19</v>
      </c>
      <c r="I122" s="1" t="s">
        <v>594</v>
      </c>
      <c r="J122" s="1" t="s">
        <v>595</v>
      </c>
      <c r="K122" s="1" t="s">
        <v>596</v>
      </c>
      <c r="L122" s="3" t="str">
        <f t="shared" si="0"/>
        <v>Outstanding</v>
      </c>
      <c r="M122" s="11" t="s">
        <v>19</v>
      </c>
    </row>
    <row r="123" spans="1:13" ht="60" customHeight="1" x14ac:dyDescent="0.35">
      <c r="A123" s="9" t="s">
        <v>597</v>
      </c>
      <c r="B123" s="1" t="s">
        <v>598</v>
      </c>
      <c r="C123" s="2" t="s">
        <v>36</v>
      </c>
      <c r="D123" s="3" t="s">
        <v>16</v>
      </c>
      <c r="E123" s="3" t="s">
        <v>17</v>
      </c>
      <c r="F123" s="3" t="s">
        <v>18</v>
      </c>
      <c r="G123" s="3" t="s">
        <v>19</v>
      </c>
      <c r="H123" s="4" t="s">
        <v>19</v>
      </c>
      <c r="I123" s="1" t="s">
        <v>599</v>
      </c>
      <c r="J123" s="1" t="s">
        <v>600</v>
      </c>
      <c r="K123" s="1" t="s">
        <v>601</v>
      </c>
      <c r="L123" s="3" t="str">
        <f t="shared" si="0"/>
        <v>Outstanding</v>
      </c>
      <c r="M123" s="11" t="s">
        <v>19</v>
      </c>
    </row>
    <row r="124" spans="1:13" ht="60" customHeight="1" x14ac:dyDescent="0.35">
      <c r="A124" s="9" t="s">
        <v>602</v>
      </c>
      <c r="B124" s="1" t="s">
        <v>603</v>
      </c>
      <c r="C124" s="2" t="s">
        <v>30</v>
      </c>
      <c r="D124" s="3" t="s">
        <v>16</v>
      </c>
      <c r="E124" s="3" t="s">
        <v>17</v>
      </c>
      <c r="F124" s="3" t="s">
        <v>18</v>
      </c>
      <c r="G124" s="3" t="s">
        <v>19</v>
      </c>
      <c r="H124" s="4" t="s">
        <v>19</v>
      </c>
      <c r="I124" s="1" t="s">
        <v>604</v>
      </c>
      <c r="J124" s="1" t="s">
        <v>605</v>
      </c>
      <c r="K124" s="1" t="s">
        <v>606</v>
      </c>
      <c r="L124" s="3" t="str">
        <f t="shared" si="0"/>
        <v>Outstanding</v>
      </c>
      <c r="M124" s="11" t="s">
        <v>19</v>
      </c>
    </row>
    <row r="125" spans="1:13" ht="60" customHeight="1" x14ac:dyDescent="0.35">
      <c r="A125" s="9" t="s">
        <v>607</v>
      </c>
      <c r="B125" s="1" t="s">
        <v>608</v>
      </c>
      <c r="C125" s="2" t="s">
        <v>36</v>
      </c>
      <c r="D125" s="3" t="s">
        <v>16</v>
      </c>
      <c r="E125" s="3" t="s">
        <v>17</v>
      </c>
      <c r="F125" s="3" t="s">
        <v>18</v>
      </c>
      <c r="G125" s="3" t="s">
        <v>19</v>
      </c>
      <c r="H125" s="4" t="s">
        <v>19</v>
      </c>
      <c r="I125" s="1" t="s">
        <v>609</v>
      </c>
      <c r="J125" s="1" t="s">
        <v>610</v>
      </c>
      <c r="K125" s="1" t="s">
        <v>611</v>
      </c>
      <c r="L125" s="3" t="str">
        <f t="shared" si="0"/>
        <v>Outstanding</v>
      </c>
      <c r="M125" s="11" t="s">
        <v>19</v>
      </c>
    </row>
    <row r="126" spans="1:13" ht="60" customHeight="1" x14ac:dyDescent="0.35">
      <c r="A126" s="9" t="s">
        <v>612</v>
      </c>
      <c r="B126" s="1" t="s">
        <v>613</v>
      </c>
      <c r="C126" s="2" t="s">
        <v>36</v>
      </c>
      <c r="D126" s="3" t="s">
        <v>16</v>
      </c>
      <c r="E126" s="3" t="s">
        <v>17</v>
      </c>
      <c r="F126" s="3" t="s">
        <v>18</v>
      </c>
      <c r="G126" s="3" t="s">
        <v>19</v>
      </c>
      <c r="H126" s="4" t="s">
        <v>19</v>
      </c>
      <c r="I126" s="1" t="s">
        <v>614</v>
      </c>
      <c r="J126" s="1" t="s">
        <v>615</v>
      </c>
      <c r="K126" s="1" t="s">
        <v>616</v>
      </c>
      <c r="L126" s="3" t="str">
        <f t="shared" si="0"/>
        <v>Outstanding</v>
      </c>
      <c r="M126" s="11" t="s">
        <v>19</v>
      </c>
    </row>
    <row r="127" spans="1:13" ht="60" customHeight="1" x14ac:dyDescent="0.35">
      <c r="A127" s="9" t="s">
        <v>617</v>
      </c>
      <c r="B127" s="1" t="s">
        <v>618</v>
      </c>
      <c r="C127" s="2" t="s">
        <v>30</v>
      </c>
      <c r="D127" s="3" t="s">
        <v>16</v>
      </c>
      <c r="E127" s="3" t="s">
        <v>17</v>
      </c>
      <c r="F127" s="3" t="s">
        <v>18</v>
      </c>
      <c r="G127" s="3" t="s">
        <v>19</v>
      </c>
      <c r="H127" s="4" t="s">
        <v>19</v>
      </c>
      <c r="I127" s="1" t="s">
        <v>619</v>
      </c>
      <c r="J127" s="1" t="s">
        <v>620</v>
      </c>
      <c r="K127" s="1" t="s">
        <v>621</v>
      </c>
      <c r="L127" s="3" t="str">
        <f t="shared" si="0"/>
        <v>Outstanding</v>
      </c>
      <c r="M127" s="11" t="s">
        <v>19</v>
      </c>
    </row>
    <row r="128" spans="1:13" ht="60" customHeight="1" x14ac:dyDescent="0.35">
      <c r="A128" s="9" t="s">
        <v>622</v>
      </c>
      <c r="B128" s="1" t="s">
        <v>623</v>
      </c>
      <c r="C128" s="2" t="s">
        <v>30</v>
      </c>
      <c r="D128" s="3" t="s">
        <v>16</v>
      </c>
      <c r="E128" s="3" t="s">
        <v>17</v>
      </c>
      <c r="F128" s="3" t="s">
        <v>18</v>
      </c>
      <c r="G128" s="3" t="s">
        <v>19</v>
      </c>
      <c r="H128" s="4" t="s">
        <v>19</v>
      </c>
      <c r="I128" s="1" t="s">
        <v>624</v>
      </c>
      <c r="J128" s="1" t="s">
        <v>625</v>
      </c>
      <c r="K128" s="1" t="s">
        <v>626</v>
      </c>
      <c r="L128" s="3" t="str">
        <f t="shared" si="0"/>
        <v>Outstanding</v>
      </c>
      <c r="M128" s="11" t="s">
        <v>19</v>
      </c>
    </row>
    <row r="129" spans="1:13" ht="60" customHeight="1" x14ac:dyDescent="0.35">
      <c r="A129" s="9" t="s">
        <v>627</v>
      </c>
      <c r="B129" s="1" t="s">
        <v>628</v>
      </c>
      <c r="C129" s="2" t="s">
        <v>30</v>
      </c>
      <c r="D129" s="3" t="s">
        <v>16</v>
      </c>
      <c r="E129" s="3" t="s">
        <v>17</v>
      </c>
      <c r="F129" s="3" t="s">
        <v>18</v>
      </c>
      <c r="G129" s="3" t="s">
        <v>19</v>
      </c>
      <c r="H129" s="4" t="s">
        <v>19</v>
      </c>
      <c r="I129" s="1" t="s">
        <v>629</v>
      </c>
      <c r="J129" s="1" t="s">
        <v>625</v>
      </c>
      <c r="K129" s="1" t="s">
        <v>630</v>
      </c>
      <c r="L129" s="3" t="str">
        <f t="shared" si="0"/>
        <v>Outstanding</v>
      </c>
      <c r="M129" s="11" t="s">
        <v>19</v>
      </c>
    </row>
    <row r="130" spans="1:13" ht="60" customHeight="1" x14ac:dyDescent="0.35">
      <c r="A130" s="9" t="s">
        <v>631</v>
      </c>
      <c r="B130" s="1" t="s">
        <v>632</v>
      </c>
      <c r="C130" s="2" t="s">
        <v>30</v>
      </c>
      <c r="D130" s="3" t="s">
        <v>16</v>
      </c>
      <c r="E130" s="3" t="s">
        <v>17</v>
      </c>
      <c r="F130" s="3" t="s">
        <v>18</v>
      </c>
      <c r="G130" s="3" t="s">
        <v>19</v>
      </c>
      <c r="H130" s="4" t="s">
        <v>19</v>
      </c>
      <c r="I130" s="1" t="s">
        <v>633</v>
      </c>
      <c r="J130" s="1" t="s">
        <v>634</v>
      </c>
      <c r="K130" s="1" t="s">
        <v>635</v>
      </c>
      <c r="L130" s="3" t="str">
        <f t="shared" si="0"/>
        <v>Outstanding</v>
      </c>
      <c r="M130" s="11" t="s">
        <v>19</v>
      </c>
    </row>
    <row r="131" spans="1:13" ht="60" customHeight="1" x14ac:dyDescent="0.35">
      <c r="A131" s="9" t="s">
        <v>636</v>
      </c>
      <c r="B131" s="1" t="s">
        <v>637</v>
      </c>
      <c r="C131" s="2" t="s">
        <v>30</v>
      </c>
      <c r="D131" s="3" t="s">
        <v>16</v>
      </c>
      <c r="E131" s="3" t="s">
        <v>17</v>
      </c>
      <c r="F131" s="3" t="s">
        <v>18</v>
      </c>
      <c r="G131" s="3" t="s">
        <v>19</v>
      </c>
      <c r="H131" s="4" t="s">
        <v>19</v>
      </c>
      <c r="I131" s="1" t="s">
        <v>638</v>
      </c>
      <c r="J131" s="1" t="s">
        <v>639</v>
      </c>
      <c r="K131" s="1" t="s">
        <v>640</v>
      </c>
      <c r="L131" s="3" t="str">
        <f t="shared" si="0"/>
        <v>Outstanding</v>
      </c>
      <c r="M131" s="11" t="s">
        <v>19</v>
      </c>
    </row>
    <row r="132" spans="1:13" ht="60" customHeight="1" x14ac:dyDescent="0.35">
      <c r="A132" s="9" t="s">
        <v>641</v>
      </c>
      <c r="B132" s="1" t="s">
        <v>642</v>
      </c>
      <c r="C132" s="2" t="s">
        <v>30</v>
      </c>
      <c r="D132" s="3" t="s">
        <v>16</v>
      </c>
      <c r="E132" s="3" t="s">
        <v>17</v>
      </c>
      <c r="F132" s="3" t="s">
        <v>18</v>
      </c>
      <c r="G132" s="3" t="s">
        <v>19</v>
      </c>
      <c r="H132" s="4" t="s">
        <v>19</v>
      </c>
      <c r="I132" s="1" t="s">
        <v>643</v>
      </c>
      <c r="J132" s="1" t="s">
        <v>644</v>
      </c>
      <c r="K132" s="1" t="s">
        <v>645</v>
      </c>
      <c r="L132" s="3" t="str">
        <f t="shared" si="0"/>
        <v>Outstanding</v>
      </c>
      <c r="M132" s="11" t="s">
        <v>19</v>
      </c>
    </row>
    <row r="133" spans="1:13" ht="60" customHeight="1" x14ac:dyDescent="0.35">
      <c r="A133" s="9" t="s">
        <v>646</v>
      </c>
      <c r="B133" s="1" t="s">
        <v>647</v>
      </c>
      <c r="C133" s="2" t="s">
        <v>30</v>
      </c>
      <c r="D133" s="3" t="s">
        <v>16</v>
      </c>
      <c r="E133" s="3" t="s">
        <v>17</v>
      </c>
      <c r="F133" s="3" t="s">
        <v>18</v>
      </c>
      <c r="G133" s="3" t="s">
        <v>19</v>
      </c>
      <c r="H133" s="4" t="s">
        <v>19</v>
      </c>
      <c r="I133" s="1" t="s">
        <v>648</v>
      </c>
      <c r="J133" s="1" t="s">
        <v>644</v>
      </c>
      <c r="K133" s="1" t="s">
        <v>649</v>
      </c>
      <c r="L133" s="3" t="str">
        <f t="shared" si="0"/>
        <v>Outstanding</v>
      </c>
      <c r="M133" s="11" t="s">
        <v>19</v>
      </c>
    </row>
    <row r="134" spans="1:13" ht="60" customHeight="1" x14ac:dyDescent="0.35">
      <c r="A134" s="9" t="s">
        <v>650</v>
      </c>
      <c r="B134" s="1" t="s">
        <v>651</v>
      </c>
      <c r="C134" s="2" t="s">
        <v>30</v>
      </c>
      <c r="D134" s="3" t="s">
        <v>16</v>
      </c>
      <c r="E134" s="3" t="s">
        <v>17</v>
      </c>
      <c r="F134" s="3" t="s">
        <v>18</v>
      </c>
      <c r="G134" s="3" t="s">
        <v>19</v>
      </c>
      <c r="H134" s="4" t="s">
        <v>19</v>
      </c>
      <c r="I134" s="1" t="s">
        <v>652</v>
      </c>
      <c r="J134" s="1" t="s">
        <v>653</v>
      </c>
      <c r="K134" s="1" t="s">
        <v>654</v>
      </c>
      <c r="L134" s="3" t="str">
        <f t="shared" si="0"/>
        <v>Outstanding</v>
      </c>
      <c r="M134" s="11" t="s">
        <v>19</v>
      </c>
    </row>
    <row r="135" spans="1:13" ht="60" customHeight="1" x14ac:dyDescent="0.35">
      <c r="A135" s="9" t="s">
        <v>655</v>
      </c>
      <c r="B135" s="1" t="s">
        <v>656</v>
      </c>
      <c r="C135" s="2" t="s">
        <v>30</v>
      </c>
      <c r="D135" s="3" t="s">
        <v>16</v>
      </c>
      <c r="E135" s="3" t="s">
        <v>17</v>
      </c>
      <c r="F135" s="3" t="s">
        <v>18</v>
      </c>
      <c r="G135" s="3" t="s">
        <v>19</v>
      </c>
      <c r="H135" s="4" t="s">
        <v>19</v>
      </c>
      <c r="I135" s="1" t="s">
        <v>657</v>
      </c>
      <c r="J135" s="1" t="s">
        <v>658</v>
      </c>
      <c r="K135" s="1" t="s">
        <v>659</v>
      </c>
      <c r="L135" s="3" t="str">
        <f t="shared" si="0"/>
        <v>Outstanding</v>
      </c>
      <c r="M135" s="11" t="s">
        <v>19</v>
      </c>
    </row>
    <row r="136" spans="1:13" ht="60" customHeight="1" x14ac:dyDescent="0.35">
      <c r="A136" s="9" t="s">
        <v>660</v>
      </c>
      <c r="B136" s="1" t="s">
        <v>661</v>
      </c>
      <c r="C136" s="2" t="s">
        <v>30</v>
      </c>
      <c r="D136" s="3" t="s">
        <v>16</v>
      </c>
      <c r="E136" s="3" t="s">
        <v>17</v>
      </c>
      <c r="F136" s="3" t="s">
        <v>18</v>
      </c>
      <c r="G136" s="3" t="s">
        <v>19</v>
      </c>
      <c r="H136" s="4" t="s">
        <v>19</v>
      </c>
      <c r="I136" s="1" t="s">
        <v>662</v>
      </c>
      <c r="J136" s="1" t="s">
        <v>658</v>
      </c>
      <c r="K136" s="1" t="s">
        <v>663</v>
      </c>
      <c r="L136" s="3" t="str">
        <f t="shared" si="0"/>
        <v>Outstanding</v>
      </c>
      <c r="M136" s="11" t="s">
        <v>19</v>
      </c>
    </row>
    <row r="137" spans="1:13" ht="60" customHeight="1" x14ac:dyDescent="0.35">
      <c r="A137" s="9" t="s">
        <v>664</v>
      </c>
      <c r="B137" s="1" t="s">
        <v>665</v>
      </c>
      <c r="C137" s="2" t="s">
        <v>30</v>
      </c>
      <c r="D137" s="3" t="s">
        <v>16</v>
      </c>
      <c r="E137" s="3" t="s">
        <v>17</v>
      </c>
      <c r="F137" s="3" t="s">
        <v>18</v>
      </c>
      <c r="G137" s="3" t="s">
        <v>19</v>
      </c>
      <c r="H137" s="4" t="s">
        <v>19</v>
      </c>
      <c r="I137" s="1" t="s">
        <v>666</v>
      </c>
      <c r="J137" s="1" t="s">
        <v>658</v>
      </c>
      <c r="K137" s="1" t="s">
        <v>667</v>
      </c>
      <c r="L137" s="3" t="str">
        <f t="shared" si="0"/>
        <v>Outstanding</v>
      </c>
      <c r="M137" s="11" t="s">
        <v>19</v>
      </c>
    </row>
    <row r="138" spans="1:13" ht="60" customHeight="1" x14ac:dyDescent="0.35">
      <c r="A138" s="9" t="s">
        <v>668</v>
      </c>
      <c r="B138" s="1" t="s">
        <v>669</v>
      </c>
      <c r="C138" s="2" t="s">
        <v>30</v>
      </c>
      <c r="D138" s="3" t="s">
        <v>16</v>
      </c>
      <c r="E138" s="3" t="s">
        <v>17</v>
      </c>
      <c r="F138" s="3" t="s">
        <v>18</v>
      </c>
      <c r="G138" s="3" t="s">
        <v>19</v>
      </c>
      <c r="H138" s="4" t="s">
        <v>19</v>
      </c>
      <c r="I138" s="1" t="s">
        <v>670</v>
      </c>
      <c r="J138" s="1" t="s">
        <v>658</v>
      </c>
      <c r="K138" s="1" t="s">
        <v>671</v>
      </c>
      <c r="L138" s="3" t="str">
        <f t="shared" si="0"/>
        <v>Outstanding</v>
      </c>
      <c r="M138" s="11" t="s">
        <v>19</v>
      </c>
    </row>
    <row r="139" spans="1:13" ht="60" customHeight="1" x14ac:dyDescent="0.35">
      <c r="A139" s="9" t="s">
        <v>672</v>
      </c>
      <c r="B139" s="1" t="s">
        <v>673</v>
      </c>
      <c r="C139" s="2" t="s">
        <v>30</v>
      </c>
      <c r="D139" s="3" t="s">
        <v>16</v>
      </c>
      <c r="E139" s="3" t="s">
        <v>17</v>
      </c>
      <c r="F139" s="3" t="s">
        <v>18</v>
      </c>
      <c r="G139" s="3" t="s">
        <v>19</v>
      </c>
      <c r="H139" s="4" t="s">
        <v>19</v>
      </c>
      <c r="I139" s="1" t="s">
        <v>674</v>
      </c>
      <c r="J139" s="1" t="s">
        <v>658</v>
      </c>
      <c r="K139" s="1" t="s">
        <v>675</v>
      </c>
      <c r="L139" s="3" t="str">
        <f t="shared" si="0"/>
        <v>Outstanding</v>
      </c>
      <c r="M139" s="11" t="s">
        <v>19</v>
      </c>
    </row>
    <row r="140" spans="1:13" ht="60" customHeight="1" x14ac:dyDescent="0.35">
      <c r="A140" s="9" t="s">
        <v>676</v>
      </c>
      <c r="B140" s="1" t="s">
        <v>677</v>
      </c>
      <c r="C140" s="2" t="s">
        <v>30</v>
      </c>
      <c r="D140" s="3" t="s">
        <v>16</v>
      </c>
      <c r="E140" s="3" t="s">
        <v>17</v>
      </c>
      <c r="F140" s="3" t="s">
        <v>18</v>
      </c>
      <c r="G140" s="3" t="s">
        <v>19</v>
      </c>
      <c r="H140" s="4" t="s">
        <v>19</v>
      </c>
      <c r="I140" s="1" t="s">
        <v>678</v>
      </c>
      <c r="J140" s="1" t="s">
        <v>658</v>
      </c>
      <c r="K140" s="1" t="s">
        <v>679</v>
      </c>
      <c r="L140" s="3" t="str">
        <f t="shared" si="0"/>
        <v>Outstanding</v>
      </c>
      <c r="M140" s="11" t="s">
        <v>19</v>
      </c>
    </row>
    <row r="141" spans="1:13" ht="60" customHeight="1" x14ac:dyDescent="0.35">
      <c r="A141" s="9" t="s">
        <v>680</v>
      </c>
      <c r="B141" s="1" t="s">
        <v>681</v>
      </c>
      <c r="C141" s="2" t="s">
        <v>30</v>
      </c>
      <c r="D141" s="3" t="s">
        <v>16</v>
      </c>
      <c r="E141" s="3" t="s">
        <v>17</v>
      </c>
      <c r="F141" s="3" t="s">
        <v>18</v>
      </c>
      <c r="G141" s="3" t="s">
        <v>19</v>
      </c>
      <c r="H141" s="4" t="s">
        <v>19</v>
      </c>
      <c r="I141" s="1" t="s">
        <v>682</v>
      </c>
      <c r="J141" s="1" t="s">
        <v>658</v>
      </c>
      <c r="K141" s="1" t="s">
        <v>683</v>
      </c>
      <c r="L141" s="3" t="str">
        <f t="shared" si="0"/>
        <v>Outstanding</v>
      </c>
      <c r="M141" s="11" t="s">
        <v>19</v>
      </c>
    </row>
    <row r="142" spans="1:13" ht="60" customHeight="1" x14ac:dyDescent="0.35">
      <c r="A142" s="9" t="s">
        <v>684</v>
      </c>
      <c r="B142" s="1" t="s">
        <v>685</v>
      </c>
      <c r="C142" s="2" t="s">
        <v>30</v>
      </c>
      <c r="D142" s="3" t="s">
        <v>16</v>
      </c>
      <c r="E142" s="3" t="s">
        <v>17</v>
      </c>
      <c r="F142" s="3" t="s">
        <v>18</v>
      </c>
      <c r="G142" s="3" t="s">
        <v>19</v>
      </c>
      <c r="H142" s="4" t="s">
        <v>19</v>
      </c>
      <c r="I142" s="1" t="s">
        <v>686</v>
      </c>
      <c r="J142" s="1" t="s">
        <v>658</v>
      </c>
      <c r="K142" s="1" t="s">
        <v>687</v>
      </c>
      <c r="L142" s="3" t="str">
        <f t="shared" si="0"/>
        <v>Outstanding</v>
      </c>
      <c r="M142" s="11" t="s">
        <v>19</v>
      </c>
    </row>
    <row r="143" spans="1:13" ht="60" customHeight="1" x14ac:dyDescent="0.35">
      <c r="A143" s="9" t="s">
        <v>688</v>
      </c>
      <c r="B143" s="1" t="s">
        <v>689</v>
      </c>
      <c r="C143" s="2" t="s">
        <v>30</v>
      </c>
      <c r="D143" s="3" t="s">
        <v>16</v>
      </c>
      <c r="E143" s="3" t="s">
        <v>17</v>
      </c>
      <c r="F143" s="3" t="s">
        <v>18</v>
      </c>
      <c r="G143" s="3" t="s">
        <v>19</v>
      </c>
      <c r="H143" s="4" t="s">
        <v>19</v>
      </c>
      <c r="I143" s="1" t="s">
        <v>690</v>
      </c>
      <c r="J143" s="1" t="s">
        <v>658</v>
      </c>
      <c r="K143" s="1" t="s">
        <v>691</v>
      </c>
      <c r="L143" s="3" t="str">
        <f t="shared" si="0"/>
        <v>Outstanding</v>
      </c>
      <c r="M143" s="11" t="s">
        <v>19</v>
      </c>
    </row>
    <row r="144" spans="1:13" ht="60" customHeight="1" x14ac:dyDescent="0.35">
      <c r="A144" s="9" t="s">
        <v>692</v>
      </c>
      <c r="B144" s="1" t="s">
        <v>693</v>
      </c>
      <c r="C144" s="2" t="s">
        <v>30</v>
      </c>
      <c r="D144" s="3" t="s">
        <v>16</v>
      </c>
      <c r="E144" s="3" t="s">
        <v>17</v>
      </c>
      <c r="F144" s="3" t="s">
        <v>18</v>
      </c>
      <c r="G144" s="3" t="s">
        <v>19</v>
      </c>
      <c r="H144" s="4" t="s">
        <v>19</v>
      </c>
      <c r="I144" s="1" t="s">
        <v>694</v>
      </c>
      <c r="J144" s="1" t="s">
        <v>658</v>
      </c>
      <c r="K144" s="1" t="s">
        <v>695</v>
      </c>
      <c r="L144" s="3" t="str">
        <f t="shared" si="0"/>
        <v>Outstanding</v>
      </c>
      <c r="M144" s="11" t="s">
        <v>19</v>
      </c>
    </row>
    <row r="145" spans="1:13" ht="60" customHeight="1" x14ac:dyDescent="0.35">
      <c r="A145" s="9" t="s">
        <v>696</v>
      </c>
      <c r="B145" s="1" t="s">
        <v>697</v>
      </c>
      <c r="C145" s="2" t="s">
        <v>30</v>
      </c>
      <c r="D145" s="3" t="s">
        <v>16</v>
      </c>
      <c r="E145" s="3" t="s">
        <v>17</v>
      </c>
      <c r="F145" s="3" t="s">
        <v>18</v>
      </c>
      <c r="G145" s="3" t="s">
        <v>19</v>
      </c>
      <c r="H145" s="4" t="s">
        <v>19</v>
      </c>
      <c r="I145" s="1" t="s">
        <v>698</v>
      </c>
      <c r="J145" s="1" t="s">
        <v>658</v>
      </c>
      <c r="K145" s="1" t="s">
        <v>699</v>
      </c>
      <c r="L145" s="3" t="str">
        <f t="shared" si="0"/>
        <v>Outstanding</v>
      </c>
      <c r="M145" s="11" t="s">
        <v>19</v>
      </c>
    </row>
    <row r="146" spans="1:13" ht="60" customHeight="1" x14ac:dyDescent="0.35">
      <c r="A146" s="9" t="s">
        <v>700</v>
      </c>
      <c r="B146" s="1" t="s">
        <v>701</v>
      </c>
      <c r="C146" s="2" t="s">
        <v>30</v>
      </c>
      <c r="D146" s="3" t="s">
        <v>16</v>
      </c>
      <c r="E146" s="3" t="s">
        <v>17</v>
      </c>
      <c r="F146" s="3" t="s">
        <v>18</v>
      </c>
      <c r="G146" s="3" t="s">
        <v>19</v>
      </c>
      <c r="H146" s="4" t="s">
        <v>19</v>
      </c>
      <c r="I146" s="1" t="s">
        <v>702</v>
      </c>
      <c r="J146" s="1" t="s">
        <v>658</v>
      </c>
      <c r="K146" s="1" t="s">
        <v>703</v>
      </c>
      <c r="L146" s="3" t="str">
        <f t="shared" si="0"/>
        <v>Outstanding</v>
      </c>
      <c r="M146" s="11" t="s">
        <v>19</v>
      </c>
    </row>
    <row r="147" spans="1:13" ht="60" customHeight="1" x14ac:dyDescent="0.35">
      <c r="A147" s="9" t="s">
        <v>704</v>
      </c>
      <c r="B147" s="1" t="s">
        <v>705</v>
      </c>
      <c r="C147" s="2" t="s">
        <v>30</v>
      </c>
      <c r="D147" s="3" t="s">
        <v>16</v>
      </c>
      <c r="E147" s="3" t="s">
        <v>17</v>
      </c>
      <c r="F147" s="3" t="s">
        <v>18</v>
      </c>
      <c r="G147" s="3" t="s">
        <v>19</v>
      </c>
      <c r="H147" s="4" t="s">
        <v>19</v>
      </c>
      <c r="I147" s="1" t="s">
        <v>706</v>
      </c>
      <c r="J147" s="1" t="s">
        <v>658</v>
      </c>
      <c r="K147" s="1" t="s">
        <v>707</v>
      </c>
      <c r="L147" s="3" t="str">
        <f t="shared" si="0"/>
        <v>Outstanding</v>
      </c>
      <c r="M147" s="11" t="s">
        <v>19</v>
      </c>
    </row>
    <row r="148" spans="1:13" ht="60" customHeight="1" x14ac:dyDescent="0.35">
      <c r="A148" s="9" t="s">
        <v>708</v>
      </c>
      <c r="B148" s="1" t="s">
        <v>709</v>
      </c>
      <c r="C148" s="2" t="s">
        <v>30</v>
      </c>
      <c r="D148" s="3" t="s">
        <v>16</v>
      </c>
      <c r="E148" s="3" t="s">
        <v>17</v>
      </c>
      <c r="F148" s="3" t="s">
        <v>18</v>
      </c>
      <c r="G148" s="3" t="s">
        <v>19</v>
      </c>
      <c r="H148" s="4" t="s">
        <v>19</v>
      </c>
      <c r="I148" s="1" t="s">
        <v>710</v>
      </c>
      <c r="J148" s="1" t="s">
        <v>658</v>
      </c>
      <c r="K148" s="1" t="s">
        <v>711</v>
      </c>
      <c r="L148" s="3" t="str">
        <f t="shared" si="0"/>
        <v>Outstanding</v>
      </c>
      <c r="M148" s="11" t="s">
        <v>19</v>
      </c>
    </row>
    <row r="149" spans="1:13" ht="60" customHeight="1" x14ac:dyDescent="0.35">
      <c r="A149" s="9" t="s">
        <v>712</v>
      </c>
      <c r="B149" s="1" t="s">
        <v>713</v>
      </c>
      <c r="C149" s="2" t="s">
        <v>30</v>
      </c>
      <c r="D149" s="3" t="s">
        <v>16</v>
      </c>
      <c r="E149" s="3" t="s">
        <v>17</v>
      </c>
      <c r="F149" s="3" t="s">
        <v>18</v>
      </c>
      <c r="G149" s="3" t="s">
        <v>19</v>
      </c>
      <c r="H149" s="4" t="s">
        <v>19</v>
      </c>
      <c r="I149" s="1" t="s">
        <v>714</v>
      </c>
      <c r="J149" s="1" t="s">
        <v>658</v>
      </c>
      <c r="K149" s="1" t="s">
        <v>715</v>
      </c>
      <c r="L149" s="3" t="str">
        <f t="shared" si="0"/>
        <v>Outstanding</v>
      </c>
      <c r="M149" s="11" t="s">
        <v>19</v>
      </c>
    </row>
    <row r="150" spans="1:13" ht="60" customHeight="1" x14ac:dyDescent="0.35">
      <c r="A150" s="9" t="s">
        <v>716</v>
      </c>
      <c r="B150" s="1" t="s">
        <v>717</v>
      </c>
      <c r="C150" s="2" t="s">
        <v>30</v>
      </c>
      <c r="D150" s="3" t="s">
        <v>16</v>
      </c>
      <c r="E150" s="3" t="s">
        <v>17</v>
      </c>
      <c r="F150" s="3" t="s">
        <v>18</v>
      </c>
      <c r="G150" s="3" t="s">
        <v>19</v>
      </c>
      <c r="H150" s="4" t="s">
        <v>19</v>
      </c>
      <c r="I150" s="1" t="s">
        <v>718</v>
      </c>
      <c r="J150" s="1" t="s">
        <v>658</v>
      </c>
      <c r="K150" s="1" t="s">
        <v>719</v>
      </c>
      <c r="L150" s="3" t="str">
        <f t="shared" si="0"/>
        <v>Outstanding</v>
      </c>
      <c r="M150" s="11" t="s">
        <v>19</v>
      </c>
    </row>
    <row r="151" spans="1:13" ht="60" customHeight="1" x14ac:dyDescent="0.35">
      <c r="A151" s="9" t="s">
        <v>720</v>
      </c>
      <c r="B151" s="1" t="s">
        <v>721</v>
      </c>
      <c r="C151" s="2" t="s">
        <v>30</v>
      </c>
      <c r="D151" s="3" t="s">
        <v>16</v>
      </c>
      <c r="E151" s="3" t="s">
        <v>17</v>
      </c>
      <c r="F151" s="3" t="s">
        <v>18</v>
      </c>
      <c r="G151" s="3" t="s">
        <v>19</v>
      </c>
      <c r="H151" s="4" t="s">
        <v>19</v>
      </c>
      <c r="I151" s="1" t="s">
        <v>722</v>
      </c>
      <c r="J151" s="1" t="s">
        <v>658</v>
      </c>
      <c r="K151" s="1" t="s">
        <v>723</v>
      </c>
      <c r="L151" s="3" t="str">
        <f t="shared" si="0"/>
        <v>Outstanding</v>
      </c>
      <c r="M151" s="11" t="s">
        <v>19</v>
      </c>
    </row>
    <row r="152" spans="1:13" ht="60" customHeight="1" x14ac:dyDescent="0.35">
      <c r="A152" s="9" t="s">
        <v>724</v>
      </c>
      <c r="B152" s="1" t="s">
        <v>725</v>
      </c>
      <c r="C152" s="2" t="s">
        <v>30</v>
      </c>
      <c r="D152" s="3" t="s">
        <v>16</v>
      </c>
      <c r="E152" s="3" t="s">
        <v>17</v>
      </c>
      <c r="F152" s="3" t="s">
        <v>18</v>
      </c>
      <c r="G152" s="3" t="s">
        <v>19</v>
      </c>
      <c r="H152" s="4" t="s">
        <v>19</v>
      </c>
      <c r="I152" s="1" t="s">
        <v>726</v>
      </c>
      <c r="J152" s="1" t="s">
        <v>658</v>
      </c>
      <c r="K152" s="1" t="s">
        <v>727</v>
      </c>
      <c r="L152" s="3" t="str">
        <f t="shared" si="0"/>
        <v>Outstanding</v>
      </c>
      <c r="M152" s="11" t="s">
        <v>19</v>
      </c>
    </row>
    <row r="153" spans="1:13" ht="60" customHeight="1" x14ac:dyDescent="0.35">
      <c r="A153" s="9" t="s">
        <v>728</v>
      </c>
      <c r="B153" s="1" t="s">
        <v>729</v>
      </c>
      <c r="C153" s="2" t="s">
        <v>30</v>
      </c>
      <c r="D153" s="3" t="s">
        <v>16</v>
      </c>
      <c r="E153" s="3" t="s">
        <v>17</v>
      </c>
      <c r="F153" s="3" t="s">
        <v>18</v>
      </c>
      <c r="G153" s="3" t="s">
        <v>19</v>
      </c>
      <c r="H153" s="4" t="s">
        <v>19</v>
      </c>
      <c r="I153" s="1" t="s">
        <v>730</v>
      </c>
      <c r="J153" s="1" t="s">
        <v>658</v>
      </c>
      <c r="K153" s="1" t="s">
        <v>731</v>
      </c>
      <c r="L153" s="3" t="str">
        <f t="shared" si="0"/>
        <v>Outstanding</v>
      </c>
      <c r="M153" s="11" t="s">
        <v>19</v>
      </c>
    </row>
    <row r="154" spans="1:13" ht="60" customHeight="1" x14ac:dyDescent="0.35">
      <c r="A154" s="9" t="s">
        <v>732</v>
      </c>
      <c r="B154" s="1" t="s">
        <v>733</v>
      </c>
      <c r="C154" s="2" t="s">
        <v>30</v>
      </c>
      <c r="D154" s="3" t="s">
        <v>16</v>
      </c>
      <c r="E154" s="3" t="s">
        <v>17</v>
      </c>
      <c r="F154" s="3" t="s">
        <v>18</v>
      </c>
      <c r="G154" s="3" t="s">
        <v>19</v>
      </c>
      <c r="H154" s="4" t="s">
        <v>19</v>
      </c>
      <c r="I154" s="1" t="s">
        <v>734</v>
      </c>
      <c r="J154" s="1" t="s">
        <v>658</v>
      </c>
      <c r="K154" s="1" t="s">
        <v>735</v>
      </c>
      <c r="L154" s="3" t="str">
        <f t="shared" si="0"/>
        <v>Outstanding</v>
      </c>
      <c r="M154" s="11" t="s">
        <v>19</v>
      </c>
    </row>
    <row r="155" spans="1:13" ht="60" customHeight="1" x14ac:dyDescent="0.35">
      <c r="A155" s="9" t="s">
        <v>736</v>
      </c>
      <c r="B155" s="1" t="s">
        <v>737</v>
      </c>
      <c r="C155" s="2" t="s">
        <v>30</v>
      </c>
      <c r="D155" s="3" t="s">
        <v>16</v>
      </c>
      <c r="E155" s="3" t="s">
        <v>17</v>
      </c>
      <c r="F155" s="3" t="s">
        <v>18</v>
      </c>
      <c r="G155" s="3" t="s">
        <v>19</v>
      </c>
      <c r="H155" s="4" t="s">
        <v>19</v>
      </c>
      <c r="I155" s="1" t="s">
        <v>738</v>
      </c>
      <c r="J155" s="1" t="s">
        <v>658</v>
      </c>
      <c r="K155" s="1" t="s">
        <v>739</v>
      </c>
      <c r="L155" s="3" t="str">
        <f t="shared" si="0"/>
        <v>Outstanding</v>
      </c>
      <c r="M155" s="11" t="s">
        <v>19</v>
      </c>
    </row>
    <row r="156" spans="1:13" ht="60" customHeight="1" x14ac:dyDescent="0.35">
      <c r="A156" s="9" t="s">
        <v>740</v>
      </c>
      <c r="B156" s="1" t="s">
        <v>741</v>
      </c>
      <c r="C156" s="2" t="s">
        <v>30</v>
      </c>
      <c r="D156" s="3" t="s">
        <v>16</v>
      </c>
      <c r="E156" s="3" t="s">
        <v>17</v>
      </c>
      <c r="F156" s="3" t="s">
        <v>18</v>
      </c>
      <c r="G156" s="3" t="s">
        <v>19</v>
      </c>
      <c r="H156" s="4" t="s">
        <v>19</v>
      </c>
      <c r="I156" s="1" t="s">
        <v>742</v>
      </c>
      <c r="J156" s="1" t="s">
        <v>658</v>
      </c>
      <c r="K156" s="1" t="s">
        <v>743</v>
      </c>
      <c r="L156" s="3" t="str">
        <f t="shared" si="0"/>
        <v>Outstanding</v>
      </c>
      <c r="M156" s="11" t="s">
        <v>19</v>
      </c>
    </row>
    <row r="157" spans="1:13" ht="60" customHeight="1" x14ac:dyDescent="0.35">
      <c r="A157" s="9" t="s">
        <v>744</v>
      </c>
      <c r="B157" s="1" t="s">
        <v>745</v>
      </c>
      <c r="C157" s="2" t="s">
        <v>30</v>
      </c>
      <c r="D157" s="3" t="s">
        <v>16</v>
      </c>
      <c r="E157" s="3" t="s">
        <v>17</v>
      </c>
      <c r="F157" s="3" t="s">
        <v>18</v>
      </c>
      <c r="G157" s="3" t="s">
        <v>19</v>
      </c>
      <c r="H157" s="4" t="s">
        <v>19</v>
      </c>
      <c r="I157" s="1" t="s">
        <v>746</v>
      </c>
      <c r="J157" s="1" t="s">
        <v>658</v>
      </c>
      <c r="K157" s="1" t="s">
        <v>747</v>
      </c>
      <c r="L157" s="3" t="str">
        <f t="shared" si="0"/>
        <v>Outstanding</v>
      </c>
      <c r="M157" s="11" t="s">
        <v>19</v>
      </c>
    </row>
    <row r="158" spans="1:13" ht="60" customHeight="1" x14ac:dyDescent="0.35">
      <c r="A158" s="9" t="s">
        <v>748</v>
      </c>
      <c r="B158" s="1" t="s">
        <v>749</v>
      </c>
      <c r="C158" s="2" t="s">
        <v>30</v>
      </c>
      <c r="D158" s="3" t="s">
        <v>16</v>
      </c>
      <c r="E158" s="3" t="s">
        <v>17</v>
      </c>
      <c r="F158" s="3" t="s">
        <v>18</v>
      </c>
      <c r="G158" s="3" t="s">
        <v>19</v>
      </c>
      <c r="H158" s="4" t="s">
        <v>19</v>
      </c>
      <c r="I158" s="1" t="s">
        <v>750</v>
      </c>
      <c r="J158" s="1" t="s">
        <v>751</v>
      </c>
      <c r="K158" s="1" t="s">
        <v>752</v>
      </c>
      <c r="L158" s="3" t="str">
        <f t="shared" si="0"/>
        <v>Outstanding</v>
      </c>
      <c r="M158" s="11" t="s">
        <v>19</v>
      </c>
    </row>
    <row r="159" spans="1:13" ht="60" customHeight="1" x14ac:dyDescent="0.35">
      <c r="A159" s="9" t="s">
        <v>753</v>
      </c>
      <c r="B159" s="1" t="s">
        <v>754</v>
      </c>
      <c r="C159" s="2" t="s">
        <v>30</v>
      </c>
      <c r="D159" s="3" t="s">
        <v>16</v>
      </c>
      <c r="E159" s="3" t="s">
        <v>17</v>
      </c>
      <c r="F159" s="3" t="s">
        <v>18</v>
      </c>
      <c r="G159" s="3" t="s">
        <v>19</v>
      </c>
      <c r="H159" s="4" t="s">
        <v>19</v>
      </c>
      <c r="I159" s="1" t="s">
        <v>755</v>
      </c>
      <c r="J159" s="1" t="s">
        <v>751</v>
      </c>
      <c r="K159" s="1" t="s">
        <v>756</v>
      </c>
      <c r="L159" s="3" t="str">
        <f t="shared" si="0"/>
        <v>Outstanding</v>
      </c>
      <c r="M159" s="11" t="s">
        <v>19</v>
      </c>
    </row>
    <row r="160" spans="1:13" ht="60" customHeight="1" x14ac:dyDescent="0.35">
      <c r="A160" s="9" t="s">
        <v>757</v>
      </c>
      <c r="B160" s="1" t="s">
        <v>758</v>
      </c>
      <c r="C160" s="2" t="s">
        <v>30</v>
      </c>
      <c r="D160" s="3" t="s">
        <v>16</v>
      </c>
      <c r="E160" s="3" t="s">
        <v>17</v>
      </c>
      <c r="F160" s="3" t="s">
        <v>18</v>
      </c>
      <c r="G160" s="3" t="s">
        <v>19</v>
      </c>
      <c r="H160" s="4" t="s">
        <v>19</v>
      </c>
      <c r="I160" s="1" t="s">
        <v>759</v>
      </c>
      <c r="J160" s="1" t="s">
        <v>751</v>
      </c>
      <c r="K160" s="1" t="s">
        <v>760</v>
      </c>
      <c r="L160" s="3" t="str">
        <f t="shared" si="0"/>
        <v>Outstanding</v>
      </c>
      <c r="M160" s="11" t="s">
        <v>19</v>
      </c>
    </row>
    <row r="161" spans="1:13" ht="60" customHeight="1" x14ac:dyDescent="0.35">
      <c r="A161" s="9" t="s">
        <v>761</v>
      </c>
      <c r="B161" s="1" t="s">
        <v>762</v>
      </c>
      <c r="C161" s="2" t="s">
        <v>30</v>
      </c>
      <c r="D161" s="3" t="s">
        <v>16</v>
      </c>
      <c r="E161" s="3" t="s">
        <v>17</v>
      </c>
      <c r="F161" s="3" t="s">
        <v>18</v>
      </c>
      <c r="G161" s="3" t="s">
        <v>19</v>
      </c>
      <c r="H161" s="4" t="s">
        <v>19</v>
      </c>
      <c r="I161" s="1" t="s">
        <v>763</v>
      </c>
      <c r="J161" s="1" t="s">
        <v>751</v>
      </c>
      <c r="K161" s="1" t="s">
        <v>764</v>
      </c>
      <c r="L161" s="3" t="str">
        <f t="shared" si="0"/>
        <v>Outstanding</v>
      </c>
      <c r="M161" s="11" t="s">
        <v>19</v>
      </c>
    </row>
    <row r="162" spans="1:13" ht="60" customHeight="1" x14ac:dyDescent="0.35">
      <c r="A162" s="9" t="s">
        <v>765</v>
      </c>
      <c r="B162" s="1" t="s">
        <v>766</v>
      </c>
      <c r="C162" s="2" t="s">
        <v>30</v>
      </c>
      <c r="D162" s="3" t="s">
        <v>16</v>
      </c>
      <c r="E162" s="3" t="s">
        <v>17</v>
      </c>
      <c r="F162" s="3" t="s">
        <v>18</v>
      </c>
      <c r="G162" s="3" t="s">
        <v>19</v>
      </c>
      <c r="H162" s="4" t="s">
        <v>19</v>
      </c>
      <c r="I162" s="1" t="s">
        <v>767</v>
      </c>
      <c r="J162" s="1" t="s">
        <v>751</v>
      </c>
      <c r="K162" s="1" t="s">
        <v>768</v>
      </c>
      <c r="L162" s="3" t="str">
        <f t="shared" si="0"/>
        <v>Outstanding</v>
      </c>
      <c r="M162" s="11" t="s">
        <v>19</v>
      </c>
    </row>
    <row r="163" spans="1:13" ht="60" customHeight="1" x14ac:dyDescent="0.35">
      <c r="A163" s="9" t="s">
        <v>769</v>
      </c>
      <c r="B163" s="1" t="s">
        <v>770</v>
      </c>
      <c r="C163" s="2" t="s">
        <v>30</v>
      </c>
      <c r="D163" s="3" t="s">
        <v>16</v>
      </c>
      <c r="E163" s="3" t="s">
        <v>17</v>
      </c>
      <c r="F163" s="3" t="s">
        <v>18</v>
      </c>
      <c r="G163" s="3" t="s">
        <v>19</v>
      </c>
      <c r="H163" s="4" t="s">
        <v>19</v>
      </c>
      <c r="I163" s="1" t="s">
        <v>771</v>
      </c>
      <c r="J163" s="1" t="s">
        <v>772</v>
      </c>
      <c r="K163" s="1" t="s">
        <v>773</v>
      </c>
      <c r="L163" s="3" t="str">
        <f t="shared" si="0"/>
        <v>Outstanding</v>
      </c>
      <c r="M163" s="11" t="s">
        <v>19</v>
      </c>
    </row>
    <row r="164" spans="1:13" ht="60" customHeight="1" x14ac:dyDescent="0.35">
      <c r="A164" s="9" t="s">
        <v>774</v>
      </c>
      <c r="B164" s="1" t="s">
        <v>775</v>
      </c>
      <c r="C164" s="2" t="s">
        <v>30</v>
      </c>
      <c r="D164" s="3" t="s">
        <v>16</v>
      </c>
      <c r="E164" s="3" t="s">
        <v>17</v>
      </c>
      <c r="F164" s="3" t="s">
        <v>18</v>
      </c>
      <c r="G164" s="3" t="s">
        <v>19</v>
      </c>
      <c r="H164" s="4" t="s">
        <v>19</v>
      </c>
      <c r="I164" s="1" t="s">
        <v>776</v>
      </c>
      <c r="J164" s="1" t="s">
        <v>772</v>
      </c>
      <c r="K164" s="1" t="s">
        <v>777</v>
      </c>
      <c r="L164" s="3" t="str">
        <f t="shared" si="0"/>
        <v>Outstanding</v>
      </c>
      <c r="M164" s="11" t="s">
        <v>19</v>
      </c>
    </row>
    <row r="165" spans="1:13" ht="60" customHeight="1" x14ac:dyDescent="0.35">
      <c r="A165" s="9" t="s">
        <v>778</v>
      </c>
      <c r="B165" s="1" t="s">
        <v>779</v>
      </c>
      <c r="C165" s="2" t="s">
        <v>30</v>
      </c>
      <c r="D165" s="3" t="s">
        <v>16</v>
      </c>
      <c r="E165" s="3" t="s">
        <v>17</v>
      </c>
      <c r="F165" s="3" t="s">
        <v>18</v>
      </c>
      <c r="G165" s="3" t="s">
        <v>19</v>
      </c>
      <c r="H165" s="4" t="s">
        <v>19</v>
      </c>
      <c r="I165" s="1" t="s">
        <v>780</v>
      </c>
      <c r="J165" s="1" t="s">
        <v>781</v>
      </c>
      <c r="K165" s="1" t="s">
        <v>782</v>
      </c>
      <c r="L165" s="3" t="str">
        <f t="shared" si="0"/>
        <v>Outstanding</v>
      </c>
      <c r="M165" s="11" t="s">
        <v>19</v>
      </c>
    </row>
    <row r="166" spans="1:13" ht="60" customHeight="1" x14ac:dyDescent="0.35">
      <c r="A166" s="9" t="s">
        <v>783</v>
      </c>
      <c r="B166" s="1" t="s">
        <v>784</v>
      </c>
      <c r="C166" s="2" t="s">
        <v>30</v>
      </c>
      <c r="D166" s="3" t="s">
        <v>16</v>
      </c>
      <c r="E166" s="3" t="s">
        <v>17</v>
      </c>
      <c r="F166" s="3" t="s">
        <v>18</v>
      </c>
      <c r="G166" s="3" t="s">
        <v>19</v>
      </c>
      <c r="H166" s="4" t="s">
        <v>19</v>
      </c>
      <c r="I166" s="1" t="s">
        <v>785</v>
      </c>
      <c r="J166" s="1" t="s">
        <v>786</v>
      </c>
      <c r="K166" s="1" t="s">
        <v>787</v>
      </c>
      <c r="L166" s="3" t="str">
        <f t="shared" si="0"/>
        <v>Outstanding</v>
      </c>
      <c r="M166" s="11" t="s">
        <v>19</v>
      </c>
    </row>
    <row r="167" spans="1:13" ht="60" customHeight="1" x14ac:dyDescent="0.35">
      <c r="A167" s="9" t="s">
        <v>788</v>
      </c>
      <c r="B167" s="1" t="s">
        <v>789</v>
      </c>
      <c r="C167" s="2" t="s">
        <v>30</v>
      </c>
      <c r="D167" s="3" t="s">
        <v>16</v>
      </c>
      <c r="E167" s="3" t="s">
        <v>17</v>
      </c>
      <c r="F167" s="3" t="s">
        <v>18</v>
      </c>
      <c r="G167" s="3" t="s">
        <v>19</v>
      </c>
      <c r="H167" s="4" t="s">
        <v>19</v>
      </c>
      <c r="I167" s="1" t="s">
        <v>790</v>
      </c>
      <c r="J167" s="1" t="s">
        <v>791</v>
      </c>
      <c r="K167" s="1" t="s">
        <v>792</v>
      </c>
      <c r="L167" s="3" t="str">
        <f t="shared" si="0"/>
        <v>Outstanding</v>
      </c>
      <c r="M167" s="11" t="s">
        <v>19</v>
      </c>
    </row>
    <row r="168" spans="1:13" ht="60" customHeight="1" x14ac:dyDescent="0.35">
      <c r="A168" s="9" t="s">
        <v>793</v>
      </c>
      <c r="B168" s="1" t="s">
        <v>794</v>
      </c>
      <c r="C168" s="2" t="s">
        <v>30</v>
      </c>
      <c r="D168" s="3" t="s">
        <v>16</v>
      </c>
      <c r="E168" s="3" t="s">
        <v>17</v>
      </c>
      <c r="F168" s="3" t="s">
        <v>18</v>
      </c>
      <c r="G168" s="3" t="s">
        <v>19</v>
      </c>
      <c r="H168" s="4" t="s">
        <v>19</v>
      </c>
      <c r="I168" s="1" t="s">
        <v>795</v>
      </c>
      <c r="J168" s="1" t="s">
        <v>772</v>
      </c>
      <c r="K168" s="1" t="s">
        <v>796</v>
      </c>
      <c r="L168" s="3" t="str">
        <f t="shared" si="0"/>
        <v>Outstanding</v>
      </c>
      <c r="M168" s="11" t="s">
        <v>19</v>
      </c>
    </row>
    <row r="169" spans="1:13" ht="60" customHeight="1" x14ac:dyDescent="0.35">
      <c r="A169" s="9" t="s">
        <v>797</v>
      </c>
      <c r="B169" s="1" t="s">
        <v>798</v>
      </c>
      <c r="C169" s="2" t="s">
        <v>30</v>
      </c>
      <c r="D169" s="3" t="s">
        <v>16</v>
      </c>
      <c r="E169" s="3" t="s">
        <v>17</v>
      </c>
      <c r="F169" s="3" t="s">
        <v>18</v>
      </c>
      <c r="G169" s="3" t="s">
        <v>19</v>
      </c>
      <c r="H169" s="4" t="s">
        <v>19</v>
      </c>
      <c r="I169" s="1" t="s">
        <v>799</v>
      </c>
      <c r="J169" s="1" t="s">
        <v>800</v>
      </c>
      <c r="K169" s="1" t="s">
        <v>801</v>
      </c>
      <c r="L169" s="3" t="str">
        <f t="shared" si="0"/>
        <v>Outstanding</v>
      </c>
      <c r="M169" s="11" t="s">
        <v>19</v>
      </c>
    </row>
    <row r="170" spans="1:13" ht="60" customHeight="1" x14ac:dyDescent="0.35">
      <c r="A170" s="9" t="s">
        <v>802</v>
      </c>
      <c r="B170" s="1" t="s">
        <v>803</v>
      </c>
      <c r="C170" s="2" t="s">
        <v>30</v>
      </c>
      <c r="D170" s="3" t="s">
        <v>16</v>
      </c>
      <c r="E170" s="3" t="s">
        <v>17</v>
      </c>
      <c r="F170" s="3" t="s">
        <v>18</v>
      </c>
      <c r="G170" s="3" t="s">
        <v>19</v>
      </c>
      <c r="H170" s="4" t="s">
        <v>19</v>
      </c>
      <c r="I170" s="1" t="s">
        <v>804</v>
      </c>
      <c r="J170" s="1" t="s">
        <v>805</v>
      </c>
      <c r="K170" s="1" t="s">
        <v>806</v>
      </c>
      <c r="L170" s="3" t="str">
        <f t="shared" si="0"/>
        <v>Outstanding</v>
      </c>
      <c r="M170" s="11" t="s">
        <v>19</v>
      </c>
    </row>
    <row r="171" spans="1:13" ht="60" customHeight="1" x14ac:dyDescent="0.35">
      <c r="A171" s="9" t="s">
        <v>807</v>
      </c>
      <c r="B171" s="1" t="s">
        <v>808</v>
      </c>
      <c r="C171" s="2" t="s">
        <v>30</v>
      </c>
      <c r="D171" s="3" t="s">
        <v>16</v>
      </c>
      <c r="E171" s="3" t="s">
        <v>17</v>
      </c>
      <c r="F171" s="3" t="s">
        <v>18</v>
      </c>
      <c r="G171" s="3" t="s">
        <v>19</v>
      </c>
      <c r="H171" s="4" t="s">
        <v>19</v>
      </c>
      <c r="I171" s="1" t="s">
        <v>809</v>
      </c>
      <c r="J171" s="1" t="s">
        <v>653</v>
      </c>
      <c r="K171" s="1" t="s">
        <v>810</v>
      </c>
      <c r="L171" s="3" t="str">
        <f t="shared" si="0"/>
        <v>Outstanding</v>
      </c>
      <c r="M171" s="11" t="s">
        <v>19</v>
      </c>
    </row>
    <row r="172" spans="1:13" ht="60" customHeight="1" x14ac:dyDescent="0.35">
      <c r="A172" s="9" t="s">
        <v>811</v>
      </c>
      <c r="B172" s="1" t="s">
        <v>812</v>
      </c>
      <c r="C172" s="2" t="s">
        <v>30</v>
      </c>
      <c r="D172" s="3" t="s">
        <v>16</v>
      </c>
      <c r="E172" s="3" t="s">
        <v>17</v>
      </c>
      <c r="F172" s="3" t="s">
        <v>18</v>
      </c>
      <c r="G172" s="3" t="s">
        <v>19</v>
      </c>
      <c r="H172" s="4" t="s">
        <v>19</v>
      </c>
      <c r="I172" s="1" t="s">
        <v>813</v>
      </c>
      <c r="J172" s="1" t="s">
        <v>653</v>
      </c>
      <c r="K172" s="1" t="s">
        <v>814</v>
      </c>
      <c r="L172" s="3" t="str">
        <f t="shared" si="0"/>
        <v>Outstanding</v>
      </c>
      <c r="M172" s="11" t="s">
        <v>19</v>
      </c>
    </row>
    <row r="173" spans="1:13" ht="60" customHeight="1" x14ac:dyDescent="0.35">
      <c r="A173" s="9" t="s">
        <v>815</v>
      </c>
      <c r="B173" s="1" t="s">
        <v>816</v>
      </c>
      <c r="C173" s="2" t="s">
        <v>30</v>
      </c>
      <c r="D173" s="3" t="s">
        <v>16</v>
      </c>
      <c r="E173" s="3" t="s">
        <v>17</v>
      </c>
      <c r="F173" s="3" t="s">
        <v>18</v>
      </c>
      <c r="G173" s="3" t="s">
        <v>19</v>
      </c>
      <c r="H173" s="4" t="s">
        <v>19</v>
      </c>
      <c r="I173" s="1" t="s">
        <v>817</v>
      </c>
      <c r="J173" s="1" t="s">
        <v>653</v>
      </c>
      <c r="K173" s="1" t="s">
        <v>818</v>
      </c>
      <c r="L173" s="3" t="str">
        <f t="shared" si="0"/>
        <v>Outstanding</v>
      </c>
      <c r="M173" s="11" t="s">
        <v>19</v>
      </c>
    </row>
    <row r="174" spans="1:13" ht="60" customHeight="1" x14ac:dyDescent="0.35">
      <c r="A174" s="9" t="s">
        <v>819</v>
      </c>
      <c r="B174" s="1" t="s">
        <v>820</v>
      </c>
      <c r="C174" s="2" t="s">
        <v>30</v>
      </c>
      <c r="D174" s="3" t="s">
        <v>16</v>
      </c>
      <c r="E174" s="3" t="s">
        <v>17</v>
      </c>
      <c r="F174" s="3" t="s">
        <v>18</v>
      </c>
      <c r="G174" s="3" t="s">
        <v>19</v>
      </c>
      <c r="H174" s="4" t="s">
        <v>19</v>
      </c>
      <c r="I174" s="1" t="s">
        <v>821</v>
      </c>
      <c r="J174" s="1" t="s">
        <v>822</v>
      </c>
      <c r="K174" s="1" t="s">
        <v>823</v>
      </c>
      <c r="L174" s="3" t="str">
        <f t="shared" si="0"/>
        <v>Outstanding</v>
      </c>
      <c r="M174" s="11" t="s">
        <v>19</v>
      </c>
    </row>
    <row r="175" spans="1:13" ht="60" customHeight="1" x14ac:dyDescent="0.35">
      <c r="A175" s="9" t="s">
        <v>824</v>
      </c>
      <c r="B175" s="1" t="s">
        <v>825</v>
      </c>
      <c r="C175" s="2" t="s">
        <v>30</v>
      </c>
      <c r="D175" s="3" t="s">
        <v>16</v>
      </c>
      <c r="E175" s="3" t="s">
        <v>17</v>
      </c>
      <c r="F175" s="3" t="s">
        <v>18</v>
      </c>
      <c r="G175" s="3" t="s">
        <v>19</v>
      </c>
      <c r="H175" s="4" t="s">
        <v>19</v>
      </c>
      <c r="I175" s="1" t="s">
        <v>826</v>
      </c>
      <c r="J175" s="1" t="s">
        <v>822</v>
      </c>
      <c r="K175" s="1" t="s">
        <v>827</v>
      </c>
      <c r="L175" s="3" t="str">
        <f t="shared" si="0"/>
        <v>Outstanding</v>
      </c>
      <c r="M175" s="11" t="s">
        <v>19</v>
      </c>
    </row>
    <row r="176" spans="1:13" ht="60" customHeight="1" x14ac:dyDescent="0.35">
      <c r="A176" s="9" t="s">
        <v>828</v>
      </c>
      <c r="B176" s="1" t="s">
        <v>829</v>
      </c>
      <c r="C176" s="2" t="s">
        <v>30</v>
      </c>
      <c r="D176" s="3" t="s">
        <v>16</v>
      </c>
      <c r="E176" s="3" t="s">
        <v>17</v>
      </c>
      <c r="F176" s="3" t="s">
        <v>18</v>
      </c>
      <c r="G176" s="3" t="s">
        <v>19</v>
      </c>
      <c r="H176" s="4" t="s">
        <v>19</v>
      </c>
      <c r="I176" s="1" t="s">
        <v>830</v>
      </c>
      <c r="J176" s="1" t="s">
        <v>831</v>
      </c>
      <c r="K176" s="1" t="s">
        <v>832</v>
      </c>
      <c r="L176" s="3" t="str">
        <f t="shared" si="0"/>
        <v>Outstanding</v>
      </c>
      <c r="M176" s="11" t="s">
        <v>19</v>
      </c>
    </row>
    <row r="177" spans="1:13" ht="60" customHeight="1" x14ac:dyDescent="0.35">
      <c r="A177" s="9" t="s">
        <v>833</v>
      </c>
      <c r="B177" s="1" t="s">
        <v>834</v>
      </c>
      <c r="C177" s="2" t="s">
        <v>30</v>
      </c>
      <c r="D177" s="3" t="s">
        <v>16</v>
      </c>
      <c r="E177" s="3" t="s">
        <v>17</v>
      </c>
      <c r="F177" s="3" t="s">
        <v>18</v>
      </c>
      <c r="G177" s="3" t="s">
        <v>19</v>
      </c>
      <c r="H177" s="4" t="s">
        <v>19</v>
      </c>
      <c r="I177" s="1" t="s">
        <v>835</v>
      </c>
      <c r="J177" s="1" t="s">
        <v>831</v>
      </c>
      <c r="K177" s="1" t="s">
        <v>836</v>
      </c>
      <c r="L177" s="3" t="str">
        <f t="shared" si="0"/>
        <v>Outstanding</v>
      </c>
      <c r="M177" s="11" t="s">
        <v>19</v>
      </c>
    </row>
    <row r="178" spans="1:13" ht="60" customHeight="1" x14ac:dyDescent="0.35">
      <c r="A178" s="9" t="s">
        <v>837</v>
      </c>
      <c r="B178" s="1" t="s">
        <v>838</v>
      </c>
      <c r="C178" s="2" t="s">
        <v>30</v>
      </c>
      <c r="D178" s="3" t="s">
        <v>16</v>
      </c>
      <c r="E178" s="3" t="s">
        <v>17</v>
      </c>
      <c r="F178" s="3" t="s">
        <v>18</v>
      </c>
      <c r="G178" s="3" t="s">
        <v>19</v>
      </c>
      <c r="H178" s="4" t="s">
        <v>19</v>
      </c>
      <c r="I178" s="1" t="s">
        <v>839</v>
      </c>
      <c r="J178" s="1" t="s">
        <v>840</v>
      </c>
      <c r="K178" s="1" t="s">
        <v>841</v>
      </c>
      <c r="L178" s="3" t="str">
        <f t="shared" si="0"/>
        <v>Outstanding</v>
      </c>
      <c r="M178" s="11" t="s">
        <v>19</v>
      </c>
    </row>
    <row r="179" spans="1:13" ht="60" customHeight="1" x14ac:dyDescent="0.35">
      <c r="A179" s="9" t="s">
        <v>842</v>
      </c>
      <c r="B179" s="1" t="s">
        <v>843</v>
      </c>
      <c r="C179" s="2" t="s">
        <v>30</v>
      </c>
      <c r="D179" s="3" t="s">
        <v>16</v>
      </c>
      <c r="E179" s="3" t="s">
        <v>17</v>
      </c>
      <c r="F179" s="3" t="s">
        <v>18</v>
      </c>
      <c r="G179" s="3" t="s">
        <v>19</v>
      </c>
      <c r="H179" s="4" t="s">
        <v>19</v>
      </c>
      <c r="I179" s="1" t="s">
        <v>844</v>
      </c>
      <c r="J179" s="1" t="s">
        <v>845</v>
      </c>
      <c r="K179" s="1" t="s">
        <v>846</v>
      </c>
      <c r="L179" s="3" t="str">
        <f t="shared" si="0"/>
        <v>Outstanding</v>
      </c>
      <c r="M179" s="11" t="s">
        <v>19</v>
      </c>
    </row>
    <row r="180" spans="1:13" ht="60" customHeight="1" x14ac:dyDescent="0.35">
      <c r="A180" s="9" t="s">
        <v>847</v>
      </c>
      <c r="B180" s="1" t="s">
        <v>848</v>
      </c>
      <c r="C180" s="2" t="s">
        <v>15</v>
      </c>
      <c r="D180" s="3" t="s">
        <v>16</v>
      </c>
      <c r="E180" s="3" t="s">
        <v>17</v>
      </c>
      <c r="F180" s="3" t="s">
        <v>18</v>
      </c>
      <c r="G180" s="3" t="s">
        <v>19</v>
      </c>
      <c r="H180" s="4" t="s">
        <v>19</v>
      </c>
      <c r="I180" s="1" t="s">
        <v>849</v>
      </c>
      <c r="J180" s="1" t="s">
        <v>850</v>
      </c>
      <c r="K180" s="1" t="s">
        <v>851</v>
      </c>
      <c r="L180" s="3" t="str">
        <f t="shared" si="0"/>
        <v>Outstanding</v>
      </c>
      <c r="M180" s="11" t="s">
        <v>19</v>
      </c>
    </row>
    <row r="181" spans="1:13" ht="60" customHeight="1" x14ac:dyDescent="0.35">
      <c r="A181" s="9" t="s">
        <v>852</v>
      </c>
      <c r="B181" s="1" t="s">
        <v>853</v>
      </c>
      <c r="C181" s="2" t="s">
        <v>30</v>
      </c>
      <c r="D181" s="3" t="s">
        <v>16</v>
      </c>
      <c r="E181" s="3" t="s">
        <v>17</v>
      </c>
      <c r="F181" s="3" t="s">
        <v>18</v>
      </c>
      <c r="G181" s="3" t="s">
        <v>19</v>
      </c>
      <c r="H181" s="4" t="s">
        <v>19</v>
      </c>
      <c r="I181" s="1" t="s">
        <v>854</v>
      </c>
      <c r="J181" s="1" t="s">
        <v>855</v>
      </c>
      <c r="K181" s="1" t="s">
        <v>856</v>
      </c>
      <c r="L181" s="3" t="str">
        <f t="shared" si="0"/>
        <v>Outstanding</v>
      </c>
      <c r="M181" s="11" t="s">
        <v>19</v>
      </c>
    </row>
    <row r="182" spans="1:13" ht="60" customHeight="1" x14ac:dyDescent="0.35">
      <c r="A182" s="9" t="s">
        <v>857</v>
      </c>
      <c r="B182" s="1" t="s">
        <v>858</v>
      </c>
      <c r="C182" s="2" t="s">
        <v>30</v>
      </c>
      <c r="D182" s="3" t="s">
        <v>16</v>
      </c>
      <c r="E182" s="3" t="s">
        <v>17</v>
      </c>
      <c r="F182" s="3" t="s">
        <v>18</v>
      </c>
      <c r="G182" s="3" t="s">
        <v>19</v>
      </c>
      <c r="H182" s="4" t="s">
        <v>19</v>
      </c>
      <c r="I182" s="1" t="s">
        <v>859</v>
      </c>
      <c r="J182" s="1" t="s">
        <v>860</v>
      </c>
      <c r="K182" s="1" t="s">
        <v>861</v>
      </c>
      <c r="L182" s="3" t="str">
        <f t="shared" si="0"/>
        <v>Outstanding</v>
      </c>
      <c r="M182" s="11" t="s">
        <v>19</v>
      </c>
    </row>
    <row r="183" spans="1:13" ht="60" customHeight="1" x14ac:dyDescent="0.35">
      <c r="A183" s="9" t="s">
        <v>862</v>
      </c>
      <c r="B183" s="1" t="s">
        <v>863</v>
      </c>
      <c r="C183" s="2" t="s">
        <v>30</v>
      </c>
      <c r="D183" s="3" t="s">
        <v>16</v>
      </c>
      <c r="E183" s="3" t="s">
        <v>17</v>
      </c>
      <c r="F183" s="3" t="s">
        <v>18</v>
      </c>
      <c r="G183" s="3" t="s">
        <v>19</v>
      </c>
      <c r="H183" s="4" t="s">
        <v>19</v>
      </c>
      <c r="I183" s="1" t="s">
        <v>864</v>
      </c>
      <c r="J183" s="1" t="s">
        <v>865</v>
      </c>
      <c r="K183" s="1" t="s">
        <v>866</v>
      </c>
      <c r="L183" s="3" t="str">
        <f t="shared" si="0"/>
        <v>Outstanding</v>
      </c>
      <c r="M183" s="11" t="s">
        <v>19</v>
      </c>
    </row>
    <row r="184" spans="1:13" ht="60" customHeight="1" x14ac:dyDescent="0.35">
      <c r="A184" s="9" t="s">
        <v>867</v>
      </c>
      <c r="B184" s="1" t="s">
        <v>868</v>
      </c>
      <c r="C184" s="2" t="s">
        <v>30</v>
      </c>
      <c r="D184" s="3" t="s">
        <v>16</v>
      </c>
      <c r="E184" s="3" t="s">
        <v>17</v>
      </c>
      <c r="F184" s="3" t="s">
        <v>18</v>
      </c>
      <c r="G184" s="3" t="s">
        <v>19</v>
      </c>
      <c r="H184" s="4" t="s">
        <v>19</v>
      </c>
      <c r="I184" s="1" t="s">
        <v>869</v>
      </c>
      <c r="J184" s="1" t="s">
        <v>870</v>
      </c>
      <c r="K184" s="1" t="s">
        <v>871</v>
      </c>
      <c r="L184" s="3" t="str">
        <f t="shared" si="0"/>
        <v>Outstanding</v>
      </c>
      <c r="M184" s="11" t="s">
        <v>19</v>
      </c>
    </row>
    <row r="185" spans="1:13" ht="60" customHeight="1" x14ac:dyDescent="0.35">
      <c r="A185" s="9" t="s">
        <v>872</v>
      </c>
      <c r="B185" s="1" t="s">
        <v>528</v>
      </c>
      <c r="C185" s="2" t="s">
        <v>30</v>
      </c>
      <c r="D185" s="3" t="s">
        <v>16</v>
      </c>
      <c r="E185" s="3" t="s">
        <v>17</v>
      </c>
      <c r="F185" s="3" t="s">
        <v>18</v>
      </c>
      <c r="G185" s="3" t="s">
        <v>19</v>
      </c>
      <c r="H185" s="4" t="s">
        <v>19</v>
      </c>
      <c r="I185" s="1" t="s">
        <v>873</v>
      </c>
      <c r="J185" s="1" t="s">
        <v>530</v>
      </c>
      <c r="K185" s="1" t="s">
        <v>874</v>
      </c>
      <c r="L185" s="3" t="str">
        <f t="shared" si="0"/>
        <v>Outstanding</v>
      </c>
      <c r="M185" s="11" t="s">
        <v>19</v>
      </c>
    </row>
    <row r="186" spans="1:13" ht="60" customHeight="1" x14ac:dyDescent="0.35">
      <c r="A186" s="9" t="s">
        <v>875</v>
      </c>
      <c r="B186" s="1" t="s">
        <v>876</v>
      </c>
      <c r="C186" s="2" t="s">
        <v>30</v>
      </c>
      <c r="D186" s="3" t="s">
        <v>16</v>
      </c>
      <c r="E186" s="3" t="s">
        <v>17</v>
      </c>
      <c r="F186" s="3" t="s">
        <v>18</v>
      </c>
      <c r="G186" s="3" t="s">
        <v>19</v>
      </c>
      <c r="H186" s="4" t="s">
        <v>19</v>
      </c>
      <c r="I186" s="1" t="s">
        <v>877</v>
      </c>
      <c r="J186" s="1" t="s">
        <v>878</v>
      </c>
      <c r="K186" s="1" t="s">
        <v>879</v>
      </c>
      <c r="L186" s="3" t="str">
        <f t="shared" si="0"/>
        <v>Outstanding</v>
      </c>
      <c r="M186" s="11" t="s">
        <v>19</v>
      </c>
    </row>
    <row r="187" spans="1:13" ht="60" customHeight="1" x14ac:dyDescent="0.35">
      <c r="A187" s="9" t="s">
        <v>880</v>
      </c>
      <c r="B187" s="1" t="s">
        <v>881</v>
      </c>
      <c r="C187" s="2" t="s">
        <v>30</v>
      </c>
      <c r="D187" s="3" t="s">
        <v>16</v>
      </c>
      <c r="E187" s="3" t="s">
        <v>17</v>
      </c>
      <c r="F187" s="3" t="s">
        <v>18</v>
      </c>
      <c r="G187" s="3" t="s">
        <v>19</v>
      </c>
      <c r="H187" s="4" t="s">
        <v>19</v>
      </c>
      <c r="I187" s="1" t="s">
        <v>882</v>
      </c>
      <c r="J187" s="1" t="s">
        <v>883</v>
      </c>
      <c r="K187" s="1" t="s">
        <v>884</v>
      </c>
      <c r="L187" s="3" t="str">
        <f t="shared" si="0"/>
        <v>Outstanding</v>
      </c>
      <c r="M187" s="11" t="s">
        <v>19</v>
      </c>
    </row>
    <row r="188" spans="1:13" ht="60" customHeight="1" x14ac:dyDescent="0.35">
      <c r="A188" s="9" t="s">
        <v>885</v>
      </c>
      <c r="B188" s="1" t="s">
        <v>886</v>
      </c>
      <c r="C188" s="2" t="s">
        <v>15</v>
      </c>
      <c r="D188" s="3" t="s">
        <v>16</v>
      </c>
      <c r="E188" s="3" t="s">
        <v>17</v>
      </c>
      <c r="F188" s="3" t="s">
        <v>18</v>
      </c>
      <c r="G188" s="3" t="s">
        <v>19</v>
      </c>
      <c r="H188" s="4" t="s">
        <v>19</v>
      </c>
      <c r="I188" s="1" t="s">
        <v>887</v>
      </c>
      <c r="J188" s="1" t="s">
        <v>888</v>
      </c>
      <c r="K188" s="1" t="s">
        <v>889</v>
      </c>
      <c r="L188" s="3" t="str">
        <f t="shared" si="0"/>
        <v>Outstanding</v>
      </c>
      <c r="M188" s="11" t="s">
        <v>19</v>
      </c>
    </row>
    <row r="189" spans="1:13" ht="60" customHeight="1" x14ac:dyDescent="0.35">
      <c r="A189" s="10" t="s">
        <v>890</v>
      </c>
      <c r="B189" s="5" t="s">
        <v>891</v>
      </c>
      <c r="C189" s="6" t="s">
        <v>15</v>
      </c>
      <c r="D189" s="7" t="s">
        <v>16</v>
      </c>
      <c r="E189" s="7" t="s">
        <v>17</v>
      </c>
      <c r="F189" s="7" t="s">
        <v>18</v>
      </c>
      <c r="G189" s="7" t="s">
        <v>19</v>
      </c>
      <c r="H189" s="8" t="s">
        <v>19</v>
      </c>
      <c r="I189" s="5" t="s">
        <v>892</v>
      </c>
      <c r="J189" s="5" t="s">
        <v>893</v>
      </c>
      <c r="K189" s="5" t="s">
        <v>894</v>
      </c>
      <c r="L189" s="7" t="str">
        <f t="shared" si="0"/>
        <v>Outstanding</v>
      </c>
      <c r="M189" s="12" t="s">
        <v>19</v>
      </c>
    </row>
    <row r="193" spans="1:4" ht="32" customHeight="1" x14ac:dyDescent="0.35">
      <c r="A193" s="288" t="s">
        <v>895</v>
      </c>
      <c r="B193" s="288"/>
      <c r="C193" s="288"/>
      <c r="D193" s="288"/>
    </row>
  </sheetData>
  <mergeCells count="1">
    <mergeCell ref="A193:D193"/>
  </mergeCells>
  <conditionalFormatting sqref="C2:C189">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8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8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8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89" xr:uid="{00000000-0002-0000-0200-000000000000}">
      <formula1>"Must,Should,Could,Won't,Unassigned"</formula1>
    </dataValidation>
    <dataValidation type="list" showErrorMessage="1" errorTitle="Invalid Value" error="Please select a value from the list: Low, Medium, High, Unassessed." sqref="E2:E189" xr:uid="{00000000-0002-0000-0200-000001000000}">
      <formula1>"Low,Medium,High,Unassessed"</formula1>
    </dataValidation>
    <dataValidation type="list" showErrorMessage="1" errorTitle="Invalid Value" error="Please select a value from the list: Phase1, Phase2, Phase3, Phase4, Phase5, Pending." sqref="F2:F18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89" xr:uid="{00000000-0002-0000-0200-000003000000}">
      <formula1>"Implemented,Testing,Failed,Compensated,Risk Accepted,N/A"</formula1>
    </dataValidation>
  </dataValidations>
  <hyperlinks>
    <hyperlink ref="A19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1044</v>
      </c>
      <c r="C2" s="305" t="s">
        <v>1044</v>
      </c>
      <c r="D2" s="305" t="s">
        <v>1044</v>
      </c>
      <c r="E2" s="305" t="s">
        <v>1044</v>
      </c>
      <c r="F2" s="305" t="s">
        <v>1044</v>
      </c>
      <c r="G2" s="305" t="s">
        <v>1044</v>
      </c>
      <c r="H2" s="309" t="s">
        <v>1045</v>
      </c>
      <c r="I2" s="309" t="s">
        <v>1045</v>
      </c>
      <c r="J2" s="309" t="s">
        <v>1045</v>
      </c>
      <c r="K2" s="309" t="s">
        <v>1045</v>
      </c>
      <c r="L2" s="309" t="s">
        <v>1045</v>
      </c>
      <c r="M2" s="308" t="s">
        <v>1046</v>
      </c>
      <c r="N2" s="308" t="s">
        <v>1046</v>
      </c>
      <c r="O2" s="310" t="s">
        <v>1047</v>
      </c>
      <c r="P2" s="310" t="s">
        <v>1047</v>
      </c>
      <c r="Q2" s="306" t="s">
        <v>11</v>
      </c>
      <c r="R2" s="306" t="s">
        <v>11</v>
      </c>
      <c r="S2" s="306" t="s">
        <v>11</v>
      </c>
      <c r="T2" s="307" t="s">
        <v>1048</v>
      </c>
    </row>
    <row r="3" spans="2:20" ht="35" customHeight="1" x14ac:dyDescent="0.35">
      <c r="B3" s="70" t="s">
        <v>1049</v>
      </c>
      <c r="C3" s="70" t="s">
        <v>1050</v>
      </c>
      <c r="D3" s="70" t="s">
        <v>1051</v>
      </c>
      <c r="E3" s="70" t="s">
        <v>1052</v>
      </c>
      <c r="F3" s="70" t="s">
        <v>1053</v>
      </c>
      <c r="G3" s="70" t="s">
        <v>9</v>
      </c>
      <c r="H3" s="71" t="s">
        <v>1054</v>
      </c>
      <c r="I3" s="71" t="s">
        <v>1055</v>
      </c>
      <c r="J3" s="71" t="s">
        <v>1056</v>
      </c>
      <c r="K3" s="71" t="s">
        <v>1057</v>
      </c>
      <c r="L3" s="71" t="s">
        <v>989</v>
      </c>
      <c r="M3" s="72" t="s">
        <v>1058</v>
      </c>
      <c r="N3" s="72" t="s">
        <v>1059</v>
      </c>
      <c r="O3" s="73" t="s">
        <v>1060</v>
      </c>
      <c r="P3" s="73" t="s">
        <v>1061</v>
      </c>
      <c r="Q3" s="74" t="s">
        <v>11</v>
      </c>
      <c r="R3" s="74" t="s">
        <v>1062</v>
      </c>
      <c r="S3" s="74" t="s">
        <v>1063</v>
      </c>
      <c r="T3" s="75" t="s">
        <v>1064</v>
      </c>
    </row>
    <row r="4" spans="2:20" ht="60" customHeight="1" x14ac:dyDescent="0.35">
      <c r="B4" s="76" t="s">
        <v>1065</v>
      </c>
      <c r="C4" s="76" t="s">
        <v>1066</v>
      </c>
      <c r="D4" s="76" t="s">
        <v>1067</v>
      </c>
      <c r="E4" s="76" t="s">
        <v>1068</v>
      </c>
      <c r="F4" s="76" t="s">
        <v>1069</v>
      </c>
      <c r="G4" s="76" t="s">
        <v>1070</v>
      </c>
      <c r="H4" s="76" t="s">
        <v>1071</v>
      </c>
      <c r="I4" s="76" t="s">
        <v>1072</v>
      </c>
      <c r="J4" s="76" t="s">
        <v>1073</v>
      </c>
      <c r="K4" s="76" t="s">
        <v>1074</v>
      </c>
      <c r="L4" s="76" t="s">
        <v>1075</v>
      </c>
      <c r="M4" s="76" t="s">
        <v>1076</v>
      </c>
      <c r="N4" s="76" t="s">
        <v>1077</v>
      </c>
      <c r="O4" s="76" t="s">
        <v>1078</v>
      </c>
      <c r="P4" s="76" t="s">
        <v>1079</v>
      </c>
      <c r="Q4" s="76" t="s">
        <v>1080</v>
      </c>
      <c r="R4" s="76" t="s">
        <v>1081</v>
      </c>
      <c r="S4" s="76" t="s">
        <v>1082</v>
      </c>
      <c r="T4" s="76" t="s">
        <v>1083</v>
      </c>
    </row>
    <row r="5" spans="2:20" ht="60" customHeight="1" x14ac:dyDescent="0.35">
      <c r="B5" s="38" t="s">
        <v>1084</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1085</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1086</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1087</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1088</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1089</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1090</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1091</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1092</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1093</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1094</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1095</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1096</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1097</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1098</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1099</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1100</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1101</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1102</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1103</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1104</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1105</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1106</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1107</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1108</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1109</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1110</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1111</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1112</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1113</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1114</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1115</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1116</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1117</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1118</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1119</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1120</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1121</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1122</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1123</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1124</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1125</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1126</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1127</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1128</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1129</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1130</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1131</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1132</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1133</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895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1134</v>
      </c>
      <c r="B1" s="104" t="s">
        <v>0</v>
      </c>
      <c r="C1" s="104" t="s">
        <v>1135</v>
      </c>
      <c r="D1" s="104" t="s">
        <v>9</v>
      </c>
      <c r="E1" s="104" t="s">
        <v>1136</v>
      </c>
      <c r="F1" s="104" t="s">
        <v>1137</v>
      </c>
      <c r="G1" s="104" t="s">
        <v>1138</v>
      </c>
      <c r="H1" s="104" t="s">
        <v>1139</v>
      </c>
      <c r="I1" s="104" t="s">
        <v>1140</v>
      </c>
      <c r="J1" s="104" t="s">
        <v>1141</v>
      </c>
      <c r="K1" s="104" t="s">
        <v>1142</v>
      </c>
      <c r="L1" s="104" t="s">
        <v>1143</v>
      </c>
      <c r="M1" s="104" t="s">
        <v>1144</v>
      </c>
      <c r="N1" s="104" t="s">
        <v>1145</v>
      </c>
      <c r="O1" s="104" t="s">
        <v>1146</v>
      </c>
      <c r="P1" s="104" t="s">
        <v>1147</v>
      </c>
      <c r="Q1" s="104" t="s">
        <v>1148</v>
      </c>
      <c r="R1" s="104" t="s">
        <v>1149</v>
      </c>
      <c r="S1" s="104" t="s">
        <v>1150</v>
      </c>
      <c r="T1" s="104" t="s">
        <v>1151</v>
      </c>
      <c r="U1" s="104" t="s">
        <v>1152</v>
      </c>
      <c r="V1" s="104" t="s">
        <v>1153</v>
      </c>
      <c r="W1" s="104" t="s">
        <v>1154</v>
      </c>
      <c r="X1" s="104" t="s">
        <v>1155</v>
      </c>
      <c r="Y1" s="104" t="s">
        <v>1156</v>
      </c>
      <c r="Z1" s="104" t="s">
        <v>1157</v>
      </c>
      <c r="AA1" s="104" t="s">
        <v>1158</v>
      </c>
      <c r="AB1" s="104" t="s">
        <v>1159</v>
      </c>
      <c r="AC1" s="104" t="s">
        <v>1160</v>
      </c>
      <c r="AD1" s="104" t="s">
        <v>1161</v>
      </c>
      <c r="AE1" s="104" t="s">
        <v>1162</v>
      </c>
      <c r="AF1" s="104" t="s">
        <v>1163</v>
      </c>
      <c r="AG1" s="104" t="s">
        <v>1164</v>
      </c>
      <c r="AH1" s="104" t="s">
        <v>1165</v>
      </c>
      <c r="AI1" s="104" t="s">
        <v>1166</v>
      </c>
      <c r="AJ1" s="104" t="s">
        <v>1167</v>
      </c>
      <c r="AK1" s="104" t="s">
        <v>1168</v>
      </c>
      <c r="AL1" s="104" t="s">
        <v>1169</v>
      </c>
      <c r="AM1" s="104" t="s">
        <v>1170</v>
      </c>
      <c r="AN1" s="104" t="s">
        <v>1171</v>
      </c>
      <c r="AO1" s="104" t="s">
        <v>1172</v>
      </c>
      <c r="AP1" s="104" t="s">
        <v>1173</v>
      </c>
      <c r="AQ1" s="104" t="s">
        <v>1174</v>
      </c>
      <c r="AR1" s="104" t="s">
        <v>1175</v>
      </c>
      <c r="AS1" s="104" t="s">
        <v>1176</v>
      </c>
      <c r="AT1" s="104" t="s">
        <v>1177</v>
      </c>
      <c r="AU1" s="104" t="s">
        <v>1178</v>
      </c>
      <c r="AV1" s="104" t="s">
        <v>1179</v>
      </c>
      <c r="AW1" s="105" t="s">
        <v>1180</v>
      </c>
    </row>
    <row r="2" spans="1:49" ht="60" customHeight="1" outlineLevel="1" x14ac:dyDescent="0.35">
      <c r="A2" s="97" t="s">
        <v>1181</v>
      </c>
      <c r="B2" s="80">
        <v>1</v>
      </c>
      <c r="C2" s="82" t="s">
        <v>19</v>
      </c>
      <c r="D2" s="84" t="s">
        <v>1182</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1181</v>
      </c>
      <c r="B3" s="81" t="s">
        <v>1183</v>
      </c>
      <c r="C3" s="83" t="s">
        <v>1184</v>
      </c>
      <c r="D3" s="85" t="s">
        <v>1185</v>
      </c>
      <c r="E3" s="85" t="s">
        <v>1186</v>
      </c>
      <c r="F3" s="86" t="s">
        <v>1187</v>
      </c>
      <c r="G3" s="86" t="s">
        <v>1188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1181</v>
      </c>
      <c r="B4" s="81" t="s">
        <v>1189</v>
      </c>
      <c r="C4" s="83" t="s">
        <v>1190</v>
      </c>
      <c r="D4" s="85" t="s">
        <v>1191</v>
      </c>
      <c r="E4" s="85" t="s">
        <v>1192</v>
      </c>
      <c r="F4" s="86" t="s">
        <v>1187</v>
      </c>
      <c r="G4" s="86" t="s">
        <v>1193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1181</v>
      </c>
      <c r="B5" s="81" t="s">
        <v>1194</v>
      </c>
      <c r="C5" s="83" t="s">
        <v>1195</v>
      </c>
      <c r="D5" s="85" t="s">
        <v>1196</v>
      </c>
      <c r="E5" s="85" t="s">
        <v>1197</v>
      </c>
      <c r="F5" s="86" t="s">
        <v>1187</v>
      </c>
      <c r="G5" s="86" t="s">
        <v>1198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1181</v>
      </c>
      <c r="B6" s="81" t="s">
        <v>1199</v>
      </c>
      <c r="C6" s="83" t="s">
        <v>1200</v>
      </c>
      <c r="D6" s="85" t="s">
        <v>1201</v>
      </c>
      <c r="E6" s="85" t="s">
        <v>1202</v>
      </c>
      <c r="F6" s="86" t="s">
        <v>1187</v>
      </c>
      <c r="G6" s="86" t="s">
        <v>1188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1181</v>
      </c>
      <c r="B7" s="81" t="s">
        <v>1203</v>
      </c>
      <c r="C7" s="83" t="s">
        <v>1204</v>
      </c>
      <c r="D7" s="85" t="s">
        <v>1205</v>
      </c>
      <c r="E7" s="85" t="s">
        <v>1206</v>
      </c>
      <c r="F7" s="86" t="s">
        <v>1187</v>
      </c>
      <c r="G7" s="86" t="s">
        <v>1198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1207</v>
      </c>
      <c r="B8" s="80">
        <v>2</v>
      </c>
      <c r="C8" s="82" t="s">
        <v>19</v>
      </c>
      <c r="D8" s="84" t="s">
        <v>1208</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1207</v>
      </c>
      <c r="B9" s="81" t="s">
        <v>1209</v>
      </c>
      <c r="C9" s="83" t="s">
        <v>1210</v>
      </c>
      <c r="D9" s="85" t="s">
        <v>1211</v>
      </c>
      <c r="E9" s="85" t="s">
        <v>1212</v>
      </c>
      <c r="F9" s="86" t="s">
        <v>1213</v>
      </c>
      <c r="G9" s="86" t="s">
        <v>1188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1207</v>
      </c>
      <c r="B10" s="81" t="s">
        <v>1214</v>
      </c>
      <c r="C10" s="83" t="s">
        <v>1215</v>
      </c>
      <c r="D10" s="85" t="s">
        <v>1216</v>
      </c>
      <c r="E10" s="85" t="s">
        <v>1217</v>
      </c>
      <c r="F10" s="86" t="s">
        <v>1213</v>
      </c>
      <c r="G10" s="86" t="s">
        <v>1188</v>
      </c>
      <c r="H10" s="86">
        <v>1</v>
      </c>
      <c r="I10" s="88">
        <f>IF(COUNTIF(J10:AW10,"&lt;&gt;")=0,"",SUMPRODUCT(((Recommendations[ImplStatus]="Implemented")+(Recommendations[ImplStatus]="Compensated"))*ISNUMBER(MATCH(Recommendations[Id],J10:AW10,0)))/COUNTIF(J10:AW10,"&lt;&gt;"))</f>
        <v>0</v>
      </c>
      <c r="J10" s="90" t="s">
        <v>885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1207</v>
      </c>
      <c r="B11" s="81" t="s">
        <v>1218</v>
      </c>
      <c r="C11" s="83" t="s">
        <v>1219</v>
      </c>
      <c r="D11" s="85" t="s">
        <v>1220</v>
      </c>
      <c r="E11" s="85" t="s">
        <v>1221</v>
      </c>
      <c r="F11" s="86" t="s">
        <v>1213</v>
      </c>
      <c r="G11" s="86" t="s">
        <v>1193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1207</v>
      </c>
      <c r="B12" s="81" t="s">
        <v>1222</v>
      </c>
      <c r="C12" s="83" t="s">
        <v>1223</v>
      </c>
      <c r="D12" s="85" t="s">
        <v>1224</v>
      </c>
      <c r="E12" s="85" t="s">
        <v>1225</v>
      </c>
      <c r="F12" s="86" t="s">
        <v>1213</v>
      </c>
      <c r="G12" s="86" t="s">
        <v>1198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1207</v>
      </c>
      <c r="B13" s="81" t="s">
        <v>1226</v>
      </c>
      <c r="C13" s="83" t="s">
        <v>1227</v>
      </c>
      <c r="D13" s="85" t="s">
        <v>1228</v>
      </c>
      <c r="E13" s="85" t="s">
        <v>1229</v>
      </c>
      <c r="F13" s="86" t="s">
        <v>1213</v>
      </c>
      <c r="G13" s="86" t="s">
        <v>1230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1207</v>
      </c>
      <c r="B14" s="81" t="s">
        <v>1231</v>
      </c>
      <c r="C14" s="83" t="s">
        <v>1232</v>
      </c>
      <c r="D14" s="85" t="s">
        <v>1233</v>
      </c>
      <c r="E14" s="85" t="s">
        <v>1234</v>
      </c>
      <c r="F14" s="86" t="s">
        <v>1213</v>
      </c>
      <c r="G14" s="86" t="s">
        <v>1230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1207</v>
      </c>
      <c r="B15" s="81" t="s">
        <v>1235</v>
      </c>
      <c r="C15" s="83" t="s">
        <v>1236</v>
      </c>
      <c r="D15" s="85" t="s">
        <v>1237</v>
      </c>
      <c r="E15" s="85" t="s">
        <v>1238</v>
      </c>
      <c r="F15" s="86" t="s">
        <v>1213</v>
      </c>
      <c r="G15" s="86" t="s">
        <v>1230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1239</v>
      </c>
      <c r="B16" s="80">
        <v>3</v>
      </c>
      <c r="C16" s="82" t="s">
        <v>19</v>
      </c>
      <c r="D16" s="84" t="s">
        <v>1240</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1239</v>
      </c>
      <c r="B17" s="81" t="s">
        <v>1241</v>
      </c>
      <c r="C17" s="83" t="s">
        <v>1242</v>
      </c>
      <c r="D17" s="85" t="s">
        <v>1243</v>
      </c>
      <c r="E17" s="85" t="s">
        <v>1244</v>
      </c>
      <c r="F17" s="86" t="s">
        <v>1245</v>
      </c>
      <c r="G17" s="86" t="s">
        <v>1246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1239</v>
      </c>
      <c r="B18" s="81" t="s">
        <v>1247</v>
      </c>
      <c r="C18" s="83" t="s">
        <v>1248</v>
      </c>
      <c r="D18" s="85" t="s">
        <v>1249</v>
      </c>
      <c r="E18" s="85" t="s">
        <v>1250</v>
      </c>
      <c r="F18" s="86" t="s">
        <v>1245</v>
      </c>
      <c r="G18" s="86" t="s">
        <v>1188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1239</v>
      </c>
      <c r="B19" s="81" t="s">
        <v>1251</v>
      </c>
      <c r="C19" s="83" t="s">
        <v>1252</v>
      </c>
      <c r="D19" s="85" t="s">
        <v>1253</v>
      </c>
      <c r="E19" s="85" t="s">
        <v>1254</v>
      </c>
      <c r="F19" s="86" t="s">
        <v>1245</v>
      </c>
      <c r="G19" s="86" t="s">
        <v>1230</v>
      </c>
      <c r="H19" s="86">
        <v>1</v>
      </c>
      <c r="I19" s="88">
        <f>IF(COUNTIF(J19:AW19,"&lt;&gt;")=0,"",SUMPRODUCT(((Recommendations[ImplStatus]="Implemented")+(Recommendations[ImplStatus]="Compensated"))*ISNUMBER(MATCH(Recommendations[Id],J19:AW19,0)))/COUNTIF(J19:AW19,"&lt;&gt;"))</f>
        <v>0</v>
      </c>
      <c r="J19" s="90" t="s">
        <v>99</v>
      </c>
      <c r="K19" s="90" t="s">
        <v>104</v>
      </c>
      <c r="L19" s="90" t="s">
        <v>109</v>
      </c>
      <c r="M19" s="90" t="s">
        <v>138</v>
      </c>
      <c r="N19" s="90" t="s">
        <v>142</v>
      </c>
      <c r="O19" s="90" t="s">
        <v>146</v>
      </c>
      <c r="P19" s="90" t="s">
        <v>150</v>
      </c>
      <c r="Q19" s="90" t="s">
        <v>154</v>
      </c>
      <c r="R19" s="90" t="s">
        <v>159</v>
      </c>
      <c r="S19" s="90" t="s">
        <v>163</v>
      </c>
      <c r="T19" s="90" t="s">
        <v>167</v>
      </c>
      <c r="U19" s="90" t="s">
        <v>221</v>
      </c>
      <c r="V19" s="90" t="s">
        <v>417</v>
      </c>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1239</v>
      </c>
      <c r="B20" s="81" t="s">
        <v>1255</v>
      </c>
      <c r="C20" s="83" t="s">
        <v>1256</v>
      </c>
      <c r="D20" s="85" t="s">
        <v>1257</v>
      </c>
      <c r="E20" s="85" t="s">
        <v>1258</v>
      </c>
      <c r="F20" s="86" t="s">
        <v>1245</v>
      </c>
      <c r="G20" s="86" t="s">
        <v>1230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1239</v>
      </c>
      <c r="B21" s="81" t="s">
        <v>1259</v>
      </c>
      <c r="C21" s="83" t="s">
        <v>1260</v>
      </c>
      <c r="D21" s="85" t="s">
        <v>1261</v>
      </c>
      <c r="E21" s="85" t="s">
        <v>1262</v>
      </c>
      <c r="F21" s="86" t="s">
        <v>1245</v>
      </c>
      <c r="G21" s="86" t="s">
        <v>1230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1239</v>
      </c>
      <c r="B22" s="81" t="s">
        <v>1263</v>
      </c>
      <c r="C22" s="83" t="s">
        <v>1264</v>
      </c>
      <c r="D22" s="85" t="s">
        <v>1265</v>
      </c>
      <c r="E22" s="85" t="s">
        <v>1266</v>
      </c>
      <c r="F22" s="86" t="s">
        <v>1245</v>
      </c>
      <c r="G22" s="86" t="s">
        <v>1230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1239</v>
      </c>
      <c r="B23" s="81" t="s">
        <v>1267</v>
      </c>
      <c r="C23" s="83" t="s">
        <v>1268</v>
      </c>
      <c r="D23" s="85" t="s">
        <v>1269</v>
      </c>
      <c r="E23" s="85" t="s">
        <v>1270</v>
      </c>
      <c r="F23" s="86" t="s">
        <v>1245</v>
      </c>
      <c r="G23" s="86" t="s">
        <v>1188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1239</v>
      </c>
      <c r="B24" s="81" t="s">
        <v>1271</v>
      </c>
      <c r="C24" s="83" t="s">
        <v>1272</v>
      </c>
      <c r="D24" s="85" t="s">
        <v>1273</v>
      </c>
      <c r="E24" s="85" t="s">
        <v>1274</v>
      </c>
      <c r="F24" s="86" t="s">
        <v>1245</v>
      </c>
      <c r="G24" s="86" t="s">
        <v>1188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1239</v>
      </c>
      <c r="B25" s="81" t="s">
        <v>1275</v>
      </c>
      <c r="C25" s="83" t="s">
        <v>1276</v>
      </c>
      <c r="D25" s="85" t="s">
        <v>1277</v>
      </c>
      <c r="E25" s="85" t="s">
        <v>1278</v>
      </c>
      <c r="F25" s="86" t="s">
        <v>1245</v>
      </c>
      <c r="G25" s="86" t="s">
        <v>1230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1239</v>
      </c>
      <c r="B26" s="81" t="s">
        <v>1279</v>
      </c>
      <c r="C26" s="83" t="s">
        <v>1280</v>
      </c>
      <c r="D26" s="85" t="s">
        <v>1281</v>
      </c>
      <c r="E26" s="85" t="s">
        <v>1282</v>
      </c>
      <c r="F26" s="86" t="s">
        <v>1245</v>
      </c>
      <c r="G26" s="86" t="s">
        <v>1230</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1239</v>
      </c>
      <c r="B27" s="81" t="s">
        <v>1283</v>
      </c>
      <c r="C27" s="83" t="s">
        <v>1284</v>
      </c>
      <c r="D27" s="85" t="s">
        <v>1285</v>
      </c>
      <c r="E27" s="85" t="s">
        <v>1286</v>
      </c>
      <c r="F27" s="86" t="s">
        <v>1245</v>
      </c>
      <c r="G27" s="86" t="s">
        <v>1230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1239</v>
      </c>
      <c r="B28" s="81" t="s">
        <v>1287</v>
      </c>
      <c r="C28" s="83" t="s">
        <v>1288</v>
      </c>
      <c r="D28" s="85" t="s">
        <v>1289</v>
      </c>
      <c r="E28" s="85" t="s">
        <v>1290</v>
      </c>
      <c r="F28" s="86" t="s">
        <v>1245</v>
      </c>
      <c r="G28" s="86" t="s">
        <v>1230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1239</v>
      </c>
      <c r="B29" s="81" t="s">
        <v>1291</v>
      </c>
      <c r="C29" s="83" t="s">
        <v>1292</v>
      </c>
      <c r="D29" s="85" t="s">
        <v>1293</v>
      </c>
      <c r="E29" s="85" t="s">
        <v>1294</v>
      </c>
      <c r="F29" s="86" t="s">
        <v>1245</v>
      </c>
      <c r="G29" s="86" t="s">
        <v>1230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1239</v>
      </c>
      <c r="B30" s="81" t="s">
        <v>1295</v>
      </c>
      <c r="C30" s="83" t="s">
        <v>1296</v>
      </c>
      <c r="D30" s="85" t="s">
        <v>1297</v>
      </c>
      <c r="E30" s="85" t="s">
        <v>1298</v>
      </c>
      <c r="F30" s="86" t="s">
        <v>1245</v>
      </c>
      <c r="G30" s="86" t="s">
        <v>1198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1299</v>
      </c>
      <c r="B31" s="80">
        <v>4</v>
      </c>
      <c r="C31" s="82" t="s">
        <v>19</v>
      </c>
      <c r="D31" s="84" t="s">
        <v>1300</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1299</v>
      </c>
      <c r="B32" s="81" t="s">
        <v>1301</v>
      </c>
      <c r="C32" s="83" t="s">
        <v>1302</v>
      </c>
      <c r="D32" s="85" t="s">
        <v>1303</v>
      </c>
      <c r="E32" s="85" t="s">
        <v>1304</v>
      </c>
      <c r="F32" s="86" t="s">
        <v>1305</v>
      </c>
      <c r="G32" s="86" t="s">
        <v>1246</v>
      </c>
      <c r="H32" s="86">
        <v>1</v>
      </c>
      <c r="I32" s="88">
        <f>IF(COUNTIF(J32:AW32,"&lt;&gt;")=0,"",SUMPRODUCT(((Recommendations[ImplStatus]="Implemented")+(Recommendations[ImplStatus]="Compensated"))*ISNUMBER(MATCH(Recommendations[Id],J32:AW32,0)))/COUNTIF(J32:AW32,"&lt;&gt;"))</f>
        <v>0</v>
      </c>
      <c r="J32" s="90" t="s">
        <v>55</v>
      </c>
      <c r="K32" s="90" t="s">
        <v>65</v>
      </c>
      <c r="L32" s="90" t="s">
        <v>265</v>
      </c>
      <c r="M32" s="90" t="s">
        <v>270</v>
      </c>
      <c r="N32" s="90" t="s">
        <v>275</v>
      </c>
      <c r="O32" s="90" t="s">
        <v>279</v>
      </c>
      <c r="P32" s="90" t="s">
        <v>309</v>
      </c>
      <c r="Q32" s="90" t="s">
        <v>314</v>
      </c>
      <c r="R32" s="90" t="s">
        <v>329</v>
      </c>
      <c r="S32" s="90" t="s">
        <v>334</v>
      </c>
      <c r="T32" s="90" t="s">
        <v>372</v>
      </c>
      <c r="U32" s="90" t="s">
        <v>377</v>
      </c>
      <c r="V32" s="90" t="s">
        <v>392</v>
      </c>
      <c r="W32" s="90" t="s">
        <v>397</v>
      </c>
      <c r="X32" s="90" t="s">
        <v>422</v>
      </c>
      <c r="Y32" s="90" t="s">
        <v>427</v>
      </c>
      <c r="Z32" s="90" t="s">
        <v>442</v>
      </c>
      <c r="AA32" s="90" t="s">
        <v>447</v>
      </c>
      <c r="AB32" s="90" t="s">
        <v>451</v>
      </c>
      <c r="AC32" s="90" t="s">
        <v>455</v>
      </c>
      <c r="AD32" s="90" t="s">
        <v>460</v>
      </c>
      <c r="AE32" s="90" t="s">
        <v>465</v>
      </c>
      <c r="AF32" s="90" t="s">
        <v>470</v>
      </c>
      <c r="AG32" s="90" t="s">
        <v>479</v>
      </c>
      <c r="AH32" s="90" t="s">
        <v>484</v>
      </c>
      <c r="AI32" s="90" t="s">
        <v>489</v>
      </c>
      <c r="AJ32" s="90" t="s">
        <v>493</v>
      </c>
      <c r="AK32" s="90" t="s">
        <v>650</v>
      </c>
      <c r="AL32" s="90" t="s">
        <v>847</v>
      </c>
      <c r="AM32" s="90"/>
      <c r="AN32" s="90"/>
      <c r="AO32" s="90"/>
      <c r="AP32" s="90"/>
      <c r="AQ32" s="90"/>
      <c r="AR32" s="90"/>
      <c r="AS32" s="90"/>
      <c r="AT32" s="90"/>
      <c r="AU32" s="90"/>
      <c r="AV32" s="90"/>
      <c r="AW32" s="101"/>
    </row>
    <row r="33" spans="1:49" ht="60" customHeight="1" x14ac:dyDescent="0.35">
      <c r="A33" s="98" t="s">
        <v>1299</v>
      </c>
      <c r="B33" s="81" t="s">
        <v>1306</v>
      </c>
      <c r="C33" s="83" t="s">
        <v>1307</v>
      </c>
      <c r="D33" s="85" t="s">
        <v>1308</v>
      </c>
      <c r="E33" s="85" t="s">
        <v>1309</v>
      </c>
      <c r="F33" s="86" t="s">
        <v>1305</v>
      </c>
      <c r="G33" s="86" t="s">
        <v>1246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1299</v>
      </c>
      <c r="B34" s="81" t="s">
        <v>1310</v>
      </c>
      <c r="C34" s="83" t="s">
        <v>1311</v>
      </c>
      <c r="D34" s="85" t="s">
        <v>1312</v>
      </c>
      <c r="E34" s="85" t="s">
        <v>1313</v>
      </c>
      <c r="F34" s="86" t="s">
        <v>1187</v>
      </c>
      <c r="G34" s="86" t="s">
        <v>1230</v>
      </c>
      <c r="H34" s="86">
        <v>1</v>
      </c>
      <c r="I34" s="88">
        <f>IF(COUNTIF(J34:AW34,"&lt;&gt;")=0,"",SUMPRODUCT(((Recommendations[ImplStatus]="Implemented")+(Recommendations[ImplStatus]="Compensated"))*ISNUMBER(MATCH(Recommendations[Id],J34:AW34,0)))/COUNTIF(J34:AW34,"&lt;&gt;"))</f>
        <v>0</v>
      </c>
      <c r="J34" s="90" t="s">
        <v>338</v>
      </c>
      <c r="K34" s="90" t="s">
        <v>343</v>
      </c>
      <c r="L34" s="90" t="s">
        <v>362</v>
      </c>
      <c r="M34" s="90" t="s">
        <v>407</v>
      </c>
      <c r="N34" s="90" t="s">
        <v>412</v>
      </c>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1299</v>
      </c>
      <c r="B35" s="81" t="s">
        <v>1314</v>
      </c>
      <c r="C35" s="83" t="s">
        <v>1315</v>
      </c>
      <c r="D35" s="85" t="s">
        <v>1316</v>
      </c>
      <c r="E35" s="85" t="s">
        <v>1317</v>
      </c>
      <c r="F35" s="86" t="s">
        <v>1187</v>
      </c>
      <c r="G35" s="86" t="s">
        <v>1230</v>
      </c>
      <c r="H35" s="86">
        <v>1</v>
      </c>
      <c r="I35" s="88">
        <f>IF(COUNTIF(J35:AW35,"&lt;&gt;")=0,"",SUMPRODUCT(((Recommendations[ImplStatus]="Implemented")+(Recommendations[ImplStatus]="Compensated"))*ISNUMBER(MATCH(Recommendations[Id],J35:AW35,0)))/COUNTIF(J35:AW35,"&lt;&gt;"))</f>
        <v>0</v>
      </c>
      <c r="J35" s="90" t="s">
        <v>226</v>
      </c>
      <c r="K35" s="90" t="s">
        <v>231</v>
      </c>
      <c r="L35" s="90" t="s">
        <v>235</v>
      </c>
      <c r="M35" s="90" t="s">
        <v>240</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1299</v>
      </c>
      <c r="B36" s="81" t="s">
        <v>1318</v>
      </c>
      <c r="C36" s="83" t="s">
        <v>1319</v>
      </c>
      <c r="D36" s="85" t="s">
        <v>1320</v>
      </c>
      <c r="E36" s="85" t="s">
        <v>1321</v>
      </c>
      <c r="F36" s="86" t="s">
        <v>1187</v>
      </c>
      <c r="G36" s="86" t="s">
        <v>1230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1299</v>
      </c>
      <c r="B37" s="81" t="s">
        <v>1322</v>
      </c>
      <c r="C37" s="83" t="s">
        <v>1323</v>
      </c>
      <c r="D37" s="85" t="s">
        <v>1324</v>
      </c>
      <c r="E37" s="85" t="s">
        <v>1325</v>
      </c>
      <c r="F37" s="86" t="s">
        <v>1187</v>
      </c>
      <c r="G37" s="86" t="s">
        <v>1230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1299</v>
      </c>
      <c r="B38" s="81" t="s">
        <v>1326</v>
      </c>
      <c r="C38" s="83" t="s">
        <v>1327</v>
      </c>
      <c r="D38" s="85" t="s">
        <v>1328</v>
      </c>
      <c r="E38" s="85" t="s">
        <v>1329</v>
      </c>
      <c r="F38" s="86" t="s">
        <v>1330</v>
      </c>
      <c r="G38" s="86" t="s">
        <v>1230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1299</v>
      </c>
      <c r="B39" s="81" t="s">
        <v>1331</v>
      </c>
      <c r="C39" s="83" t="s">
        <v>1332</v>
      </c>
      <c r="D39" s="85" t="s">
        <v>1333</v>
      </c>
      <c r="E39" s="85" t="s">
        <v>1334</v>
      </c>
      <c r="F39" s="86" t="s">
        <v>1187</v>
      </c>
      <c r="G39" s="86" t="s">
        <v>1230</v>
      </c>
      <c r="H39" s="86">
        <v>2</v>
      </c>
      <c r="I39" s="88">
        <f>IF(COUNTIF(J39:AW39,"&lt;&gt;")=0,"",SUMPRODUCT(((Recommendations[ImplStatus]="Implemented")+(Recommendations[ImplStatus]="Compensated"))*ISNUMBER(MATCH(Recommendations[Id],J39:AW39,0)))/COUNTIF(J39:AW39,"&lt;&gt;"))</f>
        <v>0</v>
      </c>
      <c r="J39" s="90" t="s">
        <v>13</v>
      </c>
      <c r="K39" s="90" t="s">
        <v>34</v>
      </c>
      <c r="L39" s="90" t="s">
        <v>40</v>
      </c>
      <c r="M39" s="90" t="s">
        <v>84</v>
      </c>
      <c r="N39" s="90" t="s">
        <v>119</v>
      </c>
      <c r="O39" s="90" t="s">
        <v>284</v>
      </c>
      <c r="P39" s="90" t="s">
        <v>299</v>
      </c>
      <c r="Q39" s="90" t="s">
        <v>304</v>
      </c>
      <c r="R39" s="90" t="s">
        <v>347</v>
      </c>
      <c r="S39" s="90" t="s">
        <v>352</v>
      </c>
      <c r="T39" s="90" t="s">
        <v>357</v>
      </c>
      <c r="U39" s="90" t="s">
        <v>890</v>
      </c>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1299</v>
      </c>
      <c r="B40" s="81" t="s">
        <v>1335</v>
      </c>
      <c r="C40" s="83" t="s">
        <v>1336</v>
      </c>
      <c r="D40" s="85" t="s">
        <v>1337</v>
      </c>
      <c r="E40" s="85" t="s">
        <v>1338</v>
      </c>
      <c r="F40" s="86" t="s">
        <v>1187</v>
      </c>
      <c r="G40" s="86" t="s">
        <v>1230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1299</v>
      </c>
      <c r="B41" s="81" t="s">
        <v>1339</v>
      </c>
      <c r="C41" s="83" t="s">
        <v>1340</v>
      </c>
      <c r="D41" s="85" t="s">
        <v>1341</v>
      </c>
      <c r="E41" s="85" t="s">
        <v>1342</v>
      </c>
      <c r="F41" s="86" t="s">
        <v>1187</v>
      </c>
      <c r="G41" s="86" t="s">
        <v>1230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1299</v>
      </c>
      <c r="B42" s="81" t="s">
        <v>1343</v>
      </c>
      <c r="C42" s="83" t="s">
        <v>1344</v>
      </c>
      <c r="D42" s="85" t="s">
        <v>1345</v>
      </c>
      <c r="E42" s="85" t="s">
        <v>1346</v>
      </c>
      <c r="F42" s="86" t="s">
        <v>1245</v>
      </c>
      <c r="G42" s="86" t="s">
        <v>1230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1299</v>
      </c>
      <c r="B43" s="81" t="s">
        <v>1347</v>
      </c>
      <c r="C43" s="83" t="s">
        <v>1348</v>
      </c>
      <c r="D43" s="85" t="s">
        <v>1349</v>
      </c>
      <c r="E43" s="85" t="s">
        <v>1350</v>
      </c>
      <c r="F43" s="86" t="s">
        <v>1245</v>
      </c>
      <c r="G43" s="86" t="s">
        <v>1230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1351</v>
      </c>
      <c r="B44" s="80">
        <v>5</v>
      </c>
      <c r="C44" s="82" t="s">
        <v>19</v>
      </c>
      <c r="D44" s="84" t="s">
        <v>1352</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1351</v>
      </c>
      <c r="B45" s="81" t="s">
        <v>1353</v>
      </c>
      <c r="C45" s="83" t="s">
        <v>1354</v>
      </c>
      <c r="D45" s="85" t="s">
        <v>1355</v>
      </c>
      <c r="E45" s="85" t="s">
        <v>1356</v>
      </c>
      <c r="F45" s="86" t="s">
        <v>1330</v>
      </c>
      <c r="G45" s="86" t="s">
        <v>1188</v>
      </c>
      <c r="H45" s="86">
        <v>1</v>
      </c>
      <c r="I45" s="88">
        <f>IF(COUNTIF(J45:AW45,"&lt;&gt;")=0,"",SUMPRODUCT(((Recommendations[ImplStatus]="Implemented")+(Recommendations[ImplStatus]="Compensated"))*ISNUMBER(MATCH(Recommendations[Id],J45:AW45,0)))/COUNTIF(J45:AW45,"&lt;&gt;"))</f>
        <v>0</v>
      </c>
      <c r="J45" s="90" t="s">
        <v>367</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1351</v>
      </c>
      <c r="B46" s="81" t="s">
        <v>1357</v>
      </c>
      <c r="C46" s="83" t="s">
        <v>1358</v>
      </c>
      <c r="D46" s="85" t="s">
        <v>1359</v>
      </c>
      <c r="E46" s="85" t="s">
        <v>1360</v>
      </c>
      <c r="F46" s="86" t="s">
        <v>1330</v>
      </c>
      <c r="G46" s="86" t="s">
        <v>1230</v>
      </c>
      <c r="H46" s="86">
        <v>1</v>
      </c>
      <c r="I46" s="88">
        <f>IF(COUNTIF(J46:AW46,"&lt;&gt;")=0,"",SUMPRODUCT(((Recommendations[ImplStatus]="Implemented")+(Recommendations[ImplStatus]="Compensated"))*ISNUMBER(MATCH(Recommendations[Id],J46:AW46,0)))/COUNTIF(J46:AW46,"&lt;&gt;"))</f>
        <v>0</v>
      </c>
      <c r="J46" s="90" t="s">
        <v>402</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1351</v>
      </c>
      <c r="B47" s="81" t="s">
        <v>1361</v>
      </c>
      <c r="C47" s="83" t="s">
        <v>1362</v>
      </c>
      <c r="D47" s="85" t="s">
        <v>1363</v>
      </c>
      <c r="E47" s="85" t="s">
        <v>1364</v>
      </c>
      <c r="F47" s="86" t="s">
        <v>1330</v>
      </c>
      <c r="G47" s="86" t="s">
        <v>1230</v>
      </c>
      <c r="H47" s="86">
        <v>1</v>
      </c>
      <c r="I47" s="88">
        <f>IF(COUNTIF(J47:AW47,"&lt;&gt;")=0,"",SUMPRODUCT(((Recommendations[ImplStatus]="Implemented")+(Recommendations[ImplStatus]="Compensated"))*ISNUMBER(MATCH(Recommendations[Id],J47:AW47,0)))/COUNTIF(J47:AW47,"&lt;&gt;"))</f>
        <v>0</v>
      </c>
      <c r="J47" s="90" t="s">
        <v>382</v>
      </c>
      <c r="K47" s="90" t="s">
        <v>387</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1351</v>
      </c>
      <c r="B48" s="81" t="s">
        <v>1365</v>
      </c>
      <c r="C48" s="83" t="s">
        <v>1366</v>
      </c>
      <c r="D48" s="85" t="s">
        <v>1367</v>
      </c>
      <c r="E48" s="85" t="s">
        <v>1368</v>
      </c>
      <c r="F48" s="86" t="s">
        <v>1330</v>
      </c>
      <c r="G48" s="86" t="s">
        <v>1230</v>
      </c>
      <c r="H48" s="86">
        <v>1</v>
      </c>
      <c r="I48" s="88">
        <f>IF(COUNTIF(J48:AW48,"&lt;&gt;")=0,"",SUMPRODUCT(((Recommendations[ImplStatus]="Implemented")+(Recommendations[ImplStatus]="Compensated"))*ISNUMBER(MATCH(Recommendations[Id],J48:AW48,0)))/COUNTIF(J48:AW48,"&lt;&gt;"))</f>
        <v>0</v>
      </c>
      <c r="J48" s="90" t="s">
        <v>362</v>
      </c>
      <c r="K48" s="90" t="s">
        <v>432</v>
      </c>
      <c r="L48" s="90" t="s">
        <v>437</v>
      </c>
      <c r="M48" s="90" t="s">
        <v>852</v>
      </c>
      <c r="N48" s="90" t="s">
        <v>857</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1351</v>
      </c>
      <c r="B49" s="81" t="s">
        <v>1369</v>
      </c>
      <c r="C49" s="83" t="s">
        <v>1370</v>
      </c>
      <c r="D49" s="85" t="s">
        <v>1371</v>
      </c>
      <c r="E49" s="85" t="s">
        <v>1372</v>
      </c>
      <c r="F49" s="86" t="s">
        <v>1330</v>
      </c>
      <c r="G49" s="86" t="s">
        <v>1188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1351</v>
      </c>
      <c r="B50" s="81" t="s">
        <v>1373</v>
      </c>
      <c r="C50" s="83" t="s">
        <v>1374</v>
      </c>
      <c r="D50" s="85" t="s">
        <v>1375</v>
      </c>
      <c r="E50" s="85" t="s">
        <v>1376</v>
      </c>
      <c r="F50" s="86" t="s">
        <v>1330</v>
      </c>
      <c r="G50" s="86" t="s">
        <v>1246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1377</v>
      </c>
      <c r="B51" s="80">
        <v>6</v>
      </c>
      <c r="C51" s="82" t="s">
        <v>19</v>
      </c>
      <c r="D51" s="84" t="s">
        <v>1378</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1377</v>
      </c>
      <c r="B52" s="81" t="s">
        <v>1379</v>
      </c>
      <c r="C52" s="83" t="s">
        <v>1380</v>
      </c>
      <c r="D52" s="85" t="s">
        <v>1381</v>
      </c>
      <c r="E52" s="85" t="s">
        <v>1382</v>
      </c>
      <c r="F52" s="86" t="s">
        <v>1305</v>
      </c>
      <c r="G52" s="86" t="s">
        <v>1246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1377</v>
      </c>
      <c r="B53" s="81" t="s">
        <v>1383</v>
      </c>
      <c r="C53" s="83" t="s">
        <v>1384</v>
      </c>
      <c r="D53" s="85" t="s">
        <v>1385</v>
      </c>
      <c r="E53" s="85" t="s">
        <v>1386</v>
      </c>
      <c r="F53" s="86" t="s">
        <v>1305</v>
      </c>
      <c r="G53" s="86" t="s">
        <v>1246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1377</v>
      </c>
      <c r="B54" s="81" t="s">
        <v>1387</v>
      </c>
      <c r="C54" s="83" t="s">
        <v>1388</v>
      </c>
      <c r="D54" s="85" t="s">
        <v>1389</v>
      </c>
      <c r="E54" s="85" t="s">
        <v>1390</v>
      </c>
      <c r="F54" s="86" t="s">
        <v>1330</v>
      </c>
      <c r="G54" s="86" t="s">
        <v>1230</v>
      </c>
      <c r="H54" s="86">
        <v>1</v>
      </c>
      <c r="I54" s="88">
        <f>IF(COUNTIF(J54:AW54,"&lt;&gt;")=0,"",SUMPRODUCT(((Recommendations[ImplStatus]="Implemented")+(Recommendations[ImplStatus]="Compensated"))*ISNUMBER(MATCH(Recommendations[Id],J54:AW54,0)))/COUNTIF(J54:AW54,"&lt;&gt;"))</f>
        <v>0</v>
      </c>
      <c r="J54" s="90" t="s">
        <v>498</v>
      </c>
      <c r="K54" s="90" t="s">
        <v>503</v>
      </c>
      <c r="L54" s="90" t="s">
        <v>508</v>
      </c>
      <c r="M54" s="90" t="s">
        <v>513</v>
      </c>
      <c r="N54" s="90" t="s">
        <v>527</v>
      </c>
      <c r="O54" s="90" t="s">
        <v>532</v>
      </c>
      <c r="P54" s="90" t="s">
        <v>537</v>
      </c>
      <c r="Q54" s="90" t="s">
        <v>867</v>
      </c>
      <c r="R54" s="90" t="s">
        <v>872</v>
      </c>
      <c r="S54" s="90" t="s">
        <v>875</v>
      </c>
      <c r="T54" s="90" t="s">
        <v>880</v>
      </c>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1377</v>
      </c>
      <c r="B55" s="81" t="s">
        <v>1391</v>
      </c>
      <c r="C55" s="83" t="s">
        <v>1392</v>
      </c>
      <c r="D55" s="85" t="s">
        <v>1393</v>
      </c>
      <c r="E55" s="85" t="s">
        <v>1394</v>
      </c>
      <c r="F55" s="86" t="s">
        <v>1330</v>
      </c>
      <c r="G55" s="86" t="s">
        <v>1230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1377</v>
      </c>
      <c r="B56" s="81" t="s">
        <v>1395</v>
      </c>
      <c r="C56" s="83" t="s">
        <v>1396</v>
      </c>
      <c r="D56" s="85" t="s">
        <v>1397</v>
      </c>
      <c r="E56" s="85" t="s">
        <v>1398</v>
      </c>
      <c r="F56" s="86" t="s">
        <v>1330</v>
      </c>
      <c r="G56" s="86" t="s">
        <v>1230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1377</v>
      </c>
      <c r="B57" s="81" t="s">
        <v>1399</v>
      </c>
      <c r="C57" s="83" t="s">
        <v>1400</v>
      </c>
      <c r="D57" s="85" t="s">
        <v>1401</v>
      </c>
      <c r="E57" s="85" t="s">
        <v>1402</v>
      </c>
      <c r="F57" s="86" t="s">
        <v>1213</v>
      </c>
      <c r="G57" s="86" t="s">
        <v>1188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1377</v>
      </c>
      <c r="B58" s="81" t="s">
        <v>1403</v>
      </c>
      <c r="C58" s="83" t="s">
        <v>1404</v>
      </c>
      <c r="D58" s="85" t="s">
        <v>1405</v>
      </c>
      <c r="E58" s="85" t="s">
        <v>1406</v>
      </c>
      <c r="F58" s="86" t="s">
        <v>1330</v>
      </c>
      <c r="G58" s="86" t="s">
        <v>1230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1377</v>
      </c>
      <c r="B59" s="81" t="s">
        <v>1407</v>
      </c>
      <c r="C59" s="83" t="s">
        <v>1408</v>
      </c>
      <c r="D59" s="85" t="s">
        <v>1409</v>
      </c>
      <c r="E59" s="85" t="s">
        <v>1410</v>
      </c>
      <c r="F59" s="86" t="s">
        <v>1330</v>
      </c>
      <c r="G59" s="86" t="s">
        <v>1246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1411</v>
      </c>
      <c r="B60" s="80">
        <v>7</v>
      </c>
      <c r="C60" s="82" t="s">
        <v>19</v>
      </c>
      <c r="D60" s="84" t="s">
        <v>1412</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1411</v>
      </c>
      <c r="B61" s="81" t="s">
        <v>1413</v>
      </c>
      <c r="C61" s="83" t="s">
        <v>1414</v>
      </c>
      <c r="D61" s="85" t="s">
        <v>1415</v>
      </c>
      <c r="E61" s="85" t="s">
        <v>1416</v>
      </c>
      <c r="F61" s="86" t="s">
        <v>1305</v>
      </c>
      <c r="G61" s="86" t="s">
        <v>1246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1411</v>
      </c>
      <c r="B62" s="81" t="s">
        <v>1417</v>
      </c>
      <c r="C62" s="83" t="s">
        <v>1418</v>
      </c>
      <c r="D62" s="85" t="s">
        <v>1419</v>
      </c>
      <c r="E62" s="85" t="s">
        <v>1420</v>
      </c>
      <c r="F62" s="86" t="s">
        <v>1305</v>
      </c>
      <c r="G62" s="86" t="s">
        <v>1246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1411</v>
      </c>
      <c r="B63" s="81" t="s">
        <v>1421</v>
      </c>
      <c r="C63" s="83" t="s">
        <v>1422</v>
      </c>
      <c r="D63" s="85" t="s">
        <v>1423</v>
      </c>
      <c r="E63" s="85" t="s">
        <v>1424</v>
      </c>
      <c r="F63" s="86" t="s">
        <v>1213</v>
      </c>
      <c r="G63" s="86" t="s">
        <v>1230</v>
      </c>
      <c r="H63" s="86">
        <v>1</v>
      </c>
      <c r="I63" s="88">
        <f>IF(COUNTIF(J63:AW63,"&lt;&gt;")=0,"",SUMPRODUCT(((Recommendations[ImplStatus]="Implemented")+(Recommendations[ImplStatus]="Compensated"))*ISNUMBER(MATCH(Recommendations[Id],J63:AW63,0)))/COUNTIF(J63:AW63,"&lt;&gt;"))</f>
        <v>0</v>
      </c>
      <c r="J63" s="90" t="s">
        <v>60</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1411</v>
      </c>
      <c r="B64" s="81" t="s">
        <v>1425</v>
      </c>
      <c r="C64" s="83" t="s">
        <v>1426</v>
      </c>
      <c r="D64" s="85" t="s">
        <v>1427</v>
      </c>
      <c r="E64" s="85" t="s">
        <v>1428</v>
      </c>
      <c r="F64" s="86" t="s">
        <v>1213</v>
      </c>
      <c r="G64" s="86" t="s">
        <v>1230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1411</v>
      </c>
      <c r="B65" s="81" t="s">
        <v>1429</v>
      </c>
      <c r="C65" s="83" t="s">
        <v>1430</v>
      </c>
      <c r="D65" s="85" t="s">
        <v>1431</v>
      </c>
      <c r="E65" s="85" t="s">
        <v>1432</v>
      </c>
      <c r="F65" s="86" t="s">
        <v>1213</v>
      </c>
      <c r="G65" s="86" t="s">
        <v>1188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1411</v>
      </c>
      <c r="B66" s="81" t="s">
        <v>1433</v>
      </c>
      <c r="C66" s="83" t="s">
        <v>1434</v>
      </c>
      <c r="D66" s="85" t="s">
        <v>1435</v>
      </c>
      <c r="E66" s="85" t="s">
        <v>1436</v>
      </c>
      <c r="F66" s="86" t="s">
        <v>1213</v>
      </c>
      <c r="G66" s="86" t="s">
        <v>1188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1411</v>
      </c>
      <c r="B67" s="81" t="s">
        <v>1437</v>
      </c>
      <c r="C67" s="83" t="s">
        <v>1438</v>
      </c>
      <c r="D67" s="85" t="s">
        <v>1439</v>
      </c>
      <c r="E67" s="85" t="s">
        <v>1440</v>
      </c>
      <c r="F67" s="86" t="s">
        <v>1213</v>
      </c>
      <c r="G67" s="86" t="s">
        <v>1193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1441</v>
      </c>
      <c r="B68" s="80">
        <v>8</v>
      </c>
      <c r="C68" s="82" t="s">
        <v>19</v>
      </c>
      <c r="D68" s="84" t="s">
        <v>1442</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1441</v>
      </c>
      <c r="B69" s="81" t="s">
        <v>1443</v>
      </c>
      <c r="C69" s="83" t="s">
        <v>1444</v>
      </c>
      <c r="D69" s="85" t="s">
        <v>1445</v>
      </c>
      <c r="E69" s="85" t="s">
        <v>1446</v>
      </c>
      <c r="F69" s="86" t="s">
        <v>1305</v>
      </c>
      <c r="G69" s="86" t="s">
        <v>1246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1441</v>
      </c>
      <c r="B70" s="81" t="s">
        <v>1447</v>
      </c>
      <c r="C70" s="83" t="s">
        <v>1448</v>
      </c>
      <c r="D70" s="85" t="s">
        <v>1449</v>
      </c>
      <c r="E70" s="85" t="s">
        <v>1450</v>
      </c>
      <c r="F70" s="86" t="s">
        <v>1245</v>
      </c>
      <c r="G70" s="86" t="s">
        <v>1198</v>
      </c>
      <c r="H70" s="86">
        <v>1</v>
      </c>
      <c r="I70" s="88">
        <f>IF(COUNTIF(J70:AW70,"&lt;&gt;")=0,"",SUMPRODUCT(((Recommendations[ImplStatus]="Implemented")+(Recommendations[ImplStatus]="Compensated"))*ISNUMBER(MATCH(Recommendations[Id],J70:AW70,0)))/COUNTIF(J70:AW70,"&lt;&gt;"))</f>
        <v>0</v>
      </c>
      <c r="J70" s="90" t="s">
        <v>23</v>
      </c>
      <c r="K70" s="90" t="s">
        <v>28</v>
      </c>
      <c r="L70" s="90" t="s">
        <v>89</v>
      </c>
      <c r="M70" s="90" t="s">
        <v>94</v>
      </c>
      <c r="N70" s="90" t="s">
        <v>114</v>
      </c>
      <c r="O70" s="90" t="s">
        <v>124</v>
      </c>
      <c r="P70" s="90" t="s">
        <v>129</v>
      </c>
      <c r="Q70" s="90" t="s">
        <v>171</v>
      </c>
      <c r="R70" s="90" t="s">
        <v>175</v>
      </c>
      <c r="S70" s="90" t="s">
        <v>179</v>
      </c>
      <c r="T70" s="90" t="s">
        <v>183</v>
      </c>
      <c r="U70" s="90" t="s">
        <v>187</v>
      </c>
      <c r="V70" s="90" t="s">
        <v>192</v>
      </c>
      <c r="W70" s="90" t="s">
        <v>201</v>
      </c>
      <c r="X70" s="90" t="s">
        <v>205</v>
      </c>
      <c r="Y70" s="90" t="s">
        <v>209</v>
      </c>
      <c r="Z70" s="90" t="s">
        <v>213</v>
      </c>
      <c r="AA70" s="90" t="s">
        <v>217</v>
      </c>
      <c r="AB70" s="90" t="s">
        <v>245</v>
      </c>
      <c r="AC70" s="90" t="s">
        <v>250</v>
      </c>
      <c r="AD70" s="90" t="s">
        <v>255</v>
      </c>
      <c r="AE70" s="90" t="s">
        <v>289</v>
      </c>
      <c r="AF70" s="90" t="s">
        <v>294</v>
      </c>
      <c r="AG70" s="90" t="s">
        <v>319</v>
      </c>
      <c r="AH70" s="90" t="s">
        <v>324</v>
      </c>
      <c r="AI70" s="90" t="s">
        <v>475</v>
      </c>
      <c r="AJ70" s="90" t="s">
        <v>517</v>
      </c>
      <c r="AK70" s="90" t="s">
        <v>522</v>
      </c>
      <c r="AL70" s="90" t="s">
        <v>577</v>
      </c>
      <c r="AM70" s="90" t="s">
        <v>582</v>
      </c>
      <c r="AN70" s="90" t="s">
        <v>597</v>
      </c>
      <c r="AO70" s="90" t="s">
        <v>617</v>
      </c>
      <c r="AP70" s="90" t="s">
        <v>622</v>
      </c>
      <c r="AQ70" s="90" t="s">
        <v>627</v>
      </c>
      <c r="AR70" s="90" t="s">
        <v>631</v>
      </c>
      <c r="AS70" s="90" t="s">
        <v>636</v>
      </c>
      <c r="AT70" s="90" t="s">
        <v>646</v>
      </c>
      <c r="AU70" s="90" t="s">
        <v>664</v>
      </c>
      <c r="AV70" s="90" t="s">
        <v>680</v>
      </c>
      <c r="AW70" s="101" t="s">
        <v>692</v>
      </c>
    </row>
    <row r="71" spans="1:49" ht="60" customHeight="1" x14ac:dyDescent="0.35">
      <c r="A71" s="98" t="s">
        <v>1441</v>
      </c>
      <c r="B71" s="81" t="s">
        <v>1451</v>
      </c>
      <c r="C71" s="83" t="s">
        <v>1452</v>
      </c>
      <c r="D71" s="85" t="s">
        <v>1453</v>
      </c>
      <c r="E71" s="85" t="s">
        <v>1454</v>
      </c>
      <c r="F71" s="86" t="s">
        <v>1245</v>
      </c>
      <c r="G71" s="86" t="s">
        <v>1230</v>
      </c>
      <c r="H71" s="86">
        <v>1</v>
      </c>
      <c r="I71" s="88">
        <f>IF(COUNTIF(J71:AW71,"&lt;&gt;")=0,"",SUMPRODUCT(((Recommendations[ImplStatus]="Implemented")+(Recommendations[ImplStatus]="Compensated"))*ISNUMBER(MATCH(Recommendations[Id],J71:AW71,0)))/COUNTIF(J71:AW71,"&lt;&gt;"))</f>
        <v>0</v>
      </c>
      <c r="J71" s="90" t="s">
        <v>572</v>
      </c>
      <c r="K71" s="90" t="s">
        <v>602</v>
      </c>
      <c r="L71" s="90" t="s">
        <v>607</v>
      </c>
      <c r="M71" s="90" t="s">
        <v>612</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1441</v>
      </c>
      <c r="B72" s="81" t="s">
        <v>1455</v>
      </c>
      <c r="C72" s="83" t="s">
        <v>1456</v>
      </c>
      <c r="D72" s="85" t="s">
        <v>1457</v>
      </c>
      <c r="E72" s="85" t="s">
        <v>1458</v>
      </c>
      <c r="F72" s="86" t="s">
        <v>1459</v>
      </c>
      <c r="G72" s="86" t="s">
        <v>1230</v>
      </c>
      <c r="H72" s="86">
        <v>2</v>
      </c>
      <c r="I72" s="88">
        <f>IF(COUNTIF(J72:AW72,"&lt;&gt;")=0,"",SUMPRODUCT(((Recommendations[ImplStatus]="Implemented")+(Recommendations[ImplStatus]="Compensated"))*ISNUMBER(MATCH(Recommendations[Id],J72:AW72,0)))/COUNTIF(J72:AW72,"&lt;&gt;"))</f>
        <v>0</v>
      </c>
      <c r="J72" s="90" t="s">
        <v>70</v>
      </c>
      <c r="K72" s="90" t="s">
        <v>75</v>
      </c>
      <c r="L72" s="90" t="s">
        <v>80</v>
      </c>
      <c r="M72" s="90" t="s">
        <v>260</v>
      </c>
      <c r="N72" s="90" t="s">
        <v>587</v>
      </c>
      <c r="O72" s="90" t="s">
        <v>704</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1441</v>
      </c>
      <c r="B73" s="81" t="s">
        <v>1460</v>
      </c>
      <c r="C73" s="83" t="s">
        <v>1461</v>
      </c>
      <c r="D73" s="85" t="s">
        <v>1462</v>
      </c>
      <c r="E73" s="85" t="s">
        <v>1463</v>
      </c>
      <c r="F73" s="86" t="s">
        <v>1245</v>
      </c>
      <c r="G73" s="86" t="s">
        <v>1198</v>
      </c>
      <c r="H73" s="86">
        <v>2</v>
      </c>
      <c r="I73" s="88">
        <f>IF(COUNTIF(J73:AW73,"&lt;&gt;")=0,"",SUMPRODUCT(((Recommendations[ImplStatus]="Implemented")+(Recommendations[ImplStatus]="Compensated"))*ISNUMBER(MATCH(Recommendations[Id],J73:AW73,0)))/COUNTIF(J73:AW73,"&lt;&gt;"))</f>
        <v>0</v>
      </c>
      <c r="J73" s="90" t="s">
        <v>641</v>
      </c>
      <c r="K73" s="90" t="s">
        <v>655</v>
      </c>
      <c r="L73" s="90" t="s">
        <v>660</v>
      </c>
      <c r="M73" s="90" t="s">
        <v>668</v>
      </c>
      <c r="N73" s="90" t="s">
        <v>672</v>
      </c>
      <c r="O73" s="90" t="s">
        <v>676</v>
      </c>
      <c r="P73" s="90" t="s">
        <v>684</v>
      </c>
      <c r="Q73" s="90" t="s">
        <v>688</v>
      </c>
      <c r="R73" s="90" t="s">
        <v>696</v>
      </c>
      <c r="S73" s="90" t="s">
        <v>700</v>
      </c>
      <c r="T73" s="90" t="s">
        <v>708</v>
      </c>
      <c r="U73" s="90" t="s">
        <v>712</v>
      </c>
      <c r="V73" s="90" t="s">
        <v>716</v>
      </c>
      <c r="W73" s="90" t="s">
        <v>720</v>
      </c>
      <c r="X73" s="90" t="s">
        <v>724</v>
      </c>
      <c r="Y73" s="90" t="s">
        <v>728</v>
      </c>
      <c r="Z73" s="90" t="s">
        <v>732</v>
      </c>
      <c r="AA73" s="90" t="s">
        <v>736</v>
      </c>
      <c r="AB73" s="90" t="s">
        <v>740</v>
      </c>
      <c r="AC73" s="90" t="s">
        <v>744</v>
      </c>
      <c r="AD73" s="90" t="s">
        <v>748</v>
      </c>
      <c r="AE73" s="90" t="s">
        <v>753</v>
      </c>
      <c r="AF73" s="90" t="s">
        <v>757</v>
      </c>
      <c r="AG73" s="90" t="s">
        <v>761</v>
      </c>
      <c r="AH73" s="90" t="s">
        <v>765</v>
      </c>
      <c r="AI73" s="90" t="s">
        <v>769</v>
      </c>
      <c r="AJ73" s="90" t="s">
        <v>774</v>
      </c>
      <c r="AK73" s="90" t="s">
        <v>783</v>
      </c>
      <c r="AL73" s="90" t="s">
        <v>788</v>
      </c>
      <c r="AM73" s="90" t="s">
        <v>793</v>
      </c>
      <c r="AN73" s="90" t="s">
        <v>807</v>
      </c>
      <c r="AO73" s="90" t="s">
        <v>811</v>
      </c>
      <c r="AP73" s="90" t="s">
        <v>815</v>
      </c>
      <c r="AQ73" s="90" t="s">
        <v>819</v>
      </c>
      <c r="AR73" s="90" t="s">
        <v>824</v>
      </c>
      <c r="AS73" s="90" t="s">
        <v>828</v>
      </c>
      <c r="AT73" s="90" t="s">
        <v>833</v>
      </c>
      <c r="AU73" s="90" t="s">
        <v>837</v>
      </c>
      <c r="AV73" s="90" t="s">
        <v>842</v>
      </c>
      <c r="AW73" s="101" t="s">
        <v>862</v>
      </c>
    </row>
    <row r="74" spans="1:49" ht="60" customHeight="1" x14ac:dyDescent="0.35">
      <c r="A74" s="98" t="s">
        <v>1441</v>
      </c>
      <c r="B74" s="81" t="s">
        <v>1464</v>
      </c>
      <c r="C74" s="83" t="s">
        <v>1465</v>
      </c>
      <c r="D74" s="85" t="s">
        <v>1466</v>
      </c>
      <c r="E74" s="85" t="s">
        <v>1467</v>
      </c>
      <c r="F74" s="86" t="s">
        <v>1245</v>
      </c>
      <c r="G74" s="86" t="s">
        <v>1198</v>
      </c>
      <c r="H74" s="86">
        <v>2</v>
      </c>
      <c r="I74" s="88">
        <f>IF(COUNTIF(J74:AW74,"&lt;&gt;")=0,"",SUMPRODUCT(((Recommendations[ImplStatus]="Implemented")+(Recommendations[ImplStatus]="Compensated"))*ISNUMBER(MATCH(Recommendations[Id],J74:AW74,0)))/COUNTIF(J74:AW74,"&lt;&gt;"))</f>
        <v>0</v>
      </c>
      <c r="J74" s="90" t="s">
        <v>133</v>
      </c>
      <c r="K74" s="90" t="s">
        <v>196</v>
      </c>
      <c r="L74" s="90" t="s">
        <v>562</v>
      </c>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1441</v>
      </c>
      <c r="B75" s="81" t="s">
        <v>1468</v>
      </c>
      <c r="C75" s="83" t="s">
        <v>1469</v>
      </c>
      <c r="D75" s="85" t="s">
        <v>1470</v>
      </c>
      <c r="E75" s="85" t="s">
        <v>1471</v>
      </c>
      <c r="F75" s="86" t="s">
        <v>1245</v>
      </c>
      <c r="G75" s="86" t="s">
        <v>1198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1441</v>
      </c>
      <c r="B76" s="81" t="s">
        <v>1472</v>
      </c>
      <c r="C76" s="83" t="s">
        <v>1473</v>
      </c>
      <c r="D76" s="85" t="s">
        <v>1474</v>
      </c>
      <c r="E76" s="85" t="s">
        <v>1475</v>
      </c>
      <c r="F76" s="86" t="s">
        <v>1245</v>
      </c>
      <c r="G76" s="86" t="s">
        <v>1198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1441</v>
      </c>
      <c r="B77" s="81" t="s">
        <v>1476</v>
      </c>
      <c r="C77" s="83" t="s">
        <v>1477</v>
      </c>
      <c r="D77" s="85" t="s">
        <v>1478</v>
      </c>
      <c r="E77" s="85" t="s">
        <v>1479</v>
      </c>
      <c r="F77" s="86" t="s">
        <v>1245</v>
      </c>
      <c r="G77" s="86" t="s">
        <v>1198</v>
      </c>
      <c r="H77" s="86">
        <v>2</v>
      </c>
      <c r="I77" s="88">
        <f>IF(COUNTIF(J77:AW77,"&lt;&gt;")=0,"",SUMPRODUCT(((Recommendations[ImplStatus]="Implemented")+(Recommendations[ImplStatus]="Compensated"))*ISNUMBER(MATCH(Recommendations[Id],J77:AW77,0)))/COUNTIF(J77:AW77,"&lt;&gt;"))</f>
        <v>0</v>
      </c>
      <c r="J77" s="90" t="s">
        <v>567</v>
      </c>
      <c r="K77" s="90" t="s">
        <v>592</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1441</v>
      </c>
      <c r="B78" s="81" t="s">
        <v>1480</v>
      </c>
      <c r="C78" s="83" t="s">
        <v>1481</v>
      </c>
      <c r="D78" s="85" t="s">
        <v>1482</v>
      </c>
      <c r="E78" s="85" t="s">
        <v>1483</v>
      </c>
      <c r="F78" s="86" t="s">
        <v>1245</v>
      </c>
      <c r="G78" s="86" t="s">
        <v>1230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1441</v>
      </c>
      <c r="B79" s="81" t="s">
        <v>1484</v>
      </c>
      <c r="C79" s="83" t="s">
        <v>1485</v>
      </c>
      <c r="D79" s="85" t="s">
        <v>1486</v>
      </c>
      <c r="E79" s="85" t="s">
        <v>1487</v>
      </c>
      <c r="F79" s="86" t="s">
        <v>1245</v>
      </c>
      <c r="G79" s="86" t="s">
        <v>1198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1441</v>
      </c>
      <c r="B80" s="81" t="s">
        <v>1488</v>
      </c>
      <c r="C80" s="83" t="s">
        <v>1489</v>
      </c>
      <c r="D80" s="85" t="s">
        <v>1490</v>
      </c>
      <c r="E80" s="85" t="s">
        <v>1491</v>
      </c>
      <c r="F80" s="86" t="s">
        <v>1245</v>
      </c>
      <c r="G80" s="86" t="s">
        <v>1198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1492</v>
      </c>
      <c r="B81" s="80">
        <v>9</v>
      </c>
      <c r="C81" s="82" t="s">
        <v>19</v>
      </c>
      <c r="D81" s="84" t="s">
        <v>1493</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1492</v>
      </c>
      <c r="B82" s="81" t="s">
        <v>1494</v>
      </c>
      <c r="C82" s="83" t="s">
        <v>1495</v>
      </c>
      <c r="D82" s="85" t="s">
        <v>1496</v>
      </c>
      <c r="E82" s="85" t="s">
        <v>1497</v>
      </c>
      <c r="F82" s="86" t="s">
        <v>1213</v>
      </c>
      <c r="G82" s="86" t="s">
        <v>1230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1492</v>
      </c>
      <c r="B83" s="81" t="s">
        <v>1498</v>
      </c>
      <c r="C83" s="83" t="s">
        <v>1499</v>
      </c>
      <c r="D83" s="85" t="s">
        <v>1500</v>
      </c>
      <c r="E83" s="85" t="s">
        <v>1501</v>
      </c>
      <c r="F83" s="86" t="s">
        <v>1187</v>
      </c>
      <c r="G83" s="86" t="s">
        <v>1230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1492</v>
      </c>
      <c r="B84" s="81" t="s">
        <v>1502</v>
      </c>
      <c r="C84" s="83" t="s">
        <v>1503</v>
      </c>
      <c r="D84" s="85" t="s">
        <v>1504</v>
      </c>
      <c r="E84" s="85" t="s">
        <v>1505</v>
      </c>
      <c r="F84" s="86" t="s">
        <v>1459</v>
      </c>
      <c r="G84" s="86" t="s">
        <v>1230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1492</v>
      </c>
      <c r="B85" s="81" t="s">
        <v>1506</v>
      </c>
      <c r="C85" s="83" t="s">
        <v>1507</v>
      </c>
      <c r="D85" s="85" t="s">
        <v>1508</v>
      </c>
      <c r="E85" s="85" t="s">
        <v>1509</v>
      </c>
      <c r="F85" s="86" t="s">
        <v>1213</v>
      </c>
      <c r="G85" s="86" t="s">
        <v>1230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1492</v>
      </c>
      <c r="B86" s="81" t="s">
        <v>1510</v>
      </c>
      <c r="C86" s="83" t="s">
        <v>1511</v>
      </c>
      <c r="D86" s="85" t="s">
        <v>1512</v>
      </c>
      <c r="E86" s="85" t="s">
        <v>1513</v>
      </c>
      <c r="F86" s="86" t="s">
        <v>1459</v>
      </c>
      <c r="G86" s="86" t="s">
        <v>1230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1492</v>
      </c>
      <c r="B87" s="81" t="s">
        <v>1514</v>
      </c>
      <c r="C87" s="83" t="s">
        <v>1515</v>
      </c>
      <c r="D87" s="85" t="s">
        <v>1516</v>
      </c>
      <c r="E87" s="85" t="s">
        <v>1517</v>
      </c>
      <c r="F87" s="86" t="s">
        <v>1459</v>
      </c>
      <c r="G87" s="86" t="s">
        <v>1230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1492</v>
      </c>
      <c r="B88" s="81" t="s">
        <v>1518</v>
      </c>
      <c r="C88" s="83" t="s">
        <v>1519</v>
      </c>
      <c r="D88" s="85" t="s">
        <v>1520</v>
      </c>
      <c r="E88" s="85" t="s">
        <v>1521</v>
      </c>
      <c r="F88" s="86" t="s">
        <v>1459</v>
      </c>
      <c r="G88" s="86" t="s">
        <v>1230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1522</v>
      </c>
      <c r="B89" s="80">
        <v>10</v>
      </c>
      <c r="C89" s="82" t="s">
        <v>19</v>
      </c>
      <c r="D89" s="84" t="s">
        <v>1523</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1522</v>
      </c>
      <c r="B90" s="81" t="s">
        <v>1524</v>
      </c>
      <c r="C90" s="83" t="s">
        <v>1525</v>
      </c>
      <c r="D90" s="85" t="s">
        <v>1526</v>
      </c>
      <c r="E90" s="85" t="s">
        <v>1527</v>
      </c>
      <c r="F90" s="86" t="s">
        <v>1187</v>
      </c>
      <c r="G90" s="86" t="s">
        <v>1198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1522</v>
      </c>
      <c r="B91" s="81" t="s">
        <v>1528</v>
      </c>
      <c r="C91" s="83" t="s">
        <v>1529</v>
      </c>
      <c r="D91" s="85" t="s">
        <v>1530</v>
      </c>
      <c r="E91" s="85" t="s">
        <v>1531</v>
      </c>
      <c r="F91" s="86" t="s">
        <v>1187</v>
      </c>
      <c r="G91" s="86" t="s">
        <v>1230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1522</v>
      </c>
      <c r="B92" s="81" t="s">
        <v>1532</v>
      </c>
      <c r="C92" s="83" t="s">
        <v>1533</v>
      </c>
      <c r="D92" s="85" t="s">
        <v>1534</v>
      </c>
      <c r="E92" s="85" t="s">
        <v>1535</v>
      </c>
      <c r="F92" s="86" t="s">
        <v>1187</v>
      </c>
      <c r="G92" s="86" t="s">
        <v>1230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1522</v>
      </c>
      <c r="B93" s="81" t="s">
        <v>1536</v>
      </c>
      <c r="C93" s="83" t="s">
        <v>1537</v>
      </c>
      <c r="D93" s="85" t="s">
        <v>1538</v>
      </c>
      <c r="E93" s="85" t="s">
        <v>1539</v>
      </c>
      <c r="F93" s="86" t="s">
        <v>1187</v>
      </c>
      <c r="G93" s="86" t="s">
        <v>1198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1522</v>
      </c>
      <c r="B94" s="81" t="s">
        <v>1540</v>
      </c>
      <c r="C94" s="83" t="s">
        <v>1541</v>
      </c>
      <c r="D94" s="85" t="s">
        <v>1542</v>
      </c>
      <c r="E94" s="85" t="s">
        <v>1543</v>
      </c>
      <c r="F94" s="86" t="s">
        <v>1187</v>
      </c>
      <c r="G94" s="86" t="s">
        <v>1230</v>
      </c>
      <c r="H94" s="86">
        <v>2</v>
      </c>
      <c r="I94" s="88">
        <f>IF(COUNTIF(J94:AW94,"&lt;&gt;")=0,"",SUMPRODUCT(((Recommendations[ImplStatus]="Implemented")+(Recommendations[ImplStatus]="Compensated"))*ISNUMBER(MATCH(Recommendations[Id],J94:AW94,0)))/COUNTIF(J94:AW94,"&lt;&gt;"))</f>
        <v>0</v>
      </c>
      <c r="J94" s="90" t="s">
        <v>45</v>
      </c>
      <c r="K94" s="90" t="s">
        <v>50</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1522</v>
      </c>
      <c r="B95" s="81" t="s">
        <v>1544</v>
      </c>
      <c r="C95" s="83" t="s">
        <v>1545</v>
      </c>
      <c r="D95" s="85" t="s">
        <v>1546</v>
      </c>
      <c r="E95" s="85" t="s">
        <v>1547</v>
      </c>
      <c r="F95" s="86" t="s">
        <v>1187</v>
      </c>
      <c r="G95" s="86" t="s">
        <v>1230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1522</v>
      </c>
      <c r="B96" s="81" t="s">
        <v>1548</v>
      </c>
      <c r="C96" s="83" t="s">
        <v>1549</v>
      </c>
      <c r="D96" s="85" t="s">
        <v>1550</v>
      </c>
      <c r="E96" s="85" t="s">
        <v>1551</v>
      </c>
      <c r="F96" s="86" t="s">
        <v>1187</v>
      </c>
      <c r="G96" s="86" t="s">
        <v>1198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1552</v>
      </c>
      <c r="B97" s="80">
        <v>11</v>
      </c>
      <c r="C97" s="82" t="s">
        <v>19</v>
      </c>
      <c r="D97" s="84" t="s">
        <v>1553</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1552</v>
      </c>
      <c r="B98" s="81" t="s">
        <v>1554</v>
      </c>
      <c r="C98" s="83" t="s">
        <v>1555</v>
      </c>
      <c r="D98" s="85" t="s">
        <v>1556</v>
      </c>
      <c r="E98" s="85" t="s">
        <v>1557</v>
      </c>
      <c r="F98" s="86" t="s">
        <v>1305</v>
      </c>
      <c r="G98" s="86" t="s">
        <v>1246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1552</v>
      </c>
      <c r="B99" s="81" t="s">
        <v>1558</v>
      </c>
      <c r="C99" s="83" t="s">
        <v>1559</v>
      </c>
      <c r="D99" s="85" t="s">
        <v>1560</v>
      </c>
      <c r="E99" s="85" t="s">
        <v>1561</v>
      </c>
      <c r="F99" s="86" t="s">
        <v>1245</v>
      </c>
      <c r="G99" s="86" t="s">
        <v>1562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1552</v>
      </c>
      <c r="B100" s="81" t="s">
        <v>1563</v>
      </c>
      <c r="C100" s="83" t="s">
        <v>1564</v>
      </c>
      <c r="D100" s="85" t="s">
        <v>1565</v>
      </c>
      <c r="E100" s="85" t="s">
        <v>1566</v>
      </c>
      <c r="F100" s="86" t="s">
        <v>1245</v>
      </c>
      <c r="G100" s="86" t="s">
        <v>1230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1552</v>
      </c>
      <c r="B101" s="81" t="s">
        <v>1567</v>
      </c>
      <c r="C101" s="83" t="s">
        <v>1568</v>
      </c>
      <c r="D101" s="85" t="s">
        <v>1569</v>
      </c>
      <c r="E101" s="85" t="s">
        <v>1570</v>
      </c>
      <c r="F101" s="86" t="s">
        <v>1245</v>
      </c>
      <c r="G101" s="86" t="s">
        <v>1562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1552</v>
      </c>
      <c r="B102" s="81" t="s">
        <v>1571</v>
      </c>
      <c r="C102" s="83" t="s">
        <v>1572</v>
      </c>
      <c r="D102" s="85" t="s">
        <v>1573</v>
      </c>
      <c r="E102" s="85" t="s">
        <v>1574</v>
      </c>
      <c r="F102" s="86" t="s">
        <v>1245</v>
      </c>
      <c r="G102" s="86" t="s">
        <v>1562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1575</v>
      </c>
      <c r="B103" s="80">
        <v>12</v>
      </c>
      <c r="C103" s="82" t="s">
        <v>19</v>
      </c>
      <c r="D103" s="84" t="s">
        <v>1576</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1575</v>
      </c>
      <c r="B104" s="81" t="s">
        <v>1577</v>
      </c>
      <c r="C104" s="83" t="s">
        <v>1578</v>
      </c>
      <c r="D104" s="85" t="s">
        <v>1579</v>
      </c>
      <c r="E104" s="85" t="s">
        <v>1580</v>
      </c>
      <c r="F104" s="86" t="s">
        <v>1459</v>
      </c>
      <c r="G104" s="86" t="s">
        <v>1230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1575</v>
      </c>
      <c r="B105" s="81" t="s">
        <v>1581</v>
      </c>
      <c r="C105" s="83" t="s">
        <v>1582</v>
      </c>
      <c r="D105" s="85" t="s">
        <v>1583</v>
      </c>
      <c r="E105" s="85" t="s">
        <v>1584</v>
      </c>
      <c r="F105" s="86" t="s">
        <v>1459</v>
      </c>
      <c r="G105" s="86" t="s">
        <v>1230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1575</v>
      </c>
      <c r="B106" s="81" t="s">
        <v>1585</v>
      </c>
      <c r="C106" s="83" t="s">
        <v>1586</v>
      </c>
      <c r="D106" s="85" t="s">
        <v>1587</v>
      </c>
      <c r="E106" s="85" t="s">
        <v>1588</v>
      </c>
      <c r="F106" s="86" t="s">
        <v>1459</v>
      </c>
      <c r="G106" s="86" t="s">
        <v>1230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1575</v>
      </c>
      <c r="B107" s="81" t="s">
        <v>1589</v>
      </c>
      <c r="C107" s="83" t="s">
        <v>1590</v>
      </c>
      <c r="D107" s="85" t="s">
        <v>1591</v>
      </c>
      <c r="E107" s="85" t="s">
        <v>1592</v>
      </c>
      <c r="F107" s="86" t="s">
        <v>1305</v>
      </c>
      <c r="G107" s="86" t="s">
        <v>1246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1575</v>
      </c>
      <c r="B108" s="81" t="s">
        <v>1593</v>
      </c>
      <c r="C108" s="83" t="s">
        <v>1594</v>
      </c>
      <c r="D108" s="85" t="s">
        <v>1595</v>
      </c>
      <c r="E108" s="85" t="s">
        <v>1596</v>
      </c>
      <c r="F108" s="86" t="s">
        <v>1459</v>
      </c>
      <c r="G108" s="86" t="s">
        <v>1230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1575</v>
      </c>
      <c r="B109" s="81" t="s">
        <v>1597</v>
      </c>
      <c r="C109" s="83" t="s">
        <v>1598</v>
      </c>
      <c r="D109" s="85" t="s">
        <v>1599</v>
      </c>
      <c r="E109" s="85" t="s">
        <v>1600</v>
      </c>
      <c r="F109" s="86" t="s">
        <v>1459</v>
      </c>
      <c r="G109" s="86" t="s">
        <v>1230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1575</v>
      </c>
      <c r="B110" s="81" t="s">
        <v>1601</v>
      </c>
      <c r="C110" s="83" t="s">
        <v>1602</v>
      </c>
      <c r="D110" s="85" t="s">
        <v>1603</v>
      </c>
      <c r="E110" s="85" t="s">
        <v>1604</v>
      </c>
      <c r="F110" s="86" t="s">
        <v>1187</v>
      </c>
      <c r="G110" s="86" t="s">
        <v>1230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1575</v>
      </c>
      <c r="B111" s="81" t="s">
        <v>1605</v>
      </c>
      <c r="C111" s="83" t="s">
        <v>1606</v>
      </c>
      <c r="D111" s="85" t="s">
        <v>1607</v>
      </c>
      <c r="E111" s="85" t="s">
        <v>1608</v>
      </c>
      <c r="F111" s="86" t="s">
        <v>1187</v>
      </c>
      <c r="G111" s="86" t="s">
        <v>1230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1609</v>
      </c>
      <c r="B112" s="80">
        <v>13</v>
      </c>
      <c r="C112" s="82" t="s">
        <v>19</v>
      </c>
      <c r="D112" s="84" t="s">
        <v>1610</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1609</v>
      </c>
      <c r="B113" s="81" t="s">
        <v>1611</v>
      </c>
      <c r="C113" s="83" t="s">
        <v>1612</v>
      </c>
      <c r="D113" s="85" t="s">
        <v>1613</v>
      </c>
      <c r="E113" s="85" t="s">
        <v>1614</v>
      </c>
      <c r="F113" s="86" t="s">
        <v>1459</v>
      </c>
      <c r="G113" s="86" t="s">
        <v>1198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1609</v>
      </c>
      <c r="B114" s="81" t="s">
        <v>1615</v>
      </c>
      <c r="C114" s="83" t="s">
        <v>1616</v>
      </c>
      <c r="D114" s="85" t="s">
        <v>1617</v>
      </c>
      <c r="E114" s="85" t="s">
        <v>1618</v>
      </c>
      <c r="F114" s="86" t="s">
        <v>1187</v>
      </c>
      <c r="G114" s="86" t="s">
        <v>1198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1609</v>
      </c>
      <c r="B115" s="81" t="s">
        <v>1619</v>
      </c>
      <c r="C115" s="83" t="s">
        <v>1620</v>
      </c>
      <c r="D115" s="85" t="s">
        <v>1621</v>
      </c>
      <c r="E115" s="85" t="s">
        <v>1622</v>
      </c>
      <c r="F115" s="86" t="s">
        <v>1459</v>
      </c>
      <c r="G115" s="86" t="s">
        <v>1198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1609</v>
      </c>
      <c r="B116" s="81" t="s">
        <v>1623</v>
      </c>
      <c r="C116" s="83" t="s">
        <v>1624</v>
      </c>
      <c r="D116" s="85" t="s">
        <v>1625</v>
      </c>
      <c r="E116" s="85" t="s">
        <v>1626</v>
      </c>
      <c r="F116" s="86" t="s">
        <v>1459</v>
      </c>
      <c r="G116" s="86" t="s">
        <v>1230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1609</v>
      </c>
      <c r="B117" s="81" t="s">
        <v>1627</v>
      </c>
      <c r="C117" s="83" t="s">
        <v>1628</v>
      </c>
      <c r="D117" s="85" t="s">
        <v>1629</v>
      </c>
      <c r="E117" s="85" t="s">
        <v>1630</v>
      </c>
      <c r="F117" s="86" t="s">
        <v>1187</v>
      </c>
      <c r="G117" s="86" t="s">
        <v>1230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1609</v>
      </c>
      <c r="B118" s="81" t="s">
        <v>1631</v>
      </c>
      <c r="C118" s="83" t="s">
        <v>1632</v>
      </c>
      <c r="D118" s="85" t="s">
        <v>1633</v>
      </c>
      <c r="E118" s="85" t="s">
        <v>1634</v>
      </c>
      <c r="F118" s="86" t="s">
        <v>1459</v>
      </c>
      <c r="G118" s="86" t="s">
        <v>1198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1609</v>
      </c>
      <c r="B119" s="81" t="s">
        <v>1635</v>
      </c>
      <c r="C119" s="83" t="s">
        <v>1636</v>
      </c>
      <c r="D119" s="85" t="s">
        <v>1637</v>
      </c>
      <c r="E119" s="85" t="s">
        <v>1638</v>
      </c>
      <c r="F119" s="86" t="s">
        <v>1187</v>
      </c>
      <c r="G119" s="86" t="s">
        <v>1230</v>
      </c>
      <c r="H119" s="86">
        <v>3</v>
      </c>
      <c r="I119" s="88">
        <f>IF(COUNTIF(J119:AW119,"&lt;&gt;")=0,"",SUMPRODUCT(((Recommendations[ImplStatus]="Implemented")+(Recommendations[ImplStatus]="Compensated"))*ISNUMBER(MATCH(Recommendations[Id],J119:AW119,0)))/COUNTIF(J119:AW119,"&lt;&gt;"))</f>
        <v>0</v>
      </c>
      <c r="J119" s="90" t="s">
        <v>542</v>
      </c>
      <c r="K119" s="90" t="s">
        <v>547</v>
      </c>
      <c r="L119" s="90" t="s">
        <v>552</v>
      </c>
      <c r="M119" s="90" t="s">
        <v>557</v>
      </c>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1609</v>
      </c>
      <c r="B120" s="81" t="s">
        <v>1639</v>
      </c>
      <c r="C120" s="83" t="s">
        <v>1640</v>
      </c>
      <c r="D120" s="85" t="s">
        <v>1641</v>
      </c>
      <c r="E120" s="85" t="s">
        <v>1642</v>
      </c>
      <c r="F120" s="86" t="s">
        <v>1459</v>
      </c>
      <c r="G120" s="86" t="s">
        <v>1230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1609</v>
      </c>
      <c r="B121" s="81" t="s">
        <v>1643</v>
      </c>
      <c r="C121" s="83" t="s">
        <v>1644</v>
      </c>
      <c r="D121" s="85" t="s">
        <v>1645</v>
      </c>
      <c r="E121" s="85" t="s">
        <v>1646</v>
      </c>
      <c r="F121" s="86" t="s">
        <v>1459</v>
      </c>
      <c r="G121" s="86" t="s">
        <v>1230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1609</v>
      </c>
      <c r="B122" s="81" t="s">
        <v>1647</v>
      </c>
      <c r="C122" s="83" t="s">
        <v>1648</v>
      </c>
      <c r="D122" s="85" t="s">
        <v>1649</v>
      </c>
      <c r="E122" s="85" t="s">
        <v>1650</v>
      </c>
      <c r="F122" s="86" t="s">
        <v>1459</v>
      </c>
      <c r="G122" s="86" t="s">
        <v>1230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1609</v>
      </c>
      <c r="B123" s="81" t="s">
        <v>1651</v>
      </c>
      <c r="C123" s="83" t="s">
        <v>1652</v>
      </c>
      <c r="D123" s="85" t="s">
        <v>1653</v>
      </c>
      <c r="E123" s="85" t="s">
        <v>1654</v>
      </c>
      <c r="F123" s="86" t="s">
        <v>1459</v>
      </c>
      <c r="G123" s="86" t="s">
        <v>1198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1655</v>
      </c>
      <c r="B124" s="80">
        <v>14</v>
      </c>
      <c r="C124" s="82" t="s">
        <v>19</v>
      </c>
      <c r="D124" s="84" t="s">
        <v>1656</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1655</v>
      </c>
      <c r="B125" s="81" t="s">
        <v>1657</v>
      </c>
      <c r="C125" s="83" t="s">
        <v>1658</v>
      </c>
      <c r="D125" s="85" t="s">
        <v>1659</v>
      </c>
      <c r="E125" s="85" t="s">
        <v>1660</v>
      </c>
      <c r="F125" s="86" t="s">
        <v>1305</v>
      </c>
      <c r="G125" s="86" t="s">
        <v>1246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1655</v>
      </c>
      <c r="B126" s="81" t="s">
        <v>1661</v>
      </c>
      <c r="C126" s="83" t="s">
        <v>1662</v>
      </c>
      <c r="D126" s="85" t="s">
        <v>1663</v>
      </c>
      <c r="E126" s="85" t="s">
        <v>1664</v>
      </c>
      <c r="F126" s="86" t="s">
        <v>1330</v>
      </c>
      <c r="G126" s="86" t="s">
        <v>1230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1655</v>
      </c>
      <c r="B127" s="81" t="s">
        <v>1665</v>
      </c>
      <c r="C127" s="83" t="s">
        <v>1666</v>
      </c>
      <c r="D127" s="85" t="s">
        <v>1667</v>
      </c>
      <c r="E127" s="85" t="s">
        <v>1668</v>
      </c>
      <c r="F127" s="86" t="s">
        <v>1330</v>
      </c>
      <c r="G127" s="86" t="s">
        <v>1230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1655</v>
      </c>
      <c r="B128" s="81" t="s">
        <v>1669</v>
      </c>
      <c r="C128" s="83" t="s">
        <v>1670</v>
      </c>
      <c r="D128" s="85" t="s">
        <v>1671</v>
      </c>
      <c r="E128" s="85" t="s">
        <v>1672</v>
      </c>
      <c r="F128" s="86" t="s">
        <v>1330</v>
      </c>
      <c r="G128" s="86" t="s">
        <v>1230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1655</v>
      </c>
      <c r="B129" s="81" t="s">
        <v>1673</v>
      </c>
      <c r="C129" s="83" t="s">
        <v>1674</v>
      </c>
      <c r="D129" s="85" t="s">
        <v>1675</v>
      </c>
      <c r="E129" s="85" t="s">
        <v>1676</v>
      </c>
      <c r="F129" s="86" t="s">
        <v>1330</v>
      </c>
      <c r="G129" s="86" t="s">
        <v>1230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1655</v>
      </c>
      <c r="B130" s="81" t="s">
        <v>1677</v>
      </c>
      <c r="C130" s="83" t="s">
        <v>1678</v>
      </c>
      <c r="D130" s="85" t="s">
        <v>1679</v>
      </c>
      <c r="E130" s="85" t="s">
        <v>1680</v>
      </c>
      <c r="F130" s="86" t="s">
        <v>1330</v>
      </c>
      <c r="G130" s="86" t="s">
        <v>1230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1655</v>
      </c>
      <c r="B131" s="81" t="s">
        <v>1681</v>
      </c>
      <c r="C131" s="83" t="s">
        <v>1682</v>
      </c>
      <c r="D131" s="85" t="s">
        <v>1683</v>
      </c>
      <c r="E131" s="85" t="s">
        <v>1684</v>
      </c>
      <c r="F131" s="86" t="s">
        <v>1330</v>
      </c>
      <c r="G131" s="86" t="s">
        <v>1230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1655</v>
      </c>
      <c r="B132" s="81" t="s">
        <v>1685</v>
      </c>
      <c r="C132" s="83" t="s">
        <v>1686</v>
      </c>
      <c r="D132" s="85" t="s">
        <v>1687</v>
      </c>
      <c r="E132" s="85" t="s">
        <v>1688</v>
      </c>
      <c r="F132" s="86" t="s">
        <v>1330</v>
      </c>
      <c r="G132" s="86" t="s">
        <v>1230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1655</v>
      </c>
      <c r="B133" s="81" t="s">
        <v>1689</v>
      </c>
      <c r="C133" s="83" t="s">
        <v>1690</v>
      </c>
      <c r="D133" s="85" t="s">
        <v>1691</v>
      </c>
      <c r="E133" s="85" t="s">
        <v>1692</v>
      </c>
      <c r="F133" s="86" t="s">
        <v>1330</v>
      </c>
      <c r="G133" s="86" t="s">
        <v>1230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1693</v>
      </c>
      <c r="B134" s="80">
        <v>15</v>
      </c>
      <c r="C134" s="82" t="s">
        <v>19</v>
      </c>
      <c r="D134" s="84" t="s">
        <v>1694</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1693</v>
      </c>
      <c r="B135" s="81" t="s">
        <v>1695</v>
      </c>
      <c r="C135" s="83" t="s">
        <v>1696</v>
      </c>
      <c r="D135" s="85" t="s">
        <v>1697</v>
      </c>
      <c r="E135" s="85" t="s">
        <v>1698</v>
      </c>
      <c r="F135" s="86" t="s">
        <v>1330</v>
      </c>
      <c r="G135" s="86" t="s">
        <v>1188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1693</v>
      </c>
      <c r="B136" s="81" t="s">
        <v>1699</v>
      </c>
      <c r="C136" s="83" t="s">
        <v>1700</v>
      </c>
      <c r="D136" s="85" t="s">
        <v>1701</v>
      </c>
      <c r="E136" s="85" t="s">
        <v>1702</v>
      </c>
      <c r="F136" s="86" t="s">
        <v>1305</v>
      </c>
      <c r="G136" s="86" t="s">
        <v>1246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1693</v>
      </c>
      <c r="B137" s="81" t="s">
        <v>1703</v>
      </c>
      <c r="C137" s="83" t="s">
        <v>1704</v>
      </c>
      <c r="D137" s="85" t="s">
        <v>1705</v>
      </c>
      <c r="E137" s="85" t="s">
        <v>1706</v>
      </c>
      <c r="F137" s="86" t="s">
        <v>1330</v>
      </c>
      <c r="G137" s="86" t="s">
        <v>1246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1693</v>
      </c>
      <c r="B138" s="81" t="s">
        <v>1707</v>
      </c>
      <c r="C138" s="83" t="s">
        <v>1708</v>
      </c>
      <c r="D138" s="85" t="s">
        <v>1709</v>
      </c>
      <c r="E138" s="85" t="s">
        <v>1710</v>
      </c>
      <c r="F138" s="86" t="s">
        <v>1305</v>
      </c>
      <c r="G138" s="86" t="s">
        <v>1246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1693</v>
      </c>
      <c r="B139" s="81" t="s">
        <v>1711</v>
      </c>
      <c r="C139" s="83" t="s">
        <v>1712</v>
      </c>
      <c r="D139" s="85" t="s">
        <v>1713</v>
      </c>
      <c r="E139" s="85" t="s">
        <v>1714</v>
      </c>
      <c r="F139" s="86" t="s">
        <v>1330</v>
      </c>
      <c r="G139" s="86" t="s">
        <v>1246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1693</v>
      </c>
      <c r="B140" s="81" t="s">
        <v>1715</v>
      </c>
      <c r="C140" s="83" t="s">
        <v>1716</v>
      </c>
      <c r="D140" s="85" t="s">
        <v>1717</v>
      </c>
      <c r="E140" s="85" t="s">
        <v>1718</v>
      </c>
      <c r="F140" s="86" t="s">
        <v>1245</v>
      </c>
      <c r="G140" s="86" t="s">
        <v>1246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1693</v>
      </c>
      <c r="B141" s="81" t="s">
        <v>1719</v>
      </c>
      <c r="C141" s="83" t="s">
        <v>1720</v>
      </c>
      <c r="D141" s="85" t="s">
        <v>1721</v>
      </c>
      <c r="E141" s="85" t="s">
        <v>1722</v>
      </c>
      <c r="F141" s="86" t="s">
        <v>1245</v>
      </c>
      <c r="G141" s="86" t="s">
        <v>1230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1723</v>
      </c>
      <c r="B142" s="80">
        <v>16</v>
      </c>
      <c r="C142" s="82" t="s">
        <v>19</v>
      </c>
      <c r="D142" s="84" t="s">
        <v>1724</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1723</v>
      </c>
      <c r="B143" s="81" t="s">
        <v>1725</v>
      </c>
      <c r="C143" s="83" t="s">
        <v>1726</v>
      </c>
      <c r="D143" s="85" t="s">
        <v>1727</v>
      </c>
      <c r="E143" s="85" t="s">
        <v>1728</v>
      </c>
      <c r="F143" s="86" t="s">
        <v>1305</v>
      </c>
      <c r="G143" s="86" t="s">
        <v>1246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1723</v>
      </c>
      <c r="B144" s="81" t="s">
        <v>1729</v>
      </c>
      <c r="C144" s="83" t="s">
        <v>1730</v>
      </c>
      <c r="D144" s="85" t="s">
        <v>1731</v>
      </c>
      <c r="E144" s="85" t="s">
        <v>1732</v>
      </c>
      <c r="F144" s="86" t="s">
        <v>1305</v>
      </c>
      <c r="G144" s="86" t="s">
        <v>1246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1723</v>
      </c>
      <c r="B145" s="81" t="s">
        <v>1733</v>
      </c>
      <c r="C145" s="83" t="s">
        <v>1734</v>
      </c>
      <c r="D145" s="85" t="s">
        <v>1735</v>
      </c>
      <c r="E145" s="85" t="s">
        <v>1736</v>
      </c>
      <c r="F145" s="86" t="s">
        <v>1213</v>
      </c>
      <c r="G145" s="86" t="s">
        <v>1198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1723</v>
      </c>
      <c r="B146" s="81" t="s">
        <v>1737</v>
      </c>
      <c r="C146" s="83" t="s">
        <v>1738</v>
      </c>
      <c r="D146" s="85" t="s">
        <v>1739</v>
      </c>
      <c r="E146" s="85" t="s">
        <v>1740</v>
      </c>
      <c r="F146" s="86" t="s">
        <v>1213</v>
      </c>
      <c r="G146" s="86" t="s">
        <v>1188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1723</v>
      </c>
      <c r="B147" s="81" t="s">
        <v>1741</v>
      </c>
      <c r="C147" s="83" t="s">
        <v>1742</v>
      </c>
      <c r="D147" s="85" t="s">
        <v>1743</v>
      </c>
      <c r="E147" s="85" t="s">
        <v>1744</v>
      </c>
      <c r="F147" s="86" t="s">
        <v>1213</v>
      </c>
      <c r="G147" s="86" t="s">
        <v>1230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1723</v>
      </c>
      <c r="B148" s="81" t="s">
        <v>1745</v>
      </c>
      <c r="C148" s="83" t="s">
        <v>1746</v>
      </c>
      <c r="D148" s="85" t="s">
        <v>1747</v>
      </c>
      <c r="E148" s="85" t="s">
        <v>1748</v>
      </c>
      <c r="F148" s="86" t="s">
        <v>1305</v>
      </c>
      <c r="G148" s="86" t="s">
        <v>1246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1723</v>
      </c>
      <c r="B149" s="81" t="s">
        <v>1749</v>
      </c>
      <c r="C149" s="83" t="s">
        <v>1750</v>
      </c>
      <c r="D149" s="85" t="s">
        <v>1751</v>
      </c>
      <c r="E149" s="85" t="s">
        <v>1752</v>
      </c>
      <c r="F149" s="86" t="s">
        <v>1213</v>
      </c>
      <c r="G149" s="86" t="s">
        <v>1230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1723</v>
      </c>
      <c r="B150" s="81" t="s">
        <v>1753</v>
      </c>
      <c r="C150" s="83" t="s">
        <v>1754</v>
      </c>
      <c r="D150" s="85" t="s">
        <v>1755</v>
      </c>
      <c r="E150" s="85" t="s">
        <v>1756</v>
      </c>
      <c r="F150" s="86" t="s">
        <v>1459</v>
      </c>
      <c r="G150" s="86" t="s">
        <v>1230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1723</v>
      </c>
      <c r="B151" s="81" t="s">
        <v>1757</v>
      </c>
      <c r="C151" s="83" t="s">
        <v>1758</v>
      </c>
      <c r="D151" s="85" t="s">
        <v>1759</v>
      </c>
      <c r="E151" s="85" t="s">
        <v>1760</v>
      </c>
      <c r="F151" s="86" t="s">
        <v>1330</v>
      </c>
      <c r="G151" s="86" t="s">
        <v>1230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1723</v>
      </c>
      <c r="B152" s="81" t="s">
        <v>1761</v>
      </c>
      <c r="C152" s="83" t="s">
        <v>1762</v>
      </c>
      <c r="D152" s="85" t="s">
        <v>1763</v>
      </c>
      <c r="E152" s="85" t="s">
        <v>1764</v>
      </c>
      <c r="F152" s="86" t="s">
        <v>1213</v>
      </c>
      <c r="G152" s="86" t="s">
        <v>1230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1723</v>
      </c>
      <c r="B153" s="81" t="s">
        <v>1765</v>
      </c>
      <c r="C153" s="83" t="s">
        <v>1766</v>
      </c>
      <c r="D153" s="85" t="s">
        <v>1767</v>
      </c>
      <c r="E153" s="85" t="s">
        <v>1768</v>
      </c>
      <c r="F153" s="86" t="s">
        <v>1213</v>
      </c>
      <c r="G153" s="86" t="s">
        <v>1230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1723</v>
      </c>
      <c r="B154" s="81" t="s">
        <v>1769</v>
      </c>
      <c r="C154" s="83" t="s">
        <v>1770</v>
      </c>
      <c r="D154" s="85" t="s">
        <v>1771</v>
      </c>
      <c r="E154" s="85" t="s">
        <v>1772</v>
      </c>
      <c r="F154" s="86" t="s">
        <v>1213</v>
      </c>
      <c r="G154" s="86" t="s">
        <v>1230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1723</v>
      </c>
      <c r="B155" s="81" t="s">
        <v>1773</v>
      </c>
      <c r="C155" s="83" t="s">
        <v>1774</v>
      </c>
      <c r="D155" s="85" t="s">
        <v>1775</v>
      </c>
      <c r="E155" s="85" t="s">
        <v>1776</v>
      </c>
      <c r="F155" s="86" t="s">
        <v>1213</v>
      </c>
      <c r="G155" s="86" t="s">
        <v>1198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1723</v>
      </c>
      <c r="B156" s="81" t="s">
        <v>1777</v>
      </c>
      <c r="C156" s="83" t="s">
        <v>1778</v>
      </c>
      <c r="D156" s="85" t="s">
        <v>1779</v>
      </c>
      <c r="E156" s="85" t="s">
        <v>1780</v>
      </c>
      <c r="F156" s="86" t="s">
        <v>1213</v>
      </c>
      <c r="G156" s="86" t="s">
        <v>1230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1781</v>
      </c>
      <c r="B157" s="80">
        <v>17</v>
      </c>
      <c r="C157" s="82" t="s">
        <v>19</v>
      </c>
      <c r="D157" s="84" t="s">
        <v>1782</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1781</v>
      </c>
      <c r="B158" s="81" t="s">
        <v>1783</v>
      </c>
      <c r="C158" s="83" t="s">
        <v>1784</v>
      </c>
      <c r="D158" s="85" t="s">
        <v>1785</v>
      </c>
      <c r="E158" s="85" t="s">
        <v>1786</v>
      </c>
      <c r="F158" s="86" t="s">
        <v>1330</v>
      </c>
      <c r="G158" s="86" t="s">
        <v>1193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1781</v>
      </c>
      <c r="B159" s="81" t="s">
        <v>1787</v>
      </c>
      <c r="C159" s="83" t="s">
        <v>1788</v>
      </c>
      <c r="D159" s="85" t="s">
        <v>1789</v>
      </c>
      <c r="E159" s="85" t="s">
        <v>1790</v>
      </c>
      <c r="F159" s="86" t="s">
        <v>1305</v>
      </c>
      <c r="G159" s="86" t="s">
        <v>1246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1781</v>
      </c>
      <c r="B160" s="81" t="s">
        <v>1791</v>
      </c>
      <c r="C160" s="83" t="s">
        <v>1792</v>
      </c>
      <c r="D160" s="85" t="s">
        <v>1793</v>
      </c>
      <c r="E160" s="85" t="s">
        <v>1794</v>
      </c>
      <c r="F160" s="86" t="s">
        <v>1305</v>
      </c>
      <c r="G160" s="86" t="s">
        <v>1246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1781</v>
      </c>
      <c r="B161" s="81" t="s">
        <v>1795</v>
      </c>
      <c r="C161" s="83" t="s">
        <v>1796</v>
      </c>
      <c r="D161" s="85" t="s">
        <v>1797</v>
      </c>
      <c r="E161" s="85" t="s">
        <v>1798</v>
      </c>
      <c r="F161" s="86" t="s">
        <v>1305</v>
      </c>
      <c r="G161" s="86" t="s">
        <v>1246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1781</v>
      </c>
      <c r="B162" s="81" t="s">
        <v>1799</v>
      </c>
      <c r="C162" s="83" t="s">
        <v>1800</v>
      </c>
      <c r="D162" s="85" t="s">
        <v>1801</v>
      </c>
      <c r="E162" s="85" t="s">
        <v>1802</v>
      </c>
      <c r="F162" s="86" t="s">
        <v>1330</v>
      </c>
      <c r="G162" s="86" t="s">
        <v>1193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1781</v>
      </c>
      <c r="B163" s="81" t="s">
        <v>1803</v>
      </c>
      <c r="C163" s="83" t="s">
        <v>1804</v>
      </c>
      <c r="D163" s="85" t="s">
        <v>1805</v>
      </c>
      <c r="E163" s="85" t="s">
        <v>1806</v>
      </c>
      <c r="F163" s="86" t="s">
        <v>1330</v>
      </c>
      <c r="G163" s="86" t="s">
        <v>1193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1781</v>
      </c>
      <c r="B164" s="81" t="s">
        <v>1807</v>
      </c>
      <c r="C164" s="83" t="s">
        <v>1808</v>
      </c>
      <c r="D164" s="85" t="s">
        <v>1809</v>
      </c>
      <c r="E164" s="85" t="s">
        <v>1810</v>
      </c>
      <c r="F164" s="86" t="s">
        <v>1330</v>
      </c>
      <c r="G164" s="86" t="s">
        <v>1562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1781</v>
      </c>
      <c r="B165" s="81" t="s">
        <v>1811</v>
      </c>
      <c r="C165" s="83" t="s">
        <v>1812</v>
      </c>
      <c r="D165" s="85" t="s">
        <v>1813</v>
      </c>
      <c r="E165" s="85" t="s">
        <v>1814</v>
      </c>
      <c r="F165" s="86" t="s">
        <v>1330</v>
      </c>
      <c r="G165" s="86" t="s">
        <v>1562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1781</v>
      </c>
      <c r="B166" s="81" t="s">
        <v>1815</v>
      </c>
      <c r="C166" s="83" t="s">
        <v>1816</v>
      </c>
      <c r="D166" s="85" t="s">
        <v>1817</v>
      </c>
      <c r="E166" s="85" t="s">
        <v>1818</v>
      </c>
      <c r="F166" s="86" t="s">
        <v>1305</v>
      </c>
      <c r="G166" s="86" t="s">
        <v>1562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1819</v>
      </c>
      <c r="B167" s="80">
        <v>18</v>
      </c>
      <c r="C167" s="82" t="s">
        <v>19</v>
      </c>
      <c r="D167" s="84" t="s">
        <v>1820</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1819</v>
      </c>
      <c r="B168" s="81" t="s">
        <v>1821</v>
      </c>
      <c r="C168" s="83" t="s">
        <v>1822</v>
      </c>
      <c r="D168" s="85" t="s">
        <v>1823</v>
      </c>
      <c r="E168" s="85" t="s">
        <v>1824</v>
      </c>
      <c r="F168" s="86" t="s">
        <v>1305</v>
      </c>
      <c r="G168" s="86" t="s">
        <v>1246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1819</v>
      </c>
      <c r="B169" s="81" t="s">
        <v>1825</v>
      </c>
      <c r="C169" s="83" t="s">
        <v>1826</v>
      </c>
      <c r="D169" s="85" t="s">
        <v>1827</v>
      </c>
      <c r="E169" s="85" t="s">
        <v>1828</v>
      </c>
      <c r="F169" s="86" t="s">
        <v>1459</v>
      </c>
      <c r="G169" s="86" t="s">
        <v>1198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1819</v>
      </c>
      <c r="B170" s="81" t="s">
        <v>1829</v>
      </c>
      <c r="C170" s="83" t="s">
        <v>1830</v>
      </c>
      <c r="D170" s="85" t="s">
        <v>1831</v>
      </c>
      <c r="E170" s="85" t="s">
        <v>1832</v>
      </c>
      <c r="F170" s="86" t="s">
        <v>1459</v>
      </c>
      <c r="G170" s="86" t="s">
        <v>1230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1819</v>
      </c>
      <c r="B171" s="81" t="s">
        <v>1833</v>
      </c>
      <c r="C171" s="83" t="s">
        <v>1834</v>
      </c>
      <c r="D171" s="85" t="s">
        <v>1835</v>
      </c>
      <c r="E171" s="85" t="s">
        <v>1836</v>
      </c>
      <c r="F171" s="86" t="s">
        <v>1459</v>
      </c>
      <c r="G171" s="86" t="s">
        <v>1230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1819</v>
      </c>
      <c r="B172" s="91" t="s">
        <v>1837</v>
      </c>
      <c r="C172" s="92" t="s">
        <v>1838</v>
      </c>
      <c r="D172" s="93" t="s">
        <v>1839</v>
      </c>
      <c r="E172" s="93" t="s">
        <v>1840</v>
      </c>
      <c r="F172" s="94" t="s">
        <v>1459</v>
      </c>
      <c r="G172" s="94" t="s">
        <v>1198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895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IFERROR(INDEX('Recommendations'!$G$2:$G$189, MATCH(J2,'Recommendations'!$A$2:$A$189,0))="Implemented", FALSE))</xm:f>
            <x14:dxf>
              <font>
                <color rgb="FF000000"/>
              </font>
              <fill>
                <patternFill>
                  <bgColor rgb="FF3C7D22"/>
                </patternFill>
              </fill>
            </x14:dxf>
          </x14:cfRule>
          <x14:cfRule type="expression" priority="2" id="{00000000-000E-0000-0400-000002000000}">
            <xm:f>AND(J2&lt;&gt;"", IFERROR(INDEX('Recommendations'!$G$2:$G$189, MATCH(J2,'Recommendations'!$A$2:$A$189,0))="Compensated", FALSE))</xm:f>
            <x14:dxf>
              <font>
                <color rgb="FF000000"/>
              </font>
              <fill>
                <patternFill>
                  <bgColor rgb="FFC6E0B4"/>
                </patternFill>
              </fill>
            </x14:dxf>
          </x14:cfRule>
          <x14:cfRule type="expression" priority="3" id="{00000000-000E-0000-0400-000003000000}">
            <xm:f>AND(J2&lt;&gt;"", IFERROR(INDEX('Recommendations'!$G$2:$G$189, MATCH(J2,'Recommendations'!$A$2:$A$189,0))="Testing", FALSE))</xm:f>
            <x14:dxf>
              <font>
                <color rgb="FF000000"/>
              </font>
              <fill>
                <patternFill>
                  <bgColor rgb="FFFFC000"/>
                </patternFill>
              </fill>
            </x14:dxf>
          </x14:cfRule>
          <x14:cfRule type="expression" priority="4" id="{00000000-000E-0000-0400-000004000000}">
            <xm:f>AND(J2&lt;&gt;"", IFERROR(INDEX('Recommendations'!$G$2:$G$189, MATCH(J2,'Recommendations'!$A$2:$A$189,0))="Failed", FALSE))</xm:f>
            <x14:dxf>
              <font>
                <color rgb="FF000000"/>
              </font>
              <fill>
                <patternFill>
                  <bgColor rgb="FFD82891"/>
                </patternFill>
              </fill>
            </x14:dxf>
          </x14:cfRule>
          <x14:cfRule type="expression" priority="5" id="{00000000-000E-0000-0400-000005000000}">
            <xm:f>AND(J2&lt;&gt;"", IFERROR(INDEX('Recommendations'!$G$2:$G$189, MATCH(J2,'Recommendations'!$A$2:$A$189,0))="Risk Accepted", FALSE))</xm:f>
            <x14:dxf>
              <font>
                <color rgb="FF000000"/>
              </font>
              <fill>
                <patternFill>
                  <bgColor rgb="FFD9D9D9"/>
                </patternFill>
              </fill>
            </x14:dxf>
          </x14:cfRule>
          <x14:cfRule type="expression" priority="6" id="{00000000-000E-0000-0400-000006000000}">
            <xm:f>AND(J2&lt;&gt;"", IFERROR(INDEX('Recommendations'!$G$2:$G$189, MATCH(J2,'Recommendations'!$A$2:$A$189,0))="N/A",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1841</v>
      </c>
      <c r="C1" s="121" t="s">
        <v>9</v>
      </c>
      <c r="D1" s="121" t="s">
        <v>1046</v>
      </c>
      <c r="E1" s="121" t="s">
        <v>1842</v>
      </c>
      <c r="F1" s="121" t="s">
        <v>1843</v>
      </c>
      <c r="G1" s="121" t="s">
        <v>1140</v>
      </c>
      <c r="H1" s="121" t="s">
        <v>1141</v>
      </c>
      <c r="I1" s="121" t="s">
        <v>1142</v>
      </c>
      <c r="J1" s="121" t="s">
        <v>1143</v>
      </c>
      <c r="K1" s="121" t="s">
        <v>1144</v>
      </c>
      <c r="L1" s="121" t="s">
        <v>1145</v>
      </c>
      <c r="M1" s="121" t="s">
        <v>1146</v>
      </c>
      <c r="N1" s="121" t="s">
        <v>1147</v>
      </c>
      <c r="O1" s="121" t="s">
        <v>1148</v>
      </c>
      <c r="P1" s="121" t="s">
        <v>1149</v>
      </c>
      <c r="Q1" s="121" t="s">
        <v>1150</v>
      </c>
      <c r="R1" s="121" t="s">
        <v>1151</v>
      </c>
      <c r="S1" s="121" t="s">
        <v>1152</v>
      </c>
      <c r="T1" s="121" t="s">
        <v>1153</v>
      </c>
      <c r="U1" s="121" t="s">
        <v>1154</v>
      </c>
      <c r="V1" s="121" t="s">
        <v>1155</v>
      </c>
      <c r="W1" s="121" t="s">
        <v>1156</v>
      </c>
      <c r="X1" s="121" t="s">
        <v>1157</v>
      </c>
      <c r="Y1" s="121" t="s">
        <v>1158</v>
      </c>
      <c r="Z1" s="121" t="s">
        <v>1159</v>
      </c>
      <c r="AA1" s="121" t="s">
        <v>1160</v>
      </c>
      <c r="AB1" s="121" t="s">
        <v>1161</v>
      </c>
      <c r="AC1" s="121" t="s">
        <v>1162</v>
      </c>
      <c r="AD1" s="121" t="s">
        <v>1163</v>
      </c>
      <c r="AE1" s="121" t="s">
        <v>1164</v>
      </c>
      <c r="AF1" s="121" t="s">
        <v>1165</v>
      </c>
      <c r="AG1" s="121" t="s">
        <v>1166</v>
      </c>
      <c r="AH1" s="121" t="s">
        <v>1167</v>
      </c>
      <c r="AI1" s="121" t="s">
        <v>1168</v>
      </c>
      <c r="AJ1" s="121" t="s">
        <v>1169</v>
      </c>
      <c r="AK1" s="121" t="s">
        <v>1170</v>
      </c>
      <c r="AL1" s="121" t="s">
        <v>1171</v>
      </c>
      <c r="AM1" s="121" t="s">
        <v>1172</v>
      </c>
      <c r="AN1" s="121" t="s">
        <v>1173</v>
      </c>
      <c r="AO1" s="121" t="s">
        <v>1174</v>
      </c>
      <c r="AP1" s="121" t="s">
        <v>1175</v>
      </c>
      <c r="AQ1" s="121" t="s">
        <v>1176</v>
      </c>
      <c r="AR1" s="121" t="s">
        <v>1177</v>
      </c>
      <c r="AS1" s="121" t="s">
        <v>1178</v>
      </c>
      <c r="AT1" s="121" t="s">
        <v>1179</v>
      </c>
      <c r="AU1" s="122" t="s">
        <v>1180</v>
      </c>
    </row>
    <row r="2" spans="1:47" ht="60" customHeight="1" x14ac:dyDescent="0.35">
      <c r="A2" s="116" t="s">
        <v>1844</v>
      </c>
      <c r="B2" s="106" t="s">
        <v>1845</v>
      </c>
      <c r="C2" s="107" t="s">
        <v>1846</v>
      </c>
      <c r="D2" s="107" t="s">
        <v>1847</v>
      </c>
      <c r="E2" s="107" t="s">
        <v>1848</v>
      </c>
      <c r="F2" s="108" t="s">
        <v>1849</v>
      </c>
      <c r="G2" s="109">
        <f>IF(COUNTIF(H2:AU2,"&lt;&gt;")=0,"",SUMPRODUCT(((Recommendations[ImplStatus]="Implemented")+(Recommendations[ImplStatus]="Compensated"))*ISNUMBER(MATCH(Recommendations[Id],H2:AU2,0)))/COUNTIF(H2:AU2,"&lt;&gt;"))</f>
        <v>0</v>
      </c>
      <c r="H2" s="110" t="s">
        <v>338</v>
      </c>
      <c r="I2" s="110" t="s">
        <v>343</v>
      </c>
      <c r="J2" s="110" t="s">
        <v>392</v>
      </c>
      <c r="K2" s="110" t="s">
        <v>397</v>
      </c>
      <c r="L2" s="110" t="s">
        <v>407</v>
      </c>
      <c r="M2" s="110" t="s">
        <v>412</v>
      </c>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1850</v>
      </c>
      <c r="B3" s="106" t="s">
        <v>1851</v>
      </c>
      <c r="C3" s="107" t="s">
        <v>1852</v>
      </c>
      <c r="D3" s="107" t="s">
        <v>1853</v>
      </c>
      <c r="E3" s="107" t="s">
        <v>1854</v>
      </c>
      <c r="F3" s="108" t="s">
        <v>1855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1856</v>
      </c>
      <c r="B4" s="106" t="s">
        <v>1857</v>
      </c>
      <c r="C4" s="107" t="s">
        <v>1858</v>
      </c>
      <c r="D4" s="107" t="s">
        <v>1859</v>
      </c>
      <c r="E4" s="107" t="s">
        <v>1860</v>
      </c>
      <c r="F4" s="108" t="s">
        <v>1861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1862</v>
      </c>
      <c r="B5" s="106" t="s">
        <v>1863</v>
      </c>
      <c r="C5" s="107" t="s">
        <v>1864</v>
      </c>
      <c r="D5" s="107" t="s">
        <v>1865</v>
      </c>
      <c r="E5" s="107" t="s">
        <v>1866</v>
      </c>
      <c r="F5" s="108" t="s">
        <v>1867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1868</v>
      </c>
      <c r="B6" s="106" t="s">
        <v>1869</v>
      </c>
      <c r="C6" s="107" t="s">
        <v>1870</v>
      </c>
      <c r="D6" s="107" t="s">
        <v>1871</v>
      </c>
      <c r="E6" s="107" t="s">
        <v>19</v>
      </c>
      <c r="F6" s="108" t="s">
        <v>1872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1873</v>
      </c>
      <c r="B7" s="106" t="s">
        <v>10</v>
      </c>
      <c r="C7" s="107" t="s">
        <v>1874</v>
      </c>
      <c r="D7" s="107" t="s">
        <v>1875</v>
      </c>
      <c r="E7" s="107" t="s">
        <v>19</v>
      </c>
      <c r="F7" s="108" t="s">
        <v>1876</v>
      </c>
      <c r="G7" s="109">
        <f>IF(COUNTIF(H7:AU7,"&lt;&gt;")=0,"",SUMPRODUCT(((Recommendations[ImplStatus]="Implemented")+(Recommendations[ImplStatus]="Compensated"))*ISNUMBER(MATCH(Recommendations[Id],H7:AU7,0)))/COUNTIF(H7:AU7,"&lt;&gt;"))</f>
        <v>0</v>
      </c>
      <c r="H7" s="110" t="s">
        <v>542</v>
      </c>
      <c r="I7" s="110" t="s">
        <v>547</v>
      </c>
      <c r="J7" s="110" t="s">
        <v>552</v>
      </c>
      <c r="K7" s="110" t="s">
        <v>557</v>
      </c>
      <c r="L7" s="110" t="s">
        <v>562</v>
      </c>
      <c r="M7" s="110" t="s">
        <v>567</v>
      </c>
      <c r="N7" s="110" t="s">
        <v>592</v>
      </c>
      <c r="O7" s="110" t="s">
        <v>641</v>
      </c>
      <c r="P7" s="110" t="s">
        <v>655</v>
      </c>
      <c r="Q7" s="110" t="s">
        <v>660</v>
      </c>
      <c r="R7" s="110" t="s">
        <v>668</v>
      </c>
      <c r="S7" s="110" t="s">
        <v>672</v>
      </c>
      <c r="T7" s="110" t="s">
        <v>676</v>
      </c>
      <c r="U7" s="110" t="s">
        <v>684</v>
      </c>
      <c r="V7" s="110" t="s">
        <v>688</v>
      </c>
      <c r="W7" s="110" t="s">
        <v>696</v>
      </c>
      <c r="X7" s="110" t="s">
        <v>700</v>
      </c>
      <c r="Y7" s="110" t="s">
        <v>708</v>
      </c>
      <c r="Z7" s="110" t="s">
        <v>712</v>
      </c>
      <c r="AA7" s="110" t="s">
        <v>716</v>
      </c>
      <c r="AB7" s="110" t="s">
        <v>720</v>
      </c>
      <c r="AC7" s="110" t="s">
        <v>724</v>
      </c>
      <c r="AD7" s="110" t="s">
        <v>728</v>
      </c>
      <c r="AE7" s="110" t="s">
        <v>732</v>
      </c>
      <c r="AF7" s="110" t="s">
        <v>736</v>
      </c>
      <c r="AG7" s="110" t="s">
        <v>740</v>
      </c>
      <c r="AH7" s="110" t="s">
        <v>744</v>
      </c>
      <c r="AI7" s="110" t="s">
        <v>748</v>
      </c>
      <c r="AJ7" s="110" t="s">
        <v>753</v>
      </c>
      <c r="AK7" s="110" t="s">
        <v>757</v>
      </c>
      <c r="AL7" s="110" t="s">
        <v>761</v>
      </c>
      <c r="AM7" s="110" t="s">
        <v>765</v>
      </c>
      <c r="AN7" s="110" t="s">
        <v>769</v>
      </c>
      <c r="AO7" s="110" t="s">
        <v>774</v>
      </c>
      <c r="AP7" s="110" t="s">
        <v>783</v>
      </c>
      <c r="AQ7" s="110" t="s">
        <v>788</v>
      </c>
      <c r="AR7" s="110" t="s">
        <v>793</v>
      </c>
      <c r="AS7" s="110" t="s">
        <v>807</v>
      </c>
      <c r="AT7" s="110" t="s">
        <v>811</v>
      </c>
      <c r="AU7" s="118" t="s">
        <v>815</v>
      </c>
    </row>
    <row r="8" spans="1:47" ht="60" customHeight="1" x14ac:dyDescent="0.35">
      <c r="A8" s="116" t="s">
        <v>1877</v>
      </c>
      <c r="B8" s="106" t="s">
        <v>1878</v>
      </c>
      <c r="C8" s="107" t="s">
        <v>1879</v>
      </c>
      <c r="D8" s="107" t="s">
        <v>1880</v>
      </c>
      <c r="E8" s="107" t="s">
        <v>19</v>
      </c>
      <c r="F8" s="108" t="s">
        <v>1881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1882</v>
      </c>
      <c r="B9" s="106" t="s">
        <v>1883</v>
      </c>
      <c r="C9" s="107" t="s">
        <v>1884</v>
      </c>
      <c r="D9" s="107" t="s">
        <v>1885</v>
      </c>
      <c r="E9" s="107" t="s">
        <v>19</v>
      </c>
      <c r="F9" s="108" t="s">
        <v>1886</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1887</v>
      </c>
      <c r="B10" s="106" t="s">
        <v>1888</v>
      </c>
      <c r="C10" s="107" t="s">
        <v>1889</v>
      </c>
      <c r="D10" s="107" t="s">
        <v>1890</v>
      </c>
      <c r="E10" s="107" t="s">
        <v>19</v>
      </c>
      <c r="F10" s="108" t="s">
        <v>1891</v>
      </c>
      <c r="G10" s="109">
        <f>IF(COUNTIF(H10:AU10,"&lt;&gt;")=0,"",SUMPRODUCT(((Recommendations[ImplStatus]="Implemented")+(Recommendations[ImplStatus]="Compensated"))*ISNUMBER(MATCH(Recommendations[Id],H10:AU10,0)))/COUNTIF(H10:AU10,"&lt;&gt;"))</f>
        <v>0</v>
      </c>
      <c r="H10" s="110" t="s">
        <v>55</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1892</v>
      </c>
      <c r="B11" s="106" t="s">
        <v>1893</v>
      </c>
      <c r="C11" s="107" t="s">
        <v>1894</v>
      </c>
      <c r="D11" s="107" t="s">
        <v>1895</v>
      </c>
      <c r="E11" s="107" t="s">
        <v>19</v>
      </c>
      <c r="F11" s="108" t="s">
        <v>1896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1897</v>
      </c>
      <c r="B12" s="106" t="s">
        <v>1898</v>
      </c>
      <c r="C12" s="107" t="s">
        <v>1899</v>
      </c>
      <c r="D12" s="107" t="s">
        <v>1900</v>
      </c>
      <c r="E12" s="107" t="s">
        <v>19</v>
      </c>
      <c r="F12" s="108" t="s">
        <v>1901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1902</v>
      </c>
      <c r="B13" s="106" t="s">
        <v>1903</v>
      </c>
      <c r="C13" s="107" t="s">
        <v>1904</v>
      </c>
      <c r="D13" s="107" t="s">
        <v>1905</v>
      </c>
      <c r="E13" s="107" t="s">
        <v>19</v>
      </c>
      <c r="F13" s="108" t="s">
        <v>1906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1907</v>
      </c>
      <c r="B14" s="106" t="s">
        <v>1908</v>
      </c>
      <c r="C14" s="107" t="s">
        <v>1909</v>
      </c>
      <c r="D14" s="107" t="s">
        <v>1910</v>
      </c>
      <c r="E14" s="107" t="s">
        <v>19</v>
      </c>
      <c r="F14" s="108" t="s">
        <v>1911</v>
      </c>
      <c r="G14" s="109">
        <f>IF(COUNTIF(H14:AU14,"&lt;&gt;")=0,"",SUMPRODUCT(((Recommendations[ImplStatus]="Implemented")+(Recommendations[ImplStatus]="Compensated"))*ISNUMBER(MATCH(Recommendations[Id],H14:AU14,0)))/COUNTIF(H14:AU14,"&lt;&gt;"))</f>
        <v>0</v>
      </c>
      <c r="H14" s="110" t="s">
        <v>13</v>
      </c>
      <c r="I14" s="110" t="s">
        <v>84</v>
      </c>
      <c r="J14" s="110" t="s">
        <v>284</v>
      </c>
      <c r="K14" s="110" t="s">
        <v>299</v>
      </c>
      <c r="L14" s="110" t="s">
        <v>304</v>
      </c>
      <c r="M14" s="110" t="s">
        <v>347</v>
      </c>
      <c r="N14" s="110" t="s">
        <v>352</v>
      </c>
      <c r="O14" s="110" t="s">
        <v>357</v>
      </c>
      <c r="P14" s="110" t="s">
        <v>890</v>
      </c>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1912</v>
      </c>
      <c r="B15" s="106" t="s">
        <v>1913</v>
      </c>
      <c r="C15" s="107" t="s">
        <v>1914</v>
      </c>
      <c r="D15" s="107" t="s">
        <v>1915</v>
      </c>
      <c r="E15" s="107" t="s">
        <v>19</v>
      </c>
      <c r="F15" s="108" t="s">
        <v>1916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1917</v>
      </c>
      <c r="B16" s="106" t="s">
        <v>1918</v>
      </c>
      <c r="C16" s="107" t="s">
        <v>1919</v>
      </c>
      <c r="D16" s="107" t="s">
        <v>1920</v>
      </c>
      <c r="E16" s="107" t="s">
        <v>19</v>
      </c>
      <c r="F16" s="108" t="s">
        <v>1921</v>
      </c>
      <c r="G16" s="109">
        <f>IF(COUNTIF(H16:AU16,"&lt;&gt;")=0,"",SUMPRODUCT(((Recommendations[ImplStatus]="Implemented")+(Recommendations[ImplStatus]="Compensated"))*ISNUMBER(MATCH(Recommendations[Id],H16:AU16,0)))/COUNTIF(H16:AU16,"&lt;&gt;"))</f>
        <v>0</v>
      </c>
      <c r="H16" s="110" t="s">
        <v>270</v>
      </c>
      <c r="I16" s="110" t="s">
        <v>275</v>
      </c>
      <c r="J16" s="110" t="s">
        <v>309</v>
      </c>
      <c r="K16" s="110" t="s">
        <v>314</v>
      </c>
      <c r="L16" s="110" t="s">
        <v>479</v>
      </c>
      <c r="M16" s="110" t="s">
        <v>493</v>
      </c>
      <c r="N16" s="110" t="s">
        <v>847</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1922</v>
      </c>
      <c r="B17" s="106" t="s">
        <v>1923</v>
      </c>
      <c r="C17" s="107" t="s">
        <v>1924</v>
      </c>
      <c r="D17" s="107" t="s">
        <v>1925</v>
      </c>
      <c r="E17" s="107" t="s">
        <v>19</v>
      </c>
      <c r="F17" s="108" t="s">
        <v>1926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1927</v>
      </c>
      <c r="B18" s="106" t="s">
        <v>1928</v>
      </c>
      <c r="C18" s="107" t="s">
        <v>1929</v>
      </c>
      <c r="D18" s="107" t="s">
        <v>1930</v>
      </c>
      <c r="E18" s="107" t="s">
        <v>19</v>
      </c>
      <c r="F18" s="108" t="s">
        <v>1931</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1932</v>
      </c>
      <c r="B19" s="106" t="s">
        <v>1933</v>
      </c>
      <c r="C19" s="107" t="s">
        <v>1934</v>
      </c>
      <c r="D19" s="107" t="s">
        <v>1935</v>
      </c>
      <c r="E19" s="107" t="s">
        <v>19</v>
      </c>
      <c r="F19" s="108" t="s">
        <v>1936</v>
      </c>
      <c r="G19" s="109">
        <f>IF(COUNTIF(H19:AU19,"&lt;&gt;")=0,"",SUMPRODUCT(((Recommendations[ImplStatus]="Implemented")+(Recommendations[ImplStatus]="Compensated"))*ISNUMBER(MATCH(Recommendations[Id],H19:AU19,0)))/COUNTIF(H19:AU19,"&lt;&gt;"))</f>
        <v>0</v>
      </c>
      <c r="H19" s="110" t="s">
        <v>45</v>
      </c>
      <c r="I19" s="110" t="s">
        <v>50</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1937</v>
      </c>
      <c r="B20" s="106" t="s">
        <v>1938</v>
      </c>
      <c r="C20" s="107" t="s">
        <v>1939</v>
      </c>
      <c r="D20" s="107" t="s">
        <v>1940</v>
      </c>
      <c r="E20" s="107" t="s">
        <v>19</v>
      </c>
      <c r="F20" s="108" t="s">
        <v>1941</v>
      </c>
      <c r="G20" s="109">
        <f>IF(COUNTIF(H20:AU20,"&lt;&gt;")=0,"",SUMPRODUCT(((Recommendations[ImplStatus]="Implemented")+(Recommendations[ImplStatus]="Compensated"))*ISNUMBER(MATCH(Recommendations[Id],H20:AU20,0)))/COUNTIF(H20:AU20,"&lt;&gt;"))</f>
        <v>0</v>
      </c>
      <c r="H20" s="110" t="s">
        <v>240</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1942</v>
      </c>
      <c r="B21" s="106" t="s">
        <v>1943</v>
      </c>
      <c r="C21" s="107" t="s">
        <v>1944</v>
      </c>
      <c r="D21" s="107" t="s">
        <v>1945</v>
      </c>
      <c r="E21" s="107" t="s">
        <v>1946</v>
      </c>
      <c r="F21" s="108" t="s">
        <v>1947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1948</v>
      </c>
      <c r="B22" s="106" t="s">
        <v>1949</v>
      </c>
      <c r="C22" s="107" t="s">
        <v>1950</v>
      </c>
      <c r="D22" s="107" t="s">
        <v>1951</v>
      </c>
      <c r="E22" s="107" t="s">
        <v>1952</v>
      </c>
      <c r="F22" s="108" t="s">
        <v>1953</v>
      </c>
      <c r="G22" s="109">
        <f>IF(COUNTIF(H22:AU22,"&lt;&gt;")=0,"",SUMPRODUCT(((Recommendations[ImplStatus]="Implemented")+(Recommendations[ImplStatus]="Compensated"))*ISNUMBER(MATCH(Recommendations[Id],H22:AU22,0)))/COUNTIF(H22:AU22,"&lt;&gt;"))</f>
        <v>0</v>
      </c>
      <c r="H22" s="110" t="s">
        <v>352</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1954</v>
      </c>
      <c r="B23" s="106" t="s">
        <v>1955</v>
      </c>
      <c r="C23" s="107" t="s">
        <v>1956</v>
      </c>
      <c r="D23" s="107" t="s">
        <v>1957</v>
      </c>
      <c r="E23" s="107" t="s">
        <v>1958</v>
      </c>
      <c r="F23" s="108" t="s">
        <v>1959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1960</v>
      </c>
      <c r="B24" s="106" t="s">
        <v>1961</v>
      </c>
      <c r="C24" s="107" t="s">
        <v>1962</v>
      </c>
      <c r="D24" s="107" t="s">
        <v>1963</v>
      </c>
      <c r="E24" s="107" t="s">
        <v>19</v>
      </c>
      <c r="F24" s="108" t="s">
        <v>1964</v>
      </c>
      <c r="G24" s="109">
        <f>IF(COUNTIF(H24:AU24,"&lt;&gt;")=0,"",SUMPRODUCT(((Recommendations[ImplStatus]="Implemented")+(Recommendations[ImplStatus]="Compensated"))*ISNUMBER(MATCH(Recommendations[Id],H24:AU24,0)))/COUNTIF(H24:AU24,"&lt;&gt;"))</f>
        <v>0</v>
      </c>
      <c r="H24" s="110" t="s">
        <v>498</v>
      </c>
      <c r="I24" s="110" t="s">
        <v>503</v>
      </c>
      <c r="J24" s="110" t="s">
        <v>508</v>
      </c>
      <c r="K24" s="110" t="s">
        <v>513</v>
      </c>
      <c r="L24" s="110" t="s">
        <v>527</v>
      </c>
      <c r="M24" s="110" t="s">
        <v>532</v>
      </c>
      <c r="N24" s="110" t="s">
        <v>537</v>
      </c>
      <c r="O24" s="110" t="s">
        <v>867</v>
      </c>
      <c r="P24" s="110" t="s">
        <v>872</v>
      </c>
      <c r="Q24" s="110" t="s">
        <v>875</v>
      </c>
      <c r="R24" s="110" t="s">
        <v>880</v>
      </c>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1965</v>
      </c>
      <c r="B25" s="106" t="s">
        <v>1966</v>
      </c>
      <c r="C25" s="107" t="s">
        <v>1967</v>
      </c>
      <c r="D25" s="107" t="s">
        <v>19</v>
      </c>
      <c r="E25" s="107" t="s">
        <v>19</v>
      </c>
      <c r="F25" s="108" t="s">
        <v>1968</v>
      </c>
      <c r="G25" s="109">
        <f>IF(COUNTIF(H25:AU25,"&lt;&gt;")=0,"",SUMPRODUCT(((Recommendations[ImplStatus]="Implemented")+(Recommendations[ImplStatus]="Compensated"))*ISNUMBER(MATCH(Recommendations[Id],H25:AU25,0)))/COUNTIF(H25:AU25,"&lt;&gt;"))</f>
        <v>0</v>
      </c>
      <c r="H25" s="110" t="s">
        <v>265</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1969</v>
      </c>
      <c r="B26" s="106" t="s">
        <v>1970</v>
      </c>
      <c r="C26" s="107" t="s">
        <v>1971</v>
      </c>
      <c r="D26" s="107" t="s">
        <v>1972</v>
      </c>
      <c r="E26" s="107" t="s">
        <v>19</v>
      </c>
      <c r="F26" s="108" t="s">
        <v>1973</v>
      </c>
      <c r="G26" s="109">
        <f>IF(COUNTIF(H26:AU26,"&lt;&gt;")=0,"",SUMPRODUCT(((Recommendations[ImplStatus]="Implemented")+(Recommendations[ImplStatus]="Compensated"))*ISNUMBER(MATCH(Recommendations[Id],H26:AU26,0)))/COUNTIF(H26:AU26,"&lt;&gt;"))</f>
        <v>0</v>
      </c>
      <c r="H26" s="110" t="s">
        <v>304</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1974</v>
      </c>
      <c r="B27" s="106" t="s">
        <v>1975</v>
      </c>
      <c r="C27" s="107" t="s">
        <v>1976</v>
      </c>
      <c r="D27" s="107" t="s">
        <v>1977</v>
      </c>
      <c r="E27" s="107" t="s">
        <v>1978</v>
      </c>
      <c r="F27" s="108" t="s">
        <v>1979</v>
      </c>
      <c r="G27" s="109">
        <f>IF(COUNTIF(H27:AU27,"&lt;&gt;")=0,"",SUMPRODUCT(((Recommendations[ImplStatus]="Implemented")+(Recommendations[ImplStatus]="Compensated"))*ISNUMBER(MATCH(Recommendations[Id],H27:AU27,0)))/COUNTIF(H27:AU27,"&lt;&gt;"))</f>
        <v>0</v>
      </c>
      <c r="H27" s="110" t="s">
        <v>34</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1980</v>
      </c>
      <c r="B28" s="106" t="s">
        <v>1981</v>
      </c>
      <c r="C28" s="107" t="s">
        <v>1982</v>
      </c>
      <c r="D28" s="107" t="s">
        <v>19</v>
      </c>
      <c r="E28" s="107" t="s">
        <v>19</v>
      </c>
      <c r="F28" s="108" t="s">
        <v>1983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1984</v>
      </c>
      <c r="B29" s="106" t="s">
        <v>1985</v>
      </c>
      <c r="C29" s="107" t="s">
        <v>1986</v>
      </c>
      <c r="D29" s="107" t="s">
        <v>1987</v>
      </c>
      <c r="E29" s="107" t="s">
        <v>1988</v>
      </c>
      <c r="F29" s="108" t="s">
        <v>1989</v>
      </c>
      <c r="G29" s="109">
        <f>IF(COUNTIF(H29:AU29,"&lt;&gt;")=0,"",SUMPRODUCT(((Recommendations[ImplStatus]="Implemented")+(Recommendations[ImplStatus]="Compensated"))*ISNUMBER(MATCH(Recommendations[Id],H29:AU29,0)))/COUNTIF(H29:AU29,"&lt;&gt;"))</f>
        <v>0</v>
      </c>
      <c r="H29" s="110" t="s">
        <v>372</v>
      </c>
      <c r="I29" s="110" t="s">
        <v>377</v>
      </c>
      <c r="J29" s="110" t="s">
        <v>442</v>
      </c>
      <c r="K29" s="110" t="s">
        <v>447</v>
      </c>
      <c r="L29" s="110" t="s">
        <v>451</v>
      </c>
      <c r="M29" s="110" t="s">
        <v>455</v>
      </c>
      <c r="N29" s="110" t="s">
        <v>460</v>
      </c>
      <c r="O29" s="110" t="s">
        <v>465</v>
      </c>
      <c r="P29" s="110" t="s">
        <v>470</v>
      </c>
      <c r="Q29" s="110" t="s">
        <v>484</v>
      </c>
      <c r="R29" s="110" t="s">
        <v>489</v>
      </c>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1990</v>
      </c>
      <c r="B30" s="106" t="s">
        <v>1991</v>
      </c>
      <c r="C30" s="107" t="s">
        <v>1992</v>
      </c>
      <c r="D30" s="107" t="s">
        <v>1993</v>
      </c>
      <c r="E30" s="107" t="s">
        <v>19</v>
      </c>
      <c r="F30" s="108" t="s">
        <v>1994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1995</v>
      </c>
      <c r="B31" s="106" t="s">
        <v>1996</v>
      </c>
      <c r="C31" s="107" t="s">
        <v>1997</v>
      </c>
      <c r="D31" s="107" t="s">
        <v>1998</v>
      </c>
      <c r="E31" s="107" t="s">
        <v>1999</v>
      </c>
      <c r="F31" s="108" t="s">
        <v>2000</v>
      </c>
      <c r="G31" s="109">
        <f>IF(COUNTIF(H31:AU31,"&lt;&gt;")=0,"",SUMPRODUCT(((Recommendations[ImplStatus]="Implemented")+(Recommendations[ImplStatus]="Compensated"))*ISNUMBER(MATCH(Recommendations[Id],H31:AU31,0)))/COUNTIF(H31:AU31,"&lt;&gt;"))</f>
        <v>0</v>
      </c>
      <c r="H31" s="110" t="s">
        <v>362</v>
      </c>
      <c r="I31" s="110" t="s">
        <v>432</v>
      </c>
      <c r="J31" s="110" t="s">
        <v>437</v>
      </c>
      <c r="K31" s="110" t="s">
        <v>852</v>
      </c>
      <c r="L31" s="110" t="s">
        <v>857</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2001</v>
      </c>
      <c r="B32" s="106" t="s">
        <v>2002</v>
      </c>
      <c r="C32" s="107" t="s">
        <v>2003</v>
      </c>
      <c r="D32" s="107" t="s">
        <v>2004</v>
      </c>
      <c r="E32" s="107" t="s">
        <v>2005</v>
      </c>
      <c r="F32" s="108" t="s">
        <v>2006</v>
      </c>
      <c r="G32" s="109">
        <f>IF(COUNTIF(H32:AU32,"&lt;&gt;")=0,"",SUMPRODUCT(((Recommendations[ImplStatus]="Implemented")+(Recommendations[ImplStatus]="Compensated"))*ISNUMBER(MATCH(Recommendations[Id],H32:AU32,0)))/COUNTIF(H32:AU32,"&lt;&gt;"))</f>
        <v>0</v>
      </c>
      <c r="H32" s="110" t="s">
        <v>427</v>
      </c>
      <c r="I32" s="110" t="s">
        <v>650</v>
      </c>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2007</v>
      </c>
      <c r="B33" s="106" t="s">
        <v>2008</v>
      </c>
      <c r="C33" s="107" t="s">
        <v>2009</v>
      </c>
      <c r="D33" s="107" t="s">
        <v>2010</v>
      </c>
      <c r="E33" s="107" t="s">
        <v>19</v>
      </c>
      <c r="F33" s="108" t="s">
        <v>2011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2012</v>
      </c>
      <c r="B34" s="106" t="s">
        <v>2013</v>
      </c>
      <c r="C34" s="107" t="s">
        <v>2014</v>
      </c>
      <c r="D34" s="107" t="s">
        <v>2015</v>
      </c>
      <c r="E34" s="107" t="s">
        <v>19</v>
      </c>
      <c r="F34" s="108" t="s">
        <v>2016</v>
      </c>
      <c r="G34" s="109">
        <f>IF(COUNTIF(H34:AU34,"&lt;&gt;")=0,"",SUMPRODUCT(((Recommendations[ImplStatus]="Implemented")+(Recommendations[ImplStatus]="Compensated"))*ISNUMBER(MATCH(Recommendations[Id],H34:AU34,0)))/COUNTIF(H34:AU34,"&lt;&gt;"))</f>
        <v>0</v>
      </c>
      <c r="H34" s="110" t="s">
        <v>99</v>
      </c>
      <c r="I34" s="110" t="s">
        <v>104</v>
      </c>
      <c r="J34" s="110" t="s">
        <v>109</v>
      </c>
      <c r="K34" s="110" t="s">
        <v>114</v>
      </c>
      <c r="L34" s="110" t="s">
        <v>129</v>
      </c>
      <c r="M34" s="110" t="s">
        <v>133</v>
      </c>
      <c r="N34" s="110" t="s">
        <v>138</v>
      </c>
      <c r="O34" s="110" t="s">
        <v>142</v>
      </c>
      <c r="P34" s="110" t="s">
        <v>146</v>
      </c>
      <c r="Q34" s="110" t="s">
        <v>150</v>
      </c>
      <c r="R34" s="110" t="s">
        <v>154</v>
      </c>
      <c r="S34" s="110" t="s">
        <v>159</v>
      </c>
      <c r="T34" s="110" t="s">
        <v>163</v>
      </c>
      <c r="U34" s="110" t="s">
        <v>167</v>
      </c>
      <c r="V34" s="110" t="s">
        <v>171</v>
      </c>
      <c r="W34" s="110" t="s">
        <v>175</v>
      </c>
      <c r="X34" s="110" t="s">
        <v>179</v>
      </c>
      <c r="Y34" s="110" t="s">
        <v>183</v>
      </c>
      <c r="Z34" s="110" t="s">
        <v>187</v>
      </c>
      <c r="AA34" s="110" t="s">
        <v>192</v>
      </c>
      <c r="AB34" s="110" t="s">
        <v>196</v>
      </c>
      <c r="AC34" s="110" t="s">
        <v>201</v>
      </c>
      <c r="AD34" s="110" t="s">
        <v>205</v>
      </c>
      <c r="AE34" s="110" t="s">
        <v>209</v>
      </c>
      <c r="AF34" s="110" t="s">
        <v>213</v>
      </c>
      <c r="AG34" s="110" t="s">
        <v>221</v>
      </c>
      <c r="AH34" s="110" t="s">
        <v>417</v>
      </c>
      <c r="AI34" s="110"/>
      <c r="AJ34" s="110"/>
      <c r="AK34" s="110"/>
      <c r="AL34" s="110"/>
      <c r="AM34" s="110"/>
      <c r="AN34" s="110"/>
      <c r="AO34" s="110"/>
      <c r="AP34" s="110"/>
      <c r="AQ34" s="110"/>
      <c r="AR34" s="110"/>
      <c r="AS34" s="110"/>
      <c r="AT34" s="110"/>
      <c r="AU34" s="118"/>
    </row>
    <row r="35" spans="1:47" ht="60" customHeight="1" x14ac:dyDescent="0.35">
      <c r="A35" s="116" t="s">
        <v>2017</v>
      </c>
      <c r="B35" s="106" t="s">
        <v>2018</v>
      </c>
      <c r="C35" s="107" t="s">
        <v>2019</v>
      </c>
      <c r="D35" s="107" t="s">
        <v>2020</v>
      </c>
      <c r="E35" s="107" t="s">
        <v>2021</v>
      </c>
      <c r="F35" s="108" t="s">
        <v>2022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2023</v>
      </c>
      <c r="B36" s="106" t="s">
        <v>2024</v>
      </c>
      <c r="C36" s="107" t="s">
        <v>2025</v>
      </c>
      <c r="D36" s="107" t="s">
        <v>2026</v>
      </c>
      <c r="E36" s="107" t="s">
        <v>2027</v>
      </c>
      <c r="F36" s="108" t="s">
        <v>2028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2029</v>
      </c>
      <c r="B37" s="106" t="s">
        <v>2030</v>
      </c>
      <c r="C37" s="107" t="s">
        <v>2031</v>
      </c>
      <c r="D37" s="107" t="s">
        <v>2032</v>
      </c>
      <c r="E37" s="107" t="s">
        <v>19</v>
      </c>
      <c r="F37" s="108" t="s">
        <v>2033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2034</v>
      </c>
      <c r="B38" s="106" t="s">
        <v>2035</v>
      </c>
      <c r="C38" s="107" t="s">
        <v>2036</v>
      </c>
      <c r="D38" s="107" t="s">
        <v>2037</v>
      </c>
      <c r="E38" s="107" t="s">
        <v>2038</v>
      </c>
      <c r="F38" s="108" t="s">
        <v>2039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2040</v>
      </c>
      <c r="B39" s="106" t="s">
        <v>2041</v>
      </c>
      <c r="C39" s="107" t="s">
        <v>2042</v>
      </c>
      <c r="D39" s="107" t="s">
        <v>2043</v>
      </c>
      <c r="E39" s="107" t="s">
        <v>19</v>
      </c>
      <c r="F39" s="108" t="s">
        <v>2044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2045</v>
      </c>
      <c r="B40" s="106" t="s">
        <v>2046</v>
      </c>
      <c r="C40" s="107" t="s">
        <v>2047</v>
      </c>
      <c r="D40" s="107" t="s">
        <v>2048</v>
      </c>
      <c r="E40" s="107" t="s">
        <v>2049</v>
      </c>
      <c r="F40" s="108" t="s">
        <v>2050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2051</v>
      </c>
      <c r="B41" s="106" t="s">
        <v>2052</v>
      </c>
      <c r="C41" s="107" t="s">
        <v>2053</v>
      </c>
      <c r="D41" s="107" t="s">
        <v>2054</v>
      </c>
      <c r="E41" s="107" t="s">
        <v>2055</v>
      </c>
      <c r="F41" s="108" t="s">
        <v>2056</v>
      </c>
      <c r="G41" s="109">
        <f>IF(COUNTIF(H41:AU41,"&lt;&gt;")=0,"",SUMPRODUCT(((Recommendations[ImplStatus]="Implemented")+(Recommendations[ImplStatus]="Compensated"))*ISNUMBER(MATCH(Recommendations[Id],H41:AU41,0)))/COUNTIF(H41:AU41,"&lt;&gt;"))</f>
        <v>0</v>
      </c>
      <c r="H41" s="110" t="s">
        <v>60</v>
      </c>
      <c r="I41" s="110" t="s">
        <v>65</v>
      </c>
      <c r="J41" s="110" t="s">
        <v>422</v>
      </c>
      <c r="K41" s="110" t="s">
        <v>582</v>
      </c>
      <c r="L41" s="110" t="s">
        <v>885</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2057</v>
      </c>
      <c r="B42" s="106" t="s">
        <v>2058</v>
      </c>
      <c r="C42" s="107" t="s">
        <v>2059</v>
      </c>
      <c r="D42" s="107" t="s">
        <v>2060</v>
      </c>
      <c r="E42" s="107" t="s">
        <v>2061</v>
      </c>
      <c r="F42" s="108" t="s">
        <v>2062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2063</v>
      </c>
      <c r="B43" s="106" t="s">
        <v>2064</v>
      </c>
      <c r="C43" s="107" t="s">
        <v>2065</v>
      </c>
      <c r="D43" s="107" t="s">
        <v>2066</v>
      </c>
      <c r="E43" s="107" t="s">
        <v>2067</v>
      </c>
      <c r="F43" s="108" t="s">
        <v>2068</v>
      </c>
      <c r="G43" s="109">
        <f>IF(COUNTIF(H43:AU43,"&lt;&gt;")=0,"",SUMPRODUCT(((Recommendations[ImplStatus]="Implemented")+(Recommendations[ImplStatus]="Compensated"))*ISNUMBER(MATCH(Recommendations[Id],H43:AU43,0)))/COUNTIF(H43:AU43,"&lt;&gt;"))</f>
        <v>0</v>
      </c>
      <c r="H43" s="110" t="s">
        <v>367</v>
      </c>
      <c r="I43" s="110" t="s">
        <v>382</v>
      </c>
      <c r="J43" s="110" t="s">
        <v>387</v>
      </c>
      <c r="K43" s="110" t="s">
        <v>527</v>
      </c>
      <c r="L43" s="110" t="s">
        <v>872</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2069</v>
      </c>
      <c r="B44" s="106" t="s">
        <v>2070</v>
      </c>
      <c r="C44" s="107" t="s">
        <v>2071</v>
      </c>
      <c r="D44" s="107" t="s">
        <v>2072</v>
      </c>
      <c r="E44" s="107" t="s">
        <v>19</v>
      </c>
      <c r="F44" s="108" t="s">
        <v>2073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2074</v>
      </c>
      <c r="B45" s="111" t="s">
        <v>2075</v>
      </c>
      <c r="C45" s="112" t="s">
        <v>2076</v>
      </c>
      <c r="D45" s="112" t="s">
        <v>2077</v>
      </c>
      <c r="E45" s="112" t="s">
        <v>2078</v>
      </c>
      <c r="F45" s="113" t="s">
        <v>2079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895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IFERROR(INDEX('Recommendations'!$G$2:$G$189, MATCH(H2,'Recommendations'!$A$2:$A$189,0))="Implemented", FALSE))</xm:f>
            <x14:dxf>
              <font>
                <color rgb="FF000000"/>
              </font>
              <fill>
                <patternFill>
                  <bgColor rgb="FF3C7D22"/>
                </patternFill>
              </fill>
            </x14:dxf>
          </x14:cfRule>
          <x14:cfRule type="expression" priority="2" id="{00000000-000E-0000-0500-000002000000}">
            <xm:f>AND(H2&lt;&gt;"", IFERROR(INDEX('Recommendations'!$G$2:$G$189, MATCH(H2,'Recommendations'!$A$2:$A$189,0))="Compensated", FALSE))</xm:f>
            <x14:dxf>
              <font>
                <color rgb="FF000000"/>
              </font>
              <fill>
                <patternFill>
                  <bgColor rgb="FFC6E0B4"/>
                </patternFill>
              </fill>
            </x14:dxf>
          </x14:cfRule>
          <x14:cfRule type="expression" priority="3" id="{00000000-000E-0000-0500-000003000000}">
            <xm:f>AND(H2&lt;&gt;"", IFERROR(INDEX('Recommendations'!$G$2:$G$189, MATCH(H2,'Recommendations'!$A$2:$A$189,0))="Testing", FALSE))</xm:f>
            <x14:dxf>
              <font>
                <color rgb="FF000000"/>
              </font>
              <fill>
                <patternFill>
                  <bgColor rgb="FFFFC000"/>
                </patternFill>
              </fill>
            </x14:dxf>
          </x14:cfRule>
          <x14:cfRule type="expression" priority="4" id="{00000000-000E-0000-0500-000004000000}">
            <xm:f>AND(H2&lt;&gt;"", IFERROR(INDEX('Recommendations'!$G$2:$G$189, MATCH(H2,'Recommendations'!$A$2:$A$189,0))="Failed", FALSE))</xm:f>
            <x14:dxf>
              <font>
                <color rgb="FF000000"/>
              </font>
              <fill>
                <patternFill>
                  <bgColor rgb="FFD82891"/>
                </patternFill>
              </fill>
            </x14:dxf>
          </x14:cfRule>
          <x14:cfRule type="expression" priority="5" id="{00000000-000E-0000-0500-000005000000}">
            <xm:f>AND(H2&lt;&gt;"", IFERROR(INDEX('Recommendations'!$G$2:$G$189, MATCH(H2,'Recommendations'!$A$2:$A$189,0))="Risk Accepted", FALSE))</xm:f>
            <x14:dxf>
              <font>
                <color rgb="FF000000"/>
              </font>
              <fill>
                <patternFill>
                  <bgColor rgb="FFD9D9D9"/>
                </patternFill>
              </fill>
            </x14:dxf>
          </x14:cfRule>
          <x14:cfRule type="expression" priority="6" id="{00000000-000E-0000-0500-000006000000}">
            <xm:f>AND(H2&lt;&gt;"", IFERROR(INDEX('Recommendations'!$G$2:$G$189, MATCH(H2,'Recommendations'!$A$2:$A$189,0))="N/A",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2080</v>
      </c>
      <c r="B1" s="145" t="s">
        <v>1134</v>
      </c>
      <c r="C1" s="145" t="s">
        <v>0</v>
      </c>
      <c r="D1" s="145" t="s">
        <v>1135</v>
      </c>
      <c r="E1" s="145" t="s">
        <v>2081</v>
      </c>
      <c r="F1" s="145" t="s">
        <v>2082</v>
      </c>
      <c r="G1" s="145" t="s">
        <v>2083</v>
      </c>
      <c r="H1" s="145" t="s">
        <v>2084</v>
      </c>
      <c r="I1" s="145" t="s">
        <v>1140</v>
      </c>
      <c r="J1" s="145" t="s">
        <v>1141</v>
      </c>
      <c r="K1" s="145" t="s">
        <v>1142</v>
      </c>
      <c r="L1" s="145" t="s">
        <v>1143</v>
      </c>
      <c r="M1" s="145" t="s">
        <v>1144</v>
      </c>
      <c r="N1" s="145" t="s">
        <v>1145</v>
      </c>
      <c r="O1" s="145" t="s">
        <v>1146</v>
      </c>
      <c r="P1" s="145" t="s">
        <v>1147</v>
      </c>
      <c r="Q1" s="145" t="s">
        <v>1148</v>
      </c>
      <c r="R1" s="145" t="s">
        <v>1149</v>
      </c>
      <c r="S1" s="145" t="s">
        <v>1150</v>
      </c>
      <c r="T1" s="145" t="s">
        <v>1151</v>
      </c>
      <c r="U1" s="145" t="s">
        <v>1152</v>
      </c>
      <c r="V1" s="145" t="s">
        <v>1153</v>
      </c>
      <c r="W1" s="145" t="s">
        <v>1154</v>
      </c>
      <c r="X1" s="145" t="s">
        <v>1155</v>
      </c>
      <c r="Y1" s="145" t="s">
        <v>1156</v>
      </c>
      <c r="Z1" s="145" t="s">
        <v>1157</v>
      </c>
      <c r="AA1" s="145" t="s">
        <v>1158</v>
      </c>
      <c r="AB1" s="145" t="s">
        <v>1159</v>
      </c>
      <c r="AC1" s="145" t="s">
        <v>1160</v>
      </c>
      <c r="AD1" s="145" t="s">
        <v>1161</v>
      </c>
      <c r="AE1" s="145" t="s">
        <v>1162</v>
      </c>
      <c r="AF1" s="145" t="s">
        <v>1163</v>
      </c>
      <c r="AG1" s="145" t="s">
        <v>1164</v>
      </c>
      <c r="AH1" s="145" t="s">
        <v>1165</v>
      </c>
      <c r="AI1" s="145" t="s">
        <v>1166</v>
      </c>
      <c r="AJ1" s="145" t="s">
        <v>1167</v>
      </c>
      <c r="AK1" s="145" t="s">
        <v>1168</v>
      </c>
      <c r="AL1" s="145" t="s">
        <v>1169</v>
      </c>
      <c r="AM1" s="145" t="s">
        <v>1170</v>
      </c>
      <c r="AN1" s="145" t="s">
        <v>1171</v>
      </c>
      <c r="AO1" s="145" t="s">
        <v>1172</v>
      </c>
      <c r="AP1" s="145" t="s">
        <v>1173</v>
      </c>
      <c r="AQ1" s="145" t="s">
        <v>1174</v>
      </c>
      <c r="AR1" s="145" t="s">
        <v>1175</v>
      </c>
      <c r="AS1" s="145" t="s">
        <v>1176</v>
      </c>
      <c r="AT1" s="145" t="s">
        <v>1177</v>
      </c>
      <c r="AU1" s="145" t="s">
        <v>1178</v>
      </c>
      <c r="AV1" s="145" t="s">
        <v>1179</v>
      </c>
      <c r="AW1" s="146" t="s">
        <v>1180</v>
      </c>
    </row>
    <row r="2" spans="1:49" ht="60" customHeight="1" outlineLevel="1" x14ac:dyDescent="0.35">
      <c r="A2" s="138" t="s">
        <v>2085</v>
      </c>
      <c r="B2" s="124"/>
      <c r="C2" s="123" t="s">
        <v>2086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2085</v>
      </c>
      <c r="B3" s="125" t="s">
        <v>1351</v>
      </c>
      <c r="C3" s="126" t="s">
        <v>2087</v>
      </c>
      <c r="D3" s="128" t="s">
        <v>2088</v>
      </c>
      <c r="E3" s="128" t="s">
        <v>2089</v>
      </c>
      <c r="F3" s="128" t="s">
        <v>2090</v>
      </c>
      <c r="G3" s="128" t="s">
        <v>2091</v>
      </c>
      <c r="H3" s="128" t="s">
        <v>2092</v>
      </c>
      <c r="I3" s="130">
        <f>IF(COUNTIF(J3:AW3,"&lt;&gt;")=0,"",SUMPRODUCT(((Recommendations[ImplStatus]="Implemented")+(Recommendations[ImplStatus]="Compensated"))*ISNUMBER(MATCH(Recommendations[Id],J3:AW3,0)))/COUNTIF(J3:AW3,"&lt;&gt;"))</f>
        <v>0</v>
      </c>
      <c r="J3" s="132" t="s">
        <v>382</v>
      </c>
      <c r="K3" s="132" t="s">
        <v>387</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2085</v>
      </c>
      <c r="B4" s="125" t="s">
        <v>2093</v>
      </c>
      <c r="C4" s="126" t="s">
        <v>2094</v>
      </c>
      <c r="D4" s="128" t="s">
        <v>2095</v>
      </c>
      <c r="E4" s="128" t="s">
        <v>2096</v>
      </c>
      <c r="F4" s="128" t="s">
        <v>2097</v>
      </c>
      <c r="G4" s="128" t="s">
        <v>2098</v>
      </c>
      <c r="H4" s="128" t="s">
        <v>2099</v>
      </c>
      <c r="I4" s="130">
        <f>IF(COUNTIF(J4:AW4,"&lt;&gt;")=0,"",SUMPRODUCT(((Recommendations[ImplStatus]="Implemented")+(Recommendations[ImplStatus]="Compensated"))*ISNUMBER(MATCH(Recommendations[Id],J4:AW4,0)))/COUNTIF(J4:AW4,"&lt;&gt;"))</f>
        <v>0</v>
      </c>
      <c r="J4" s="132" t="s">
        <v>427</v>
      </c>
      <c r="K4" s="132" t="s">
        <v>650</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2085</v>
      </c>
      <c r="B5" s="125" t="s">
        <v>2100</v>
      </c>
      <c r="C5" s="126" t="s">
        <v>2101</v>
      </c>
      <c r="D5" s="128" t="s">
        <v>2102</v>
      </c>
      <c r="E5" s="128" t="s">
        <v>2103</v>
      </c>
      <c r="F5" s="128" t="s">
        <v>2104</v>
      </c>
      <c r="G5" s="128" t="s">
        <v>2105</v>
      </c>
      <c r="H5" s="128" t="s">
        <v>2106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2085</v>
      </c>
      <c r="B6" s="125" t="s">
        <v>2107</v>
      </c>
      <c r="C6" s="126" t="s">
        <v>2108</v>
      </c>
      <c r="D6" s="128" t="s">
        <v>2109</v>
      </c>
      <c r="E6" s="128" t="s">
        <v>2110</v>
      </c>
      <c r="F6" s="128" t="s">
        <v>2111</v>
      </c>
      <c r="G6" s="128" t="s">
        <v>2112</v>
      </c>
      <c r="H6" s="128" t="s">
        <v>2113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2085</v>
      </c>
      <c r="B7" s="125" t="s">
        <v>2114</v>
      </c>
      <c r="C7" s="126" t="s">
        <v>2115</v>
      </c>
      <c r="D7" s="128" t="s">
        <v>2116</v>
      </c>
      <c r="E7" s="128" t="s">
        <v>2117</v>
      </c>
      <c r="F7" s="128" t="s">
        <v>2118</v>
      </c>
      <c r="G7" s="128" t="s">
        <v>2119</v>
      </c>
      <c r="H7" s="128" t="s">
        <v>2120</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2085</v>
      </c>
      <c r="B8" s="125" t="s">
        <v>2121</v>
      </c>
      <c r="C8" s="126" t="s">
        <v>2122</v>
      </c>
      <c r="D8" s="128" t="s">
        <v>2123</v>
      </c>
      <c r="E8" s="128" t="s">
        <v>2124</v>
      </c>
      <c r="F8" s="128" t="s">
        <v>2125</v>
      </c>
      <c r="G8" s="128" t="s">
        <v>2119</v>
      </c>
      <c r="H8" s="128" t="s">
        <v>2126</v>
      </c>
      <c r="I8" s="130">
        <f>IF(COUNTIF(J8:AW8,"&lt;&gt;")=0,"",SUMPRODUCT(((Recommendations[ImplStatus]="Implemented")+(Recommendations[ImplStatus]="Compensated"))*ISNUMBER(MATCH(Recommendations[Id],J8:AW8,0)))/COUNTIF(J8:AW8,"&lt;&gt;"))</f>
        <v>0</v>
      </c>
      <c r="J8" s="132" t="s">
        <v>362</v>
      </c>
      <c r="K8" s="132" t="s">
        <v>432</v>
      </c>
      <c r="L8" s="132" t="s">
        <v>437</v>
      </c>
      <c r="M8" s="132" t="s">
        <v>852</v>
      </c>
      <c r="N8" s="132" t="s">
        <v>857</v>
      </c>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2085</v>
      </c>
      <c r="B9" s="125" t="s">
        <v>2127</v>
      </c>
      <c r="C9" s="126" t="s">
        <v>2128</v>
      </c>
      <c r="D9" s="128" t="s">
        <v>2129</v>
      </c>
      <c r="E9" s="128" t="s">
        <v>2130</v>
      </c>
      <c r="F9" s="128" t="s">
        <v>2131</v>
      </c>
      <c r="G9" s="128" t="s">
        <v>2132</v>
      </c>
      <c r="H9" s="128" t="s">
        <v>2133</v>
      </c>
      <c r="I9" s="130">
        <f>IF(COUNTIF(J9:AW9,"&lt;&gt;")=0,"",SUMPRODUCT(((Recommendations[ImplStatus]="Implemented")+(Recommendations[ImplStatus]="Compensated"))*ISNUMBER(MATCH(Recommendations[Id],J9:AW9,0)))/COUNTIF(J9:AW9,"&lt;&gt;"))</f>
        <v>0</v>
      </c>
      <c r="J9" s="132" t="s">
        <v>432</v>
      </c>
      <c r="K9" s="132" t="s">
        <v>437</v>
      </c>
      <c r="L9" s="132" t="s">
        <v>837</v>
      </c>
      <c r="M9" s="132" t="s">
        <v>842</v>
      </c>
      <c r="N9" s="132" t="s">
        <v>852</v>
      </c>
      <c r="O9" s="132" t="s">
        <v>857</v>
      </c>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2085</v>
      </c>
      <c r="B10" s="125" t="s">
        <v>2134</v>
      </c>
      <c r="C10" s="126" t="s">
        <v>2135</v>
      </c>
      <c r="D10" s="128" t="s">
        <v>2136</v>
      </c>
      <c r="E10" s="128" t="s">
        <v>2137</v>
      </c>
      <c r="F10" s="128" t="s">
        <v>2138</v>
      </c>
      <c r="G10" s="128" t="s">
        <v>2139</v>
      </c>
      <c r="H10" s="128" t="s">
        <v>2140</v>
      </c>
      <c r="I10" s="130">
        <f>IF(COUNTIF(J10:AW10,"&lt;&gt;")=0,"",SUMPRODUCT(((Recommendations[ImplStatus]="Implemented")+(Recommendations[ImplStatus]="Compensated"))*ISNUMBER(MATCH(Recommendations[Id],J10:AW10,0)))/COUNTIF(J10:AW10,"&lt;&gt;"))</f>
        <v>0</v>
      </c>
      <c r="J10" s="132" t="s">
        <v>392</v>
      </c>
      <c r="K10" s="132" t="s">
        <v>397</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2085</v>
      </c>
      <c r="B11" s="125" t="s">
        <v>2141</v>
      </c>
      <c r="C11" s="126" t="s">
        <v>2142</v>
      </c>
      <c r="D11" s="128" t="s">
        <v>2143</v>
      </c>
      <c r="E11" s="128" t="s">
        <v>2144</v>
      </c>
      <c r="F11" s="128" t="s">
        <v>2145</v>
      </c>
      <c r="G11" s="128" t="s">
        <v>2146</v>
      </c>
      <c r="H11" s="128" t="s">
        <v>2147</v>
      </c>
      <c r="I11" s="130">
        <f>IF(COUNTIF(J11:AW11,"&lt;&gt;")=0,"",SUMPRODUCT(((Recommendations[ImplStatus]="Implemented")+(Recommendations[ImplStatus]="Compensated"))*ISNUMBER(MATCH(Recommendations[Id],J11:AW11,0)))/COUNTIF(J11:AW11,"&lt;&gt;"))</f>
        <v>0</v>
      </c>
      <c r="J11" s="132" t="s">
        <v>279</v>
      </c>
      <c r="K11" s="132" t="s">
        <v>329</v>
      </c>
      <c r="L11" s="132" t="s">
        <v>334</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2085</v>
      </c>
      <c r="B12" s="125" t="s">
        <v>2148</v>
      </c>
      <c r="C12" s="126" t="s">
        <v>2149</v>
      </c>
      <c r="D12" s="128" t="s">
        <v>2150</v>
      </c>
      <c r="E12" s="128" t="s">
        <v>2151</v>
      </c>
      <c r="F12" s="128" t="s">
        <v>2152</v>
      </c>
      <c r="G12" s="128" t="s">
        <v>2139</v>
      </c>
      <c r="H12" s="128" t="s">
        <v>2153</v>
      </c>
      <c r="I12" s="130">
        <f>IF(COUNTIF(J12:AW12,"&lt;&gt;")=0,"",SUMPRODUCT(((Recommendations[ImplStatus]="Implemented")+(Recommendations[ImplStatus]="Compensated"))*ISNUMBER(MATCH(Recommendations[Id],J12:AW12,0)))/COUNTIF(J12:AW12,"&lt;&gt;"))</f>
        <v>0</v>
      </c>
      <c r="J12" s="132" t="s">
        <v>338</v>
      </c>
      <c r="K12" s="132" t="s">
        <v>343</v>
      </c>
      <c r="L12" s="132" t="s">
        <v>402</v>
      </c>
      <c r="M12" s="132" t="s">
        <v>407</v>
      </c>
      <c r="N12" s="132" t="s">
        <v>412</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2085</v>
      </c>
      <c r="B13" s="125" t="s">
        <v>2154</v>
      </c>
      <c r="C13" s="126" t="s">
        <v>2155</v>
      </c>
      <c r="D13" s="128" t="s">
        <v>2156</v>
      </c>
      <c r="E13" s="128" t="s">
        <v>2157</v>
      </c>
      <c r="F13" s="128" t="s">
        <v>2158</v>
      </c>
      <c r="G13" s="128" t="s">
        <v>2139</v>
      </c>
      <c r="H13" s="128" t="s">
        <v>2159</v>
      </c>
      <c r="I13" s="130">
        <f>IF(COUNTIF(J13:AW13,"&lt;&gt;")=0,"",SUMPRODUCT(((Recommendations[ImplStatus]="Implemented")+(Recommendations[ImplStatus]="Compensated"))*ISNUMBER(MATCH(Recommendations[Id],J13:AW13,0)))/COUNTIF(J13:AW13,"&lt;&gt;"))</f>
        <v>0</v>
      </c>
      <c r="J13" s="132" t="s">
        <v>412</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2085</v>
      </c>
      <c r="B14" s="125" t="s">
        <v>2160</v>
      </c>
      <c r="C14" s="126" t="s">
        <v>2161</v>
      </c>
      <c r="D14" s="128" t="s">
        <v>2162</v>
      </c>
      <c r="E14" s="128" t="s">
        <v>2163</v>
      </c>
      <c r="F14" s="128" t="s">
        <v>2164</v>
      </c>
      <c r="G14" s="128" t="s">
        <v>2165</v>
      </c>
      <c r="H14" s="128" t="s">
        <v>2166</v>
      </c>
      <c r="I14" s="130">
        <f>IF(COUNTIF(J14:AW14,"&lt;&gt;")=0,"",SUMPRODUCT(((Recommendations[ImplStatus]="Implemented")+(Recommendations[ImplStatus]="Compensated"))*ISNUMBER(MATCH(Recommendations[Id],J14:AW14,0)))/COUNTIF(J14:AW14,"&lt;&gt;"))</f>
        <v>0</v>
      </c>
      <c r="J14" s="132" t="s">
        <v>357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2085</v>
      </c>
      <c r="B15" s="125" t="s">
        <v>2167</v>
      </c>
      <c r="C15" s="126" t="s">
        <v>2168</v>
      </c>
      <c r="D15" s="128" t="s">
        <v>2169</v>
      </c>
      <c r="E15" s="128" t="s">
        <v>2170</v>
      </c>
      <c r="F15" s="128" t="s">
        <v>2171</v>
      </c>
      <c r="G15" s="128" t="s">
        <v>2172</v>
      </c>
      <c r="H15" s="128" t="s">
        <v>2173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2085</v>
      </c>
      <c r="B16" s="125" t="s">
        <v>2174</v>
      </c>
      <c r="C16" s="126" t="s">
        <v>2175</v>
      </c>
      <c r="D16" s="128" t="s">
        <v>2176</v>
      </c>
      <c r="E16" s="128" t="s">
        <v>2177</v>
      </c>
      <c r="F16" s="128" t="s">
        <v>2178</v>
      </c>
      <c r="G16" s="128" t="s">
        <v>2179</v>
      </c>
      <c r="H16" s="128" t="s">
        <v>2180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2085</v>
      </c>
      <c r="B17" s="125" t="s">
        <v>2181</v>
      </c>
      <c r="C17" s="126" t="s">
        <v>2182</v>
      </c>
      <c r="D17" s="128" t="s">
        <v>2183</v>
      </c>
      <c r="E17" s="128" t="s">
        <v>2184</v>
      </c>
      <c r="F17" s="128" t="s">
        <v>2185</v>
      </c>
      <c r="G17" s="128" t="s">
        <v>2186</v>
      </c>
      <c r="H17" s="128" t="s">
        <v>2187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2085</v>
      </c>
      <c r="B18" s="125" t="s">
        <v>2188</v>
      </c>
      <c r="C18" s="126" t="s">
        <v>2189</v>
      </c>
      <c r="D18" s="128" t="s">
        <v>2190</v>
      </c>
      <c r="E18" s="128" t="s">
        <v>2191</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2192</v>
      </c>
      <c r="B19" s="124"/>
      <c r="C19" s="123" t="s">
        <v>2193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2192</v>
      </c>
      <c r="B20" s="125" t="s">
        <v>2194</v>
      </c>
      <c r="C20" s="126" t="s">
        <v>2195</v>
      </c>
      <c r="D20" s="128" t="s">
        <v>2196</v>
      </c>
      <c r="E20" s="128" t="s">
        <v>2197</v>
      </c>
      <c r="F20" s="128" t="s">
        <v>2198</v>
      </c>
      <c r="G20" s="128" t="s">
        <v>2199</v>
      </c>
      <c r="H20" s="128" t="s">
        <v>2200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2192</v>
      </c>
      <c r="B21" s="125" t="s">
        <v>2201</v>
      </c>
      <c r="C21" s="126" t="s">
        <v>2202</v>
      </c>
      <c r="D21" s="128" t="s">
        <v>2203</v>
      </c>
      <c r="E21" s="128" t="s">
        <v>2204</v>
      </c>
      <c r="F21" s="128" t="s">
        <v>2205</v>
      </c>
      <c r="G21" s="128" t="s">
        <v>2206</v>
      </c>
      <c r="H21" s="128" t="s">
        <v>2207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2208</v>
      </c>
      <c r="B22" s="124"/>
      <c r="C22" s="123" t="s">
        <v>2209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2208</v>
      </c>
      <c r="B23" s="125" t="s">
        <v>2210</v>
      </c>
      <c r="C23" s="126" t="s">
        <v>2211</v>
      </c>
      <c r="D23" s="128" t="s">
        <v>2212</v>
      </c>
      <c r="E23" s="128" t="s">
        <v>2213</v>
      </c>
      <c r="F23" s="128" t="s">
        <v>2214</v>
      </c>
      <c r="G23" s="128" t="s">
        <v>2215</v>
      </c>
      <c r="H23" s="128" t="s">
        <v>2216</v>
      </c>
      <c r="I23" s="130">
        <f>IF(COUNTIF(J23:AW23,"&lt;&gt;")=0,"",SUMPRODUCT(((Recommendations[ImplStatus]="Implemented")+(Recommendations[ImplStatus]="Compensated"))*ISNUMBER(MATCH(Recommendations[Id],J23:AW23,0)))/COUNTIF(J23:AW23,"&lt;&gt;"))</f>
        <v>0</v>
      </c>
      <c r="J23" s="132" t="s">
        <v>23</v>
      </c>
      <c r="K23" s="132" t="s">
        <v>28</v>
      </c>
      <c r="L23" s="132" t="s">
        <v>89</v>
      </c>
      <c r="M23" s="132" t="s">
        <v>94</v>
      </c>
      <c r="N23" s="132" t="s">
        <v>124</v>
      </c>
      <c r="O23" s="132" t="s">
        <v>217</v>
      </c>
      <c r="P23" s="132" t="s">
        <v>245</v>
      </c>
      <c r="Q23" s="132" t="s">
        <v>250</v>
      </c>
      <c r="R23" s="132" t="s">
        <v>255</v>
      </c>
      <c r="S23" s="132" t="s">
        <v>289</v>
      </c>
      <c r="T23" s="132" t="s">
        <v>294</v>
      </c>
      <c r="U23" s="132" t="s">
        <v>319</v>
      </c>
      <c r="V23" s="132" t="s">
        <v>324</v>
      </c>
      <c r="W23" s="132" t="s">
        <v>475</v>
      </c>
      <c r="X23" s="132" t="s">
        <v>517</v>
      </c>
      <c r="Y23" s="132" t="s">
        <v>522</v>
      </c>
      <c r="Z23" s="132" t="s">
        <v>572</v>
      </c>
      <c r="AA23" s="132" t="s">
        <v>577</v>
      </c>
      <c r="AB23" s="132" t="s">
        <v>597</v>
      </c>
      <c r="AC23" s="132" t="s">
        <v>607</v>
      </c>
      <c r="AD23" s="132" t="s">
        <v>612</v>
      </c>
      <c r="AE23" s="132" t="s">
        <v>617</v>
      </c>
      <c r="AF23" s="132" t="s">
        <v>622</v>
      </c>
      <c r="AG23" s="132" t="s">
        <v>627</v>
      </c>
      <c r="AH23" s="132" t="s">
        <v>631</v>
      </c>
      <c r="AI23" s="132" t="s">
        <v>636</v>
      </c>
      <c r="AJ23" s="132" t="s">
        <v>641</v>
      </c>
      <c r="AK23" s="132" t="s">
        <v>646</v>
      </c>
      <c r="AL23" s="132" t="s">
        <v>655</v>
      </c>
      <c r="AM23" s="132" t="s">
        <v>660</v>
      </c>
      <c r="AN23" s="132" t="s">
        <v>664</v>
      </c>
      <c r="AO23" s="132" t="s">
        <v>668</v>
      </c>
      <c r="AP23" s="132" t="s">
        <v>672</v>
      </c>
      <c r="AQ23" s="132" t="s">
        <v>676</v>
      </c>
      <c r="AR23" s="132" t="s">
        <v>680</v>
      </c>
      <c r="AS23" s="132" t="s">
        <v>684</v>
      </c>
      <c r="AT23" s="132" t="s">
        <v>688</v>
      </c>
      <c r="AU23" s="132" t="s">
        <v>692</v>
      </c>
      <c r="AV23" s="132" t="s">
        <v>696</v>
      </c>
      <c r="AW23" s="142" t="s">
        <v>700</v>
      </c>
    </row>
    <row r="24" spans="1:49" ht="60" customHeight="1" x14ac:dyDescent="0.35">
      <c r="A24" s="139" t="s">
        <v>2208</v>
      </c>
      <c r="B24" s="125" t="s">
        <v>2217</v>
      </c>
      <c r="C24" s="126" t="s">
        <v>2218</v>
      </c>
      <c r="D24" s="128" t="s">
        <v>2219</v>
      </c>
      <c r="E24" s="128" t="s">
        <v>2220</v>
      </c>
      <c r="F24" s="128" t="s">
        <v>2221</v>
      </c>
      <c r="G24" s="128" t="s">
        <v>2222</v>
      </c>
      <c r="H24" s="128" t="s">
        <v>2223</v>
      </c>
      <c r="I24" s="130">
        <f>IF(COUNTIF(J24:AW24,"&lt;&gt;")=0,"",SUMPRODUCT(((Recommendations[ImplStatus]="Implemented")+(Recommendations[ImplStatus]="Compensated"))*ISNUMBER(MATCH(Recommendations[Id],J24:AW24,0)))/COUNTIF(J24:AW24,"&lt;&gt;"))</f>
        <v>0</v>
      </c>
      <c r="J24" s="132" t="s">
        <v>577</v>
      </c>
      <c r="K24" s="132" t="s">
        <v>641</v>
      </c>
      <c r="L24" s="132" t="s">
        <v>655</v>
      </c>
      <c r="M24" s="132" t="s">
        <v>660</v>
      </c>
      <c r="N24" s="132" t="s">
        <v>668</v>
      </c>
      <c r="O24" s="132" t="s">
        <v>672</v>
      </c>
      <c r="P24" s="132" t="s">
        <v>676</v>
      </c>
      <c r="Q24" s="132" t="s">
        <v>684</v>
      </c>
      <c r="R24" s="132" t="s">
        <v>688</v>
      </c>
      <c r="S24" s="132" t="s">
        <v>696</v>
      </c>
      <c r="T24" s="132" t="s">
        <v>700</v>
      </c>
      <c r="U24" s="132" t="s">
        <v>708</v>
      </c>
      <c r="V24" s="132" t="s">
        <v>712</v>
      </c>
      <c r="W24" s="132" t="s">
        <v>716</v>
      </c>
      <c r="X24" s="132" t="s">
        <v>720</v>
      </c>
      <c r="Y24" s="132" t="s">
        <v>724</v>
      </c>
      <c r="Z24" s="132" t="s">
        <v>728</v>
      </c>
      <c r="AA24" s="132" t="s">
        <v>732</v>
      </c>
      <c r="AB24" s="132" t="s">
        <v>736</v>
      </c>
      <c r="AC24" s="132" t="s">
        <v>740</v>
      </c>
      <c r="AD24" s="132" t="s">
        <v>744</v>
      </c>
      <c r="AE24" s="132" t="s">
        <v>748</v>
      </c>
      <c r="AF24" s="132" t="s">
        <v>753</v>
      </c>
      <c r="AG24" s="132" t="s">
        <v>757</v>
      </c>
      <c r="AH24" s="132" t="s">
        <v>761</v>
      </c>
      <c r="AI24" s="132" t="s">
        <v>765</v>
      </c>
      <c r="AJ24" s="132" t="s">
        <v>769</v>
      </c>
      <c r="AK24" s="132" t="s">
        <v>774</v>
      </c>
      <c r="AL24" s="132" t="s">
        <v>783</v>
      </c>
      <c r="AM24" s="132" t="s">
        <v>788</v>
      </c>
      <c r="AN24" s="132" t="s">
        <v>793</v>
      </c>
      <c r="AO24" s="132" t="s">
        <v>807</v>
      </c>
      <c r="AP24" s="132" t="s">
        <v>811</v>
      </c>
      <c r="AQ24" s="132" t="s">
        <v>815</v>
      </c>
      <c r="AR24" s="132" t="s">
        <v>819</v>
      </c>
      <c r="AS24" s="132" t="s">
        <v>824</v>
      </c>
      <c r="AT24" s="132" t="s">
        <v>828</v>
      </c>
      <c r="AU24" s="132" t="s">
        <v>833</v>
      </c>
      <c r="AV24" s="132" t="s">
        <v>837</v>
      </c>
      <c r="AW24" s="142" t="s">
        <v>842</v>
      </c>
    </row>
    <row r="25" spans="1:49" ht="60" customHeight="1" x14ac:dyDescent="0.35">
      <c r="A25" s="139" t="s">
        <v>2208</v>
      </c>
      <c r="B25" s="125" t="s">
        <v>2224</v>
      </c>
      <c r="C25" s="126" t="s">
        <v>2225</v>
      </c>
      <c r="D25" s="128" t="s">
        <v>2226</v>
      </c>
      <c r="E25" s="128" t="s">
        <v>2227</v>
      </c>
      <c r="F25" s="128" t="s">
        <v>2228</v>
      </c>
      <c r="G25" s="128" t="s">
        <v>2229</v>
      </c>
      <c r="H25" s="128" t="s">
        <v>2230</v>
      </c>
      <c r="I25" s="130">
        <f>IF(COUNTIF(J25:AW25,"&lt;&gt;")=0,"",SUMPRODUCT(((Recommendations[ImplStatus]="Implemented")+(Recommendations[ImplStatus]="Compensated"))*ISNUMBER(MATCH(Recommendations[Id],J25:AW25,0)))/COUNTIF(J25:AW25,"&lt;&gt;"))</f>
        <v>0</v>
      </c>
      <c r="J25" s="132" t="s">
        <v>28</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2208</v>
      </c>
      <c r="B26" s="125" t="s">
        <v>2231</v>
      </c>
      <c r="C26" s="126" t="s">
        <v>2232</v>
      </c>
      <c r="D26" s="128" t="s">
        <v>2233</v>
      </c>
      <c r="E26" s="128" t="s">
        <v>2234</v>
      </c>
      <c r="F26" s="128" t="s">
        <v>2235</v>
      </c>
      <c r="G26" s="128" t="s">
        <v>2222</v>
      </c>
      <c r="H26" s="128" t="s">
        <v>2236</v>
      </c>
      <c r="I26" s="130">
        <f>IF(COUNTIF(J26:AW26,"&lt;&gt;")=0,"",SUMPRODUCT(((Recommendations[ImplStatus]="Implemented")+(Recommendations[ImplStatus]="Compensated"))*ISNUMBER(MATCH(Recommendations[Id],J26:AW26,0)))/COUNTIF(J26:AW26,"&lt;&gt;"))</f>
        <v>0</v>
      </c>
      <c r="J26" s="132" t="s">
        <v>602</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2208</v>
      </c>
      <c r="B27" s="125" t="s">
        <v>2237</v>
      </c>
      <c r="C27" s="126" t="s">
        <v>2238</v>
      </c>
      <c r="D27" s="128" t="s">
        <v>2239</v>
      </c>
      <c r="E27" s="128" t="s">
        <v>2240</v>
      </c>
      <c r="F27" s="128" t="s">
        <v>2241</v>
      </c>
      <c r="G27" s="128" t="s">
        <v>2242</v>
      </c>
      <c r="H27" s="128" t="s">
        <v>2243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2208</v>
      </c>
      <c r="B28" s="125" t="s">
        <v>2244</v>
      </c>
      <c r="C28" s="126" t="s">
        <v>2245</v>
      </c>
      <c r="D28" s="128" t="s">
        <v>2246</v>
      </c>
      <c r="E28" s="128" t="s">
        <v>2247</v>
      </c>
      <c r="F28" s="128" t="s">
        <v>2248</v>
      </c>
      <c r="G28" s="128" t="s">
        <v>2249</v>
      </c>
      <c r="H28" s="128" t="s">
        <v>2250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2208</v>
      </c>
      <c r="B29" s="125" t="s">
        <v>2251</v>
      </c>
      <c r="C29" s="126" t="s">
        <v>2252</v>
      </c>
      <c r="D29" s="128" t="s">
        <v>2253</v>
      </c>
      <c r="E29" s="128" t="s">
        <v>2254</v>
      </c>
      <c r="F29" s="128" t="s">
        <v>2255</v>
      </c>
      <c r="G29" s="128" t="s">
        <v>2139</v>
      </c>
      <c r="H29" s="128" t="s">
        <v>2256</v>
      </c>
      <c r="I29" s="130">
        <f>IF(COUNTIF(J29:AW29,"&lt;&gt;")=0,"",SUMPRODUCT(((Recommendations[ImplStatus]="Implemented")+(Recommendations[ImplStatus]="Compensated"))*ISNUMBER(MATCH(Recommendations[Id],J29:AW29,0)))/COUNTIF(J29:AW29,"&lt;&gt;"))</f>
        <v>0</v>
      </c>
      <c r="J29" s="132" t="s">
        <v>70</v>
      </c>
      <c r="K29" s="132" t="s">
        <v>75</v>
      </c>
      <c r="L29" s="132" t="s">
        <v>80</v>
      </c>
      <c r="M29" s="132" t="s">
        <v>260</v>
      </c>
      <c r="N29" s="132" t="s">
        <v>587</v>
      </c>
      <c r="O29" s="132" t="s">
        <v>704</v>
      </c>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2208</v>
      </c>
      <c r="B30" s="125" t="s">
        <v>2257</v>
      </c>
      <c r="C30" s="126" t="s">
        <v>2258</v>
      </c>
      <c r="D30" s="128" t="s">
        <v>2259</v>
      </c>
      <c r="E30" s="128" t="s">
        <v>2260</v>
      </c>
      <c r="F30" s="128" t="s">
        <v>2261</v>
      </c>
      <c r="G30" s="128" t="s">
        <v>2222</v>
      </c>
      <c r="H30" s="128" t="s">
        <v>2262</v>
      </c>
      <c r="I30" s="130">
        <f>IF(COUNTIF(J30:AW30,"&lt;&gt;")=0,"",SUMPRODUCT(((Recommendations[ImplStatus]="Implemented")+(Recommendations[ImplStatus]="Compensated"))*ISNUMBER(MATCH(Recommendations[Id],J30:AW30,0)))/COUNTIF(J30:AW30,"&lt;&gt;"))</f>
        <v>0</v>
      </c>
      <c r="J30" s="132" t="s">
        <v>114</v>
      </c>
      <c r="K30" s="132" t="s">
        <v>129</v>
      </c>
      <c r="L30" s="132" t="s">
        <v>133</v>
      </c>
      <c r="M30" s="132" t="s">
        <v>171</v>
      </c>
      <c r="N30" s="132" t="s">
        <v>175</v>
      </c>
      <c r="O30" s="132" t="s">
        <v>179</v>
      </c>
      <c r="P30" s="132" t="s">
        <v>183</v>
      </c>
      <c r="Q30" s="132" t="s">
        <v>187</v>
      </c>
      <c r="R30" s="132" t="s">
        <v>192</v>
      </c>
      <c r="S30" s="132" t="s">
        <v>196</v>
      </c>
      <c r="T30" s="132" t="s">
        <v>201</v>
      </c>
      <c r="U30" s="132" t="s">
        <v>205</v>
      </c>
      <c r="V30" s="132" t="s">
        <v>209</v>
      </c>
      <c r="W30" s="132" t="s">
        <v>213</v>
      </c>
      <c r="X30" s="132" t="s">
        <v>562</v>
      </c>
      <c r="Y30" s="132" t="s">
        <v>567</v>
      </c>
      <c r="Z30" s="132" t="s">
        <v>592</v>
      </c>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2263</v>
      </c>
      <c r="B31" s="124"/>
      <c r="C31" s="123" t="s">
        <v>2264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2263</v>
      </c>
      <c r="B32" s="125" t="s">
        <v>2265</v>
      </c>
      <c r="C32" s="126" t="s">
        <v>2266</v>
      </c>
      <c r="D32" s="128" t="s">
        <v>2267</v>
      </c>
      <c r="E32" s="128" t="s">
        <v>2268</v>
      </c>
      <c r="F32" s="128" t="s">
        <v>2269</v>
      </c>
      <c r="G32" s="128" t="s">
        <v>2270</v>
      </c>
      <c r="H32" s="128" t="s">
        <v>2271</v>
      </c>
      <c r="I32" s="130">
        <f>IF(COUNTIF(J32:AW32,"&lt;&gt;")=0,"",SUMPRODUCT(((Recommendations[ImplStatus]="Implemented")+(Recommendations[ImplStatus]="Compensated"))*ISNUMBER(MATCH(Recommendations[Id],J32:AW32,0)))/COUNTIF(J32:AW32,"&lt;&gt;"))</f>
        <v>0</v>
      </c>
      <c r="J32" s="132" t="s">
        <v>55</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2263</v>
      </c>
      <c r="B33" s="125" t="s">
        <v>2272</v>
      </c>
      <c r="C33" s="126" t="s">
        <v>2273</v>
      </c>
      <c r="D33" s="128" t="s">
        <v>2274</v>
      </c>
      <c r="E33" s="128" t="s">
        <v>2275</v>
      </c>
      <c r="F33" s="128" t="s">
        <v>2276</v>
      </c>
      <c r="G33" s="128" t="s">
        <v>2277</v>
      </c>
      <c r="H33" s="128" t="s">
        <v>2278</v>
      </c>
      <c r="I33" s="130">
        <f>IF(COUNTIF(J33:AW33,"&lt;&gt;")=0,"",SUMPRODUCT(((Recommendations[ImplStatus]="Implemented")+(Recommendations[ImplStatus]="Compensated"))*ISNUMBER(MATCH(Recommendations[Id],J33:AW33,0)))/COUNTIF(J33:AW33,"&lt;&gt;"))</f>
        <v>0</v>
      </c>
      <c r="J33" s="132" t="s">
        <v>99</v>
      </c>
      <c r="K33" s="132" t="s">
        <v>104</v>
      </c>
      <c r="L33" s="132" t="s">
        <v>109</v>
      </c>
      <c r="M33" s="132" t="s">
        <v>138</v>
      </c>
      <c r="N33" s="132" t="s">
        <v>142</v>
      </c>
      <c r="O33" s="132" t="s">
        <v>146</v>
      </c>
      <c r="P33" s="132" t="s">
        <v>150</v>
      </c>
      <c r="Q33" s="132" t="s">
        <v>154</v>
      </c>
      <c r="R33" s="132" t="s">
        <v>159</v>
      </c>
      <c r="S33" s="132" t="s">
        <v>163</v>
      </c>
      <c r="T33" s="132" t="s">
        <v>167</v>
      </c>
      <c r="U33" s="132" t="s">
        <v>221</v>
      </c>
      <c r="V33" s="132" t="s">
        <v>417</v>
      </c>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2263</v>
      </c>
      <c r="B34" s="125" t="s">
        <v>2279</v>
      </c>
      <c r="C34" s="126" t="s">
        <v>2280</v>
      </c>
      <c r="D34" s="128" t="s">
        <v>2281</v>
      </c>
      <c r="E34" s="128" t="s">
        <v>2282</v>
      </c>
      <c r="F34" s="128" t="s">
        <v>2283</v>
      </c>
      <c r="G34" s="128" t="s">
        <v>2284</v>
      </c>
      <c r="H34" s="128" t="s">
        <v>2285</v>
      </c>
      <c r="I34" s="130">
        <f>IF(COUNTIF(J34:AW34,"&lt;&gt;")=0,"",SUMPRODUCT(((Recommendations[ImplStatus]="Implemented")+(Recommendations[ImplStatus]="Compensated"))*ISNUMBER(MATCH(Recommendations[Id],J34:AW34,0)))/COUNTIF(J34:AW34,"&lt;&gt;"))</f>
        <v>0</v>
      </c>
      <c r="J34" s="132" t="s">
        <v>688</v>
      </c>
      <c r="K34" s="132" t="s">
        <v>783</v>
      </c>
      <c r="L34" s="132" t="s">
        <v>788</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2263</v>
      </c>
      <c r="B35" s="125" t="s">
        <v>2286</v>
      </c>
      <c r="C35" s="126" t="s">
        <v>2287</v>
      </c>
      <c r="D35" s="128" t="s">
        <v>2288</v>
      </c>
      <c r="E35" s="128" t="s">
        <v>2289</v>
      </c>
      <c r="F35" s="128" t="s">
        <v>2290</v>
      </c>
      <c r="G35" s="128" t="s">
        <v>2291</v>
      </c>
      <c r="H35" s="128" t="s">
        <v>2292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2263</v>
      </c>
      <c r="B36" s="125" t="s">
        <v>2293</v>
      </c>
      <c r="C36" s="126" t="s">
        <v>2294</v>
      </c>
      <c r="D36" s="128" t="s">
        <v>2295</v>
      </c>
      <c r="E36" s="128" t="s">
        <v>2296</v>
      </c>
      <c r="F36" s="128" t="s">
        <v>2297</v>
      </c>
      <c r="G36" s="128" t="s">
        <v>2298</v>
      </c>
      <c r="H36" s="128" t="s">
        <v>2299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2263</v>
      </c>
      <c r="B37" s="125" t="s">
        <v>2300</v>
      </c>
      <c r="C37" s="126" t="s">
        <v>2301</v>
      </c>
      <c r="D37" s="128" t="s">
        <v>2302</v>
      </c>
      <c r="E37" s="128" t="s">
        <v>2303</v>
      </c>
      <c r="F37" s="128" t="s">
        <v>2304</v>
      </c>
      <c r="G37" s="128" t="s">
        <v>2305</v>
      </c>
      <c r="H37" s="128" t="s">
        <v>2306</v>
      </c>
      <c r="I37" s="130">
        <f>IF(COUNTIF(J37:AW37,"&lt;&gt;")=0,"",SUMPRODUCT(((Recommendations[ImplStatus]="Implemented")+(Recommendations[ImplStatus]="Compensated"))*ISNUMBER(MATCH(Recommendations[Id],J37:AW37,0)))/COUNTIF(J37:AW37,"&lt;&gt;"))</f>
        <v>0</v>
      </c>
      <c r="J37" s="132" t="s">
        <v>13</v>
      </c>
      <c r="K37" s="132" t="s">
        <v>34</v>
      </c>
      <c r="L37" s="132" t="s">
        <v>40</v>
      </c>
      <c r="M37" s="132" t="s">
        <v>45</v>
      </c>
      <c r="N37" s="132" t="s">
        <v>50</v>
      </c>
      <c r="O37" s="132" t="s">
        <v>84</v>
      </c>
      <c r="P37" s="132" t="s">
        <v>119</v>
      </c>
      <c r="Q37" s="132" t="s">
        <v>265</v>
      </c>
      <c r="R37" s="132" t="s">
        <v>284</v>
      </c>
      <c r="S37" s="132" t="s">
        <v>299</v>
      </c>
      <c r="T37" s="132" t="s">
        <v>304</v>
      </c>
      <c r="U37" s="132" t="s">
        <v>347</v>
      </c>
      <c r="V37" s="132" t="s">
        <v>352</v>
      </c>
      <c r="W37" s="132" t="s">
        <v>357</v>
      </c>
      <c r="X37" s="132" t="s">
        <v>427</v>
      </c>
      <c r="Y37" s="132" t="s">
        <v>650</v>
      </c>
      <c r="Z37" s="132" t="s">
        <v>890</v>
      </c>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2263</v>
      </c>
      <c r="B38" s="125" t="s">
        <v>2307</v>
      </c>
      <c r="C38" s="126" t="s">
        <v>2308</v>
      </c>
      <c r="D38" s="128" t="s">
        <v>2309</v>
      </c>
      <c r="E38" s="128" t="s">
        <v>2310</v>
      </c>
      <c r="F38" s="128" t="s">
        <v>2311</v>
      </c>
      <c r="G38" s="128" t="s">
        <v>2312</v>
      </c>
      <c r="H38" s="128" t="s">
        <v>2313</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2263</v>
      </c>
      <c r="B39" s="125" t="s">
        <v>2314</v>
      </c>
      <c r="C39" s="126" t="s">
        <v>2315</v>
      </c>
      <c r="D39" s="128" t="s">
        <v>2316</v>
      </c>
      <c r="E39" s="128" t="s">
        <v>2317</v>
      </c>
      <c r="F39" s="128" t="s">
        <v>2318</v>
      </c>
      <c r="G39" s="128" t="s">
        <v>2319</v>
      </c>
      <c r="H39" s="128" t="s">
        <v>2320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2263</v>
      </c>
      <c r="B40" s="125" t="s">
        <v>2321</v>
      </c>
      <c r="C40" s="126" t="s">
        <v>2322</v>
      </c>
      <c r="D40" s="128" t="s">
        <v>2323</v>
      </c>
      <c r="E40" s="128" t="s">
        <v>2324</v>
      </c>
      <c r="F40" s="128" t="s">
        <v>2325</v>
      </c>
      <c r="G40" s="128" t="s">
        <v>2326</v>
      </c>
      <c r="H40" s="128" t="s">
        <v>2327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2263</v>
      </c>
      <c r="B41" s="125" t="s">
        <v>2328</v>
      </c>
      <c r="C41" s="126" t="s">
        <v>2329</v>
      </c>
      <c r="D41" s="128" t="s">
        <v>2330</v>
      </c>
      <c r="E41" s="128" t="s">
        <v>2331</v>
      </c>
      <c r="F41" s="128" t="s">
        <v>2332</v>
      </c>
      <c r="G41" s="128" t="s">
        <v>2270</v>
      </c>
      <c r="H41" s="128" t="s">
        <v>2333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2334</v>
      </c>
      <c r="B42" s="124"/>
      <c r="C42" s="123" t="s">
        <v>2335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2334</v>
      </c>
      <c r="B43" s="125" t="s">
        <v>2336</v>
      </c>
      <c r="C43" s="126" t="s">
        <v>2337</v>
      </c>
      <c r="D43" s="128" t="s">
        <v>2338</v>
      </c>
      <c r="E43" s="128" t="s">
        <v>2339</v>
      </c>
      <c r="F43" s="128" t="s">
        <v>2340</v>
      </c>
      <c r="G43" s="128" t="s">
        <v>2341</v>
      </c>
      <c r="H43" s="128" t="s">
        <v>2342</v>
      </c>
      <c r="I43" s="130">
        <f>IF(COUNTIF(J43:AW43,"&lt;&gt;")=0,"",SUMPRODUCT(((Recommendations[ImplStatus]="Implemented")+(Recommendations[ImplStatus]="Compensated"))*ISNUMBER(MATCH(Recommendations[Id],J43:AW43,0)))/COUNTIF(J43:AW43,"&lt;&gt;"))</f>
        <v>0</v>
      </c>
      <c r="J43" s="132" t="s">
        <v>367</v>
      </c>
      <c r="K43" s="132" t="s">
        <v>527</v>
      </c>
      <c r="L43" s="132" t="s">
        <v>872</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2334</v>
      </c>
      <c r="B44" s="125" t="s">
        <v>2343</v>
      </c>
      <c r="C44" s="126" t="s">
        <v>2344</v>
      </c>
      <c r="D44" s="128" t="s">
        <v>2345</v>
      </c>
      <c r="E44" s="128" t="s">
        <v>2346</v>
      </c>
      <c r="F44" s="128" t="s">
        <v>2347</v>
      </c>
      <c r="G44" s="128" t="s">
        <v>2348</v>
      </c>
      <c r="H44" s="128" t="s">
        <v>2349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2334</v>
      </c>
      <c r="B45" s="125" t="s">
        <v>2350</v>
      </c>
      <c r="C45" s="126" t="s">
        <v>2351</v>
      </c>
      <c r="D45" s="128" t="s">
        <v>2352</v>
      </c>
      <c r="E45" s="128" t="s">
        <v>2353</v>
      </c>
      <c r="F45" s="128" t="s">
        <v>2354</v>
      </c>
      <c r="G45" s="128" t="s">
        <v>2355</v>
      </c>
      <c r="H45" s="128" t="s">
        <v>2356</v>
      </c>
      <c r="I45" s="130">
        <f>IF(COUNTIF(J45:AW45,"&lt;&gt;")=0,"",SUMPRODUCT(((Recommendations[ImplStatus]="Implemented")+(Recommendations[ImplStatus]="Compensated"))*ISNUMBER(MATCH(Recommendations[Id],J45:AW45,0)))/COUNTIF(J45:AW45,"&lt;&gt;"))</f>
        <v>0</v>
      </c>
      <c r="J45" s="132" t="s">
        <v>498</v>
      </c>
      <c r="K45" s="132" t="s">
        <v>503</v>
      </c>
      <c r="L45" s="132" t="s">
        <v>508</v>
      </c>
      <c r="M45" s="132" t="s">
        <v>513</v>
      </c>
      <c r="N45" s="132" t="s">
        <v>527</v>
      </c>
      <c r="O45" s="132" t="s">
        <v>532</v>
      </c>
      <c r="P45" s="132" t="s">
        <v>537</v>
      </c>
      <c r="Q45" s="132" t="s">
        <v>867</v>
      </c>
      <c r="R45" s="132" t="s">
        <v>872</v>
      </c>
      <c r="S45" s="132" t="s">
        <v>875</v>
      </c>
      <c r="T45" s="132" t="s">
        <v>880</v>
      </c>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2334</v>
      </c>
      <c r="B46" s="125" t="s">
        <v>2357</v>
      </c>
      <c r="C46" s="126" t="s">
        <v>2358</v>
      </c>
      <c r="D46" s="128" t="s">
        <v>2359</v>
      </c>
      <c r="E46" s="128" t="s">
        <v>2360</v>
      </c>
      <c r="F46" s="128" t="s">
        <v>2361</v>
      </c>
      <c r="G46" s="128" t="s">
        <v>2355</v>
      </c>
      <c r="H46" s="128" t="s">
        <v>2362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2334</v>
      </c>
      <c r="B47" s="125" t="s">
        <v>2363</v>
      </c>
      <c r="C47" s="126" t="s">
        <v>2364</v>
      </c>
      <c r="D47" s="128" t="s">
        <v>2365</v>
      </c>
      <c r="E47" s="128" t="s">
        <v>2366</v>
      </c>
      <c r="F47" s="128" t="s">
        <v>2367</v>
      </c>
      <c r="G47" s="128" t="s">
        <v>2368</v>
      </c>
      <c r="H47" s="128" t="s">
        <v>2369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2334</v>
      </c>
      <c r="B48" s="125" t="s">
        <v>2370</v>
      </c>
      <c r="C48" s="126" t="s">
        <v>2371</v>
      </c>
      <c r="D48" s="128" t="s">
        <v>2372</v>
      </c>
      <c r="E48" s="128" t="s">
        <v>2373</v>
      </c>
      <c r="F48" s="128" t="s">
        <v>2374</v>
      </c>
      <c r="G48" s="128" t="s">
        <v>2375</v>
      </c>
      <c r="H48" s="128" t="s">
        <v>2376</v>
      </c>
      <c r="I48" s="130">
        <f>IF(COUNTIF(J48:AW48,"&lt;&gt;")=0,"",SUMPRODUCT(((Recommendations[ImplStatus]="Implemented")+(Recommendations[ImplStatus]="Compensated"))*ISNUMBER(MATCH(Recommendations[Id],J48:AW48,0)))/COUNTIF(J48:AW48,"&lt;&gt;"))</f>
        <v>0</v>
      </c>
      <c r="J48" s="132" t="s">
        <v>372</v>
      </c>
      <c r="K48" s="132" t="s">
        <v>377</v>
      </c>
      <c r="L48" s="132" t="s">
        <v>442</v>
      </c>
      <c r="M48" s="132" t="s">
        <v>447</v>
      </c>
      <c r="N48" s="132" t="s">
        <v>451</v>
      </c>
      <c r="O48" s="132" t="s">
        <v>455</v>
      </c>
      <c r="P48" s="132" t="s">
        <v>460</v>
      </c>
      <c r="Q48" s="132" t="s">
        <v>465</v>
      </c>
      <c r="R48" s="132" t="s">
        <v>470</v>
      </c>
      <c r="S48" s="132" t="s">
        <v>484</v>
      </c>
      <c r="T48" s="132" t="s">
        <v>489</v>
      </c>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2334</v>
      </c>
      <c r="B49" s="125" t="s">
        <v>2377</v>
      </c>
      <c r="C49" s="126" t="s">
        <v>2378</v>
      </c>
      <c r="D49" s="128" t="s">
        <v>2379</v>
      </c>
      <c r="E49" s="128" t="s">
        <v>2380</v>
      </c>
      <c r="F49" s="128" t="s">
        <v>2381</v>
      </c>
      <c r="G49" s="128" t="s">
        <v>2139</v>
      </c>
      <c r="H49" s="128" t="s">
        <v>2382</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2334</v>
      </c>
      <c r="B50" s="125" t="s">
        <v>2383</v>
      </c>
      <c r="C50" s="126" t="s">
        <v>2384</v>
      </c>
      <c r="D50" s="128" t="s">
        <v>2385</v>
      </c>
      <c r="E50" s="128" t="s">
        <v>2386</v>
      </c>
      <c r="F50" s="128" t="s">
        <v>2387</v>
      </c>
      <c r="G50" s="128" t="s">
        <v>2388</v>
      </c>
      <c r="H50" s="128" t="s">
        <v>2389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2390</v>
      </c>
      <c r="B51" s="124"/>
      <c r="C51" s="123" t="s">
        <v>2391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2390</v>
      </c>
      <c r="B52" s="125" t="s">
        <v>2392</v>
      </c>
      <c r="C52" s="126" t="s">
        <v>2393</v>
      </c>
      <c r="D52" s="128" t="s">
        <v>2394</v>
      </c>
      <c r="E52" s="128" t="s">
        <v>2395</v>
      </c>
      <c r="F52" s="128" t="s">
        <v>2396</v>
      </c>
      <c r="G52" s="128" t="s">
        <v>2397</v>
      </c>
      <c r="H52" s="128" t="s">
        <v>2398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2390</v>
      </c>
      <c r="B53" s="125" t="s">
        <v>2399</v>
      </c>
      <c r="C53" s="126" t="s">
        <v>2400</v>
      </c>
      <c r="D53" s="128" t="s">
        <v>2401</v>
      </c>
      <c r="E53" s="128" t="s">
        <v>2402</v>
      </c>
      <c r="F53" s="128" t="s">
        <v>2403</v>
      </c>
      <c r="G53" s="128" t="s">
        <v>2404</v>
      </c>
      <c r="H53" s="128" t="s">
        <v>2405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2390</v>
      </c>
      <c r="B54" s="125" t="s">
        <v>2406</v>
      </c>
      <c r="C54" s="126" t="s">
        <v>2407</v>
      </c>
      <c r="D54" s="128" t="s">
        <v>2408</v>
      </c>
      <c r="E54" s="128" t="s">
        <v>2409</v>
      </c>
      <c r="F54" s="128" t="s">
        <v>2410</v>
      </c>
      <c r="G54" s="128" t="s">
        <v>2411</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2390</v>
      </c>
      <c r="B55" s="125" t="s">
        <v>2412</v>
      </c>
      <c r="C55" s="126" t="s">
        <v>2413</v>
      </c>
      <c r="D55" s="128" t="s">
        <v>2414</v>
      </c>
      <c r="E55" s="128" t="s">
        <v>2415</v>
      </c>
      <c r="F55" s="128" t="s">
        <v>2416</v>
      </c>
      <c r="G55" s="128" t="s">
        <v>2417</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2390</v>
      </c>
      <c r="B56" s="125" t="s">
        <v>2418</v>
      </c>
      <c r="C56" s="126" t="s">
        <v>2419</v>
      </c>
      <c r="D56" s="128" t="s">
        <v>2420</v>
      </c>
      <c r="E56" s="128" t="s">
        <v>2421</v>
      </c>
      <c r="F56" s="128" t="s">
        <v>2422</v>
      </c>
      <c r="G56" s="128" t="s">
        <v>2423</v>
      </c>
      <c r="H56" s="128" t="s">
        <v>2424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2425</v>
      </c>
      <c r="B57" s="124"/>
      <c r="C57" s="123" t="s">
        <v>2426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2425</v>
      </c>
      <c r="B58" s="125" t="s">
        <v>2427</v>
      </c>
      <c r="C58" s="126" t="s">
        <v>2428</v>
      </c>
      <c r="D58" s="128" t="s">
        <v>2429</v>
      </c>
      <c r="E58" s="128" t="s">
        <v>2430</v>
      </c>
      <c r="F58" s="128" t="s">
        <v>2431</v>
      </c>
      <c r="G58" s="128" t="s">
        <v>2432</v>
      </c>
      <c r="H58" s="128" t="s">
        <v>2433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2425</v>
      </c>
      <c r="B59" s="125" t="s">
        <v>2434</v>
      </c>
      <c r="C59" s="126" t="s">
        <v>2435</v>
      </c>
      <c r="D59" s="128" t="s">
        <v>2436</v>
      </c>
      <c r="E59" s="128" t="s">
        <v>2437</v>
      </c>
      <c r="F59" s="128" t="s">
        <v>2438</v>
      </c>
      <c r="G59" s="128" t="s">
        <v>2439</v>
      </c>
      <c r="H59" s="128" t="s">
        <v>2440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2425</v>
      </c>
      <c r="B60" s="125" t="s">
        <v>2441</v>
      </c>
      <c r="C60" s="126" t="s">
        <v>2442</v>
      </c>
      <c r="D60" s="128" t="s">
        <v>2443</v>
      </c>
      <c r="E60" s="128" t="s">
        <v>2444</v>
      </c>
      <c r="F60" s="128" t="s">
        <v>2445</v>
      </c>
      <c r="G60" s="128" t="s">
        <v>2446</v>
      </c>
      <c r="H60" s="128" t="s">
        <v>2447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2448</v>
      </c>
      <c r="B61" s="124"/>
      <c r="C61" s="123" t="s">
        <v>2449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2448</v>
      </c>
      <c r="B62" s="125" t="s">
        <v>2450</v>
      </c>
      <c r="C62" s="126" t="s">
        <v>2451</v>
      </c>
      <c r="D62" s="128" t="s">
        <v>2452</v>
      </c>
      <c r="E62" s="128" t="s">
        <v>2453</v>
      </c>
      <c r="F62" s="128" t="s">
        <v>2454</v>
      </c>
      <c r="G62" s="128" t="s">
        <v>2455</v>
      </c>
      <c r="H62" s="128" t="s">
        <v>2456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2448</v>
      </c>
      <c r="B63" s="125" t="s">
        <v>2457</v>
      </c>
      <c r="C63" s="126" t="s">
        <v>2458</v>
      </c>
      <c r="D63" s="128" t="s">
        <v>2459</v>
      </c>
      <c r="E63" s="128" t="s">
        <v>2460</v>
      </c>
      <c r="F63" s="128" t="s">
        <v>2461</v>
      </c>
      <c r="G63" s="128" t="s">
        <v>2462</v>
      </c>
      <c r="H63" s="128" t="s">
        <v>2463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2448</v>
      </c>
      <c r="B64" s="125" t="s">
        <v>2464</v>
      </c>
      <c r="C64" s="126" t="s">
        <v>2465</v>
      </c>
      <c r="D64" s="128" t="s">
        <v>2466</v>
      </c>
      <c r="E64" s="128" t="s">
        <v>2467</v>
      </c>
      <c r="F64" s="128" t="s">
        <v>2468</v>
      </c>
      <c r="G64" s="128" t="s">
        <v>2469</v>
      </c>
      <c r="H64" s="128" t="s">
        <v>2470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2448</v>
      </c>
      <c r="B65" s="125" t="s">
        <v>2471</v>
      </c>
      <c r="C65" s="126" t="s">
        <v>2472</v>
      </c>
      <c r="D65" s="128" t="s">
        <v>2473</v>
      </c>
      <c r="E65" s="128" t="s">
        <v>2474</v>
      </c>
      <c r="F65" s="128" t="s">
        <v>2475</v>
      </c>
      <c r="G65" s="128" t="s">
        <v>2476</v>
      </c>
      <c r="H65" s="128" t="s">
        <v>2477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2448</v>
      </c>
      <c r="B66" s="125" t="s">
        <v>2478</v>
      </c>
      <c r="C66" s="126" t="s">
        <v>2479</v>
      </c>
      <c r="D66" s="128" t="s">
        <v>2480</v>
      </c>
      <c r="E66" s="128" t="s">
        <v>2481</v>
      </c>
      <c r="F66" s="128" t="s">
        <v>2482</v>
      </c>
      <c r="G66" s="128" t="s">
        <v>2483</v>
      </c>
      <c r="H66" s="128" t="s">
        <v>2484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2448</v>
      </c>
      <c r="B67" s="125" t="s">
        <v>2485</v>
      </c>
      <c r="C67" s="126" t="s">
        <v>2486</v>
      </c>
      <c r="D67" s="128" t="s">
        <v>2487</v>
      </c>
      <c r="E67" s="128" t="s">
        <v>2488</v>
      </c>
      <c r="F67" s="128" t="s">
        <v>2489</v>
      </c>
      <c r="G67" s="128" t="s">
        <v>2490</v>
      </c>
      <c r="H67" s="128" t="s">
        <v>2491</v>
      </c>
      <c r="I67" s="130">
        <f>IF(COUNTIF(J67:AW67,"&lt;&gt;")=0,"",SUMPRODUCT(((Recommendations[ImplStatus]="Implemented")+(Recommendations[ImplStatus]="Compensated"))*ISNUMBER(MATCH(Recommendations[Id],J67:AW67,0)))/COUNTIF(J67:AW67,"&lt;&gt;"))</f>
        <v>0</v>
      </c>
      <c r="J67" s="132" t="s">
        <v>352</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2448</v>
      </c>
      <c r="B68" s="125" t="s">
        <v>2492</v>
      </c>
      <c r="C68" s="126" t="s">
        <v>2493</v>
      </c>
      <c r="D68" s="128" t="s">
        <v>2494</v>
      </c>
      <c r="E68" s="128" t="s">
        <v>2495</v>
      </c>
      <c r="F68" s="128" t="s">
        <v>2496</v>
      </c>
      <c r="G68" s="128" t="s">
        <v>2497</v>
      </c>
      <c r="H68" s="128" t="s">
        <v>2498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2499</v>
      </c>
      <c r="B69" s="124"/>
      <c r="C69" s="123" t="s">
        <v>2500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2499</v>
      </c>
      <c r="B70" s="125" t="s">
        <v>2501</v>
      </c>
      <c r="C70" s="126" t="s">
        <v>2502</v>
      </c>
      <c r="D70" s="128" t="s">
        <v>2503</v>
      </c>
      <c r="E70" s="128" t="s">
        <v>2504</v>
      </c>
      <c r="F70" s="128" t="s">
        <v>2505</v>
      </c>
      <c r="G70" s="128" t="s">
        <v>2506</v>
      </c>
      <c r="H70" s="128" t="s">
        <v>2507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2499</v>
      </c>
      <c r="B71" s="125" t="s">
        <v>2508</v>
      </c>
      <c r="C71" s="126" t="s">
        <v>2509</v>
      </c>
      <c r="D71" s="128" t="s">
        <v>2510</v>
      </c>
      <c r="E71" s="128" t="s">
        <v>2511</v>
      </c>
      <c r="F71" s="128" t="s">
        <v>2512</v>
      </c>
      <c r="G71" s="128" t="s">
        <v>2513</v>
      </c>
      <c r="H71" s="128" t="s">
        <v>2514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2515</v>
      </c>
      <c r="B72" s="124"/>
      <c r="C72" s="123" t="s">
        <v>2516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2515</v>
      </c>
      <c r="B73" s="125" t="s">
        <v>2517</v>
      </c>
      <c r="C73" s="126" t="s">
        <v>2518</v>
      </c>
      <c r="D73" s="128" t="s">
        <v>2519</v>
      </c>
      <c r="E73" s="128" t="s">
        <v>2520</v>
      </c>
      <c r="F73" s="128" t="s">
        <v>2521</v>
      </c>
      <c r="G73" s="128" t="s">
        <v>2522</v>
      </c>
      <c r="H73" s="128" t="s">
        <v>2523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2515</v>
      </c>
      <c r="B74" s="125" t="s">
        <v>2524</v>
      </c>
      <c r="C74" s="126" t="s">
        <v>2525</v>
      </c>
      <c r="D74" s="128" t="s">
        <v>2526</v>
      </c>
      <c r="E74" s="128" t="s">
        <v>2527</v>
      </c>
      <c r="F74" s="128" t="s">
        <v>2528</v>
      </c>
      <c r="G74" s="128" t="s">
        <v>2529</v>
      </c>
      <c r="H74" s="128" t="s">
        <v>2530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2515</v>
      </c>
      <c r="B75" s="125" t="s">
        <v>2531</v>
      </c>
      <c r="C75" s="126" t="s">
        <v>2532</v>
      </c>
      <c r="D75" s="128" t="s">
        <v>2533</v>
      </c>
      <c r="E75" s="128" t="s">
        <v>2534</v>
      </c>
      <c r="F75" s="128" t="s">
        <v>2535</v>
      </c>
      <c r="G75" s="128" t="s">
        <v>2536</v>
      </c>
      <c r="H75" s="128" t="s">
        <v>2537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2515</v>
      </c>
      <c r="B76" s="125" t="s">
        <v>2538</v>
      </c>
      <c r="C76" s="126" t="s">
        <v>2539</v>
      </c>
      <c r="D76" s="128" t="s">
        <v>2540</v>
      </c>
      <c r="E76" s="128" t="s">
        <v>2541</v>
      </c>
      <c r="F76" s="128" t="s">
        <v>2542</v>
      </c>
      <c r="G76" s="128" t="s">
        <v>2543</v>
      </c>
      <c r="H76" s="128" t="s">
        <v>2544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2515</v>
      </c>
      <c r="B77" s="125" t="s">
        <v>2545</v>
      </c>
      <c r="C77" s="126" t="s">
        <v>2546</v>
      </c>
      <c r="D77" s="128" t="s">
        <v>2547</v>
      </c>
      <c r="E77" s="128" t="s">
        <v>2548</v>
      </c>
      <c r="F77" s="128" t="s">
        <v>2549</v>
      </c>
      <c r="G77" s="128" t="s">
        <v>2543</v>
      </c>
      <c r="H77" s="128" t="s">
        <v>2550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2551</v>
      </c>
      <c r="B78" s="124"/>
      <c r="C78" s="123" t="s">
        <v>2552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2551</v>
      </c>
      <c r="B79" s="125" t="s">
        <v>2551</v>
      </c>
      <c r="C79" s="126" t="s">
        <v>2553</v>
      </c>
      <c r="D79" s="128" t="s">
        <v>2554</v>
      </c>
      <c r="E79" s="128" t="s">
        <v>2555</v>
      </c>
      <c r="F79" s="128" t="s">
        <v>2556</v>
      </c>
      <c r="G79" s="128" t="s">
        <v>2557</v>
      </c>
      <c r="H79" s="128" t="s">
        <v>2558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2551</v>
      </c>
      <c r="B80" s="125" t="s">
        <v>2559</v>
      </c>
      <c r="C80" s="126" t="s">
        <v>2560</v>
      </c>
      <c r="D80" s="128" t="s">
        <v>2561</v>
      </c>
      <c r="E80" s="128" t="s">
        <v>2562</v>
      </c>
      <c r="F80" s="128" t="s">
        <v>2563</v>
      </c>
      <c r="G80" s="128" t="s">
        <v>2564</v>
      </c>
      <c r="H80" s="128" t="s">
        <v>2565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2551</v>
      </c>
      <c r="B81" s="125" t="s">
        <v>2566</v>
      </c>
      <c r="C81" s="126" t="s">
        <v>2567</v>
      </c>
      <c r="D81" s="128" t="s">
        <v>2568</v>
      </c>
      <c r="E81" s="128" t="s">
        <v>2569</v>
      </c>
      <c r="F81" s="128" t="s">
        <v>2570</v>
      </c>
      <c r="G81" s="128" t="s">
        <v>2571</v>
      </c>
      <c r="H81" s="128" t="s">
        <v>2572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2573</v>
      </c>
      <c r="B82" s="124"/>
      <c r="C82" s="123" t="s">
        <v>2574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2573</v>
      </c>
      <c r="B83" s="125" t="s">
        <v>2575</v>
      </c>
      <c r="C83" s="126" t="s">
        <v>2576</v>
      </c>
      <c r="D83" s="128" t="s">
        <v>2577</v>
      </c>
      <c r="E83" s="128" t="s">
        <v>2578</v>
      </c>
      <c r="F83" s="128" t="s">
        <v>2579</v>
      </c>
      <c r="G83" s="128" t="s">
        <v>2580</v>
      </c>
      <c r="H83" s="128" t="s">
        <v>2581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2573</v>
      </c>
      <c r="B84" s="125" t="s">
        <v>2582</v>
      </c>
      <c r="C84" s="126" t="s">
        <v>2583</v>
      </c>
      <c r="D84" s="128" t="s">
        <v>2584</v>
      </c>
      <c r="E84" s="128" t="s">
        <v>2585</v>
      </c>
      <c r="F84" s="128" t="s">
        <v>2586</v>
      </c>
      <c r="G84" s="128" t="s">
        <v>2587</v>
      </c>
      <c r="H84" s="128" t="s">
        <v>2588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2573</v>
      </c>
      <c r="B85" s="125" t="s">
        <v>2589</v>
      </c>
      <c r="C85" s="126" t="s">
        <v>2590</v>
      </c>
      <c r="D85" s="128" t="s">
        <v>2591</v>
      </c>
      <c r="E85" s="128" t="s">
        <v>2592</v>
      </c>
      <c r="F85" s="128" t="s">
        <v>2593</v>
      </c>
      <c r="G85" s="128" t="s">
        <v>2594</v>
      </c>
      <c r="H85" s="128" t="s">
        <v>2595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2573</v>
      </c>
      <c r="B86" s="125" t="s">
        <v>2596</v>
      </c>
      <c r="C86" s="126" t="s">
        <v>2597</v>
      </c>
      <c r="D86" s="128" t="s">
        <v>2598</v>
      </c>
      <c r="E86" s="128" t="s">
        <v>2599</v>
      </c>
      <c r="F86" s="128" t="s">
        <v>2600</v>
      </c>
      <c r="G86" s="128" t="s">
        <v>2601</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2602</v>
      </c>
      <c r="B87" s="124"/>
      <c r="C87" s="123" t="s">
        <v>2603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2602</v>
      </c>
      <c r="B88" s="125" t="s">
        <v>2604</v>
      </c>
      <c r="C88" s="126" t="s">
        <v>2605</v>
      </c>
      <c r="D88" s="128" t="s">
        <v>2606</v>
      </c>
      <c r="E88" s="128" t="s">
        <v>2607</v>
      </c>
      <c r="F88" s="128" t="s">
        <v>2608</v>
      </c>
      <c r="G88" s="128" t="s">
        <v>2609</v>
      </c>
      <c r="H88" s="128" t="s">
        <v>2610</v>
      </c>
      <c r="I88" s="130">
        <f>IF(COUNTIF(J88:AW88,"&lt;&gt;")=0,"",SUMPRODUCT(((Recommendations[ImplStatus]="Implemented")+(Recommendations[ImplStatus]="Compensated"))*ISNUMBER(MATCH(Recommendations[Id],J88:AW88,0)))/COUNTIF(J88:AW88,"&lt;&gt;"))</f>
        <v>0</v>
      </c>
      <c r="J88" s="132" t="s">
        <v>265</v>
      </c>
      <c r="K88" s="132" t="s">
        <v>304</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2602</v>
      </c>
      <c r="B89" s="125" t="s">
        <v>2611</v>
      </c>
      <c r="C89" s="126" t="s">
        <v>2612</v>
      </c>
      <c r="D89" s="128" t="s">
        <v>2613</v>
      </c>
      <c r="E89" s="128" t="s">
        <v>2614</v>
      </c>
      <c r="F89" s="128" t="s">
        <v>2615</v>
      </c>
      <c r="G89" s="128" t="s">
        <v>2139</v>
      </c>
      <c r="H89" s="128" t="s">
        <v>2616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2602</v>
      </c>
      <c r="B90" s="125" t="s">
        <v>2617</v>
      </c>
      <c r="C90" s="126" t="s">
        <v>2618</v>
      </c>
      <c r="D90" s="128" t="s">
        <v>2619</v>
      </c>
      <c r="E90" s="128" t="s">
        <v>2620</v>
      </c>
      <c r="F90" s="128" t="s">
        <v>2621</v>
      </c>
      <c r="G90" s="128" t="s">
        <v>2609</v>
      </c>
      <c r="H90" s="128" t="s">
        <v>2622</v>
      </c>
      <c r="I90" s="130">
        <f>IF(COUNTIF(J90:AW90,"&lt;&gt;")=0,"",SUMPRODUCT(((Recommendations[ImplStatus]="Implemented")+(Recommendations[ImplStatus]="Compensated"))*ISNUMBER(MATCH(Recommendations[Id],J90:AW90,0)))/COUNTIF(J90:AW90,"&lt;&gt;"))</f>
        <v>0</v>
      </c>
      <c r="J90" s="132" t="s">
        <v>226</v>
      </c>
      <c r="K90" s="132" t="s">
        <v>231</v>
      </c>
      <c r="L90" s="132" t="s">
        <v>235</v>
      </c>
      <c r="M90" s="132" t="s">
        <v>240</v>
      </c>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2602</v>
      </c>
      <c r="B91" s="125" t="s">
        <v>2623</v>
      </c>
      <c r="C91" s="126" t="s">
        <v>2624</v>
      </c>
      <c r="D91" s="128" t="s">
        <v>2625</v>
      </c>
      <c r="E91" s="128" t="s">
        <v>2626</v>
      </c>
      <c r="F91" s="128" t="s">
        <v>2627</v>
      </c>
      <c r="G91" s="128" t="s">
        <v>2139</v>
      </c>
      <c r="H91" s="128" t="s">
        <v>2628</v>
      </c>
      <c r="I91" s="130">
        <f>IF(COUNTIF(J91:AW91,"&lt;&gt;")=0,"",SUMPRODUCT(((Recommendations[ImplStatus]="Implemented")+(Recommendations[ImplStatus]="Compensated"))*ISNUMBER(MATCH(Recommendations[Id],J91:AW91,0)))/COUNTIF(J91:AW91,"&lt;&gt;"))</f>
        <v>0</v>
      </c>
      <c r="J91" s="132" t="s">
        <v>84</v>
      </c>
      <c r="K91" s="132" t="s">
        <v>270</v>
      </c>
      <c r="L91" s="132" t="s">
        <v>275</v>
      </c>
      <c r="M91" s="132" t="s">
        <v>309</v>
      </c>
      <c r="N91" s="132" t="s">
        <v>314</v>
      </c>
      <c r="O91" s="132" t="s">
        <v>847</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2602</v>
      </c>
      <c r="B92" s="125" t="s">
        <v>2629</v>
      </c>
      <c r="C92" s="126" t="s">
        <v>2630</v>
      </c>
      <c r="D92" s="128" t="s">
        <v>2631</v>
      </c>
      <c r="E92" s="128" t="s">
        <v>2632</v>
      </c>
      <c r="F92" s="128" t="s">
        <v>2633</v>
      </c>
      <c r="G92" s="128" t="s">
        <v>2139</v>
      </c>
      <c r="H92" s="128" t="s">
        <v>2634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2602</v>
      </c>
      <c r="B93" s="125" t="s">
        <v>2635</v>
      </c>
      <c r="C93" s="126" t="s">
        <v>2636</v>
      </c>
      <c r="D93" s="128" t="s">
        <v>2637</v>
      </c>
      <c r="E93" s="128" t="s">
        <v>2638</v>
      </c>
      <c r="F93" s="128" t="s">
        <v>2639</v>
      </c>
      <c r="G93" s="128" t="s">
        <v>2640</v>
      </c>
      <c r="H93" s="128" t="s">
        <v>2641</v>
      </c>
      <c r="I93" s="130">
        <f>IF(COUNTIF(J93:AW93,"&lt;&gt;")=0,"",SUMPRODUCT(((Recommendations[ImplStatus]="Implemented")+(Recommendations[ImplStatus]="Compensated"))*ISNUMBER(MATCH(Recommendations[Id],J93:AW93,0)))/COUNTIF(J93:AW93,"&lt;&gt;"))</f>
        <v>0</v>
      </c>
      <c r="J93" s="132" t="s">
        <v>532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2602</v>
      </c>
      <c r="B94" s="125" t="s">
        <v>2642</v>
      </c>
      <c r="C94" s="126" t="s">
        <v>2643</v>
      </c>
      <c r="D94" s="128" t="s">
        <v>2644</v>
      </c>
      <c r="E94" s="128" t="s">
        <v>2645</v>
      </c>
      <c r="F94" s="128" t="s">
        <v>2646</v>
      </c>
      <c r="G94" s="128" t="s">
        <v>2647</v>
      </c>
      <c r="H94" s="128" t="s">
        <v>2648</v>
      </c>
      <c r="I94" s="130">
        <f>IF(COUNTIF(J94:AW94,"&lt;&gt;")=0,"",SUMPRODUCT(((Recommendations[ImplStatus]="Implemented")+(Recommendations[ImplStatus]="Compensated"))*ISNUMBER(MATCH(Recommendations[Id],J94:AW94,0)))/COUNTIF(J94:AW94,"&lt;&gt;"))</f>
        <v>0</v>
      </c>
      <c r="J94" s="132" t="s">
        <v>270</v>
      </c>
      <c r="K94" s="132" t="s">
        <v>275</v>
      </c>
      <c r="L94" s="132" t="s">
        <v>309</v>
      </c>
      <c r="M94" s="132" t="s">
        <v>314</v>
      </c>
      <c r="N94" s="132" t="s">
        <v>479</v>
      </c>
      <c r="O94" s="132" t="s">
        <v>493</v>
      </c>
      <c r="P94" s="132" t="s">
        <v>847</v>
      </c>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2602</v>
      </c>
      <c r="B95" s="125" t="s">
        <v>2649</v>
      </c>
      <c r="C95" s="126" t="s">
        <v>2650</v>
      </c>
      <c r="D95" s="128" t="s">
        <v>2651</v>
      </c>
      <c r="E95" s="128" t="s">
        <v>2652</v>
      </c>
      <c r="F95" s="128" t="s">
        <v>2653</v>
      </c>
      <c r="G95" s="128" t="s">
        <v>2654</v>
      </c>
      <c r="H95" s="128" t="s">
        <v>2655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2602</v>
      </c>
      <c r="B96" s="125" t="s">
        <v>2656</v>
      </c>
      <c r="C96" s="126" t="s">
        <v>2657</v>
      </c>
      <c r="D96" s="128" t="s">
        <v>2658</v>
      </c>
      <c r="E96" s="128" t="s">
        <v>2659</v>
      </c>
      <c r="F96" s="128" t="s">
        <v>2660</v>
      </c>
      <c r="G96" s="128" t="s">
        <v>2661</v>
      </c>
      <c r="H96" s="128" t="s">
        <v>2662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2602</v>
      </c>
      <c r="B97" s="125" t="s">
        <v>2663</v>
      </c>
      <c r="C97" s="126" t="s">
        <v>2664</v>
      </c>
      <c r="D97" s="128" t="s">
        <v>2665</v>
      </c>
      <c r="E97" s="128" t="s">
        <v>2666</v>
      </c>
      <c r="F97" s="128" t="s">
        <v>2667</v>
      </c>
      <c r="G97" s="128" t="s">
        <v>2668</v>
      </c>
      <c r="H97" s="128" t="s">
        <v>2669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2670</v>
      </c>
      <c r="B98" s="124"/>
      <c r="C98" s="123" t="s">
        <v>2671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2670</v>
      </c>
      <c r="B99" s="125" t="s">
        <v>2672</v>
      </c>
      <c r="C99" s="126" t="s">
        <v>2673</v>
      </c>
      <c r="D99" s="128" t="s">
        <v>2674</v>
      </c>
      <c r="E99" s="128" t="s">
        <v>2675</v>
      </c>
      <c r="F99" s="128" t="s">
        <v>2676</v>
      </c>
      <c r="G99" s="128" t="s">
        <v>2677</v>
      </c>
      <c r="H99" s="128" t="s">
        <v>2678</v>
      </c>
      <c r="I99" s="130">
        <f>IF(COUNTIF(J99:AW99,"&lt;&gt;")=0,"",SUMPRODUCT(((Recommendations[ImplStatus]="Implemented")+(Recommendations[ImplStatus]="Compensated"))*ISNUMBER(MATCH(Recommendations[Id],J99:AW99,0)))/COUNTIF(J99:AW99,"&lt;&gt;"))</f>
        <v>0</v>
      </c>
      <c r="J99" s="132" t="s">
        <v>60</v>
      </c>
      <c r="K99" s="132" t="s">
        <v>65</v>
      </c>
      <c r="L99" s="132" t="s">
        <v>422</v>
      </c>
      <c r="M99" s="132" t="s">
        <v>582</v>
      </c>
      <c r="N99" s="132" t="s">
        <v>885</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2670</v>
      </c>
      <c r="B100" s="125" t="s">
        <v>2679</v>
      </c>
      <c r="C100" s="126" t="s">
        <v>2680</v>
      </c>
      <c r="D100" s="128" t="s">
        <v>2681</v>
      </c>
      <c r="E100" s="128" t="s">
        <v>2682</v>
      </c>
      <c r="F100" s="128" t="s">
        <v>2683</v>
      </c>
      <c r="G100" s="128" t="s">
        <v>2684</v>
      </c>
      <c r="H100" s="128" t="s">
        <v>2685</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2670</v>
      </c>
      <c r="B101" s="125" t="s">
        <v>2686</v>
      </c>
      <c r="C101" s="126" t="s">
        <v>2687</v>
      </c>
      <c r="D101" s="128" t="s">
        <v>2688</v>
      </c>
      <c r="E101" s="128" t="s">
        <v>2689</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2670</v>
      </c>
      <c r="B102" s="125" t="s">
        <v>2690</v>
      </c>
      <c r="C102" s="126" t="s">
        <v>2691</v>
      </c>
      <c r="D102" s="128" t="s">
        <v>2692</v>
      </c>
      <c r="E102" s="128" t="s">
        <v>2693</v>
      </c>
      <c r="F102" s="128" t="s">
        <v>2694</v>
      </c>
      <c r="G102" s="128" t="s">
        <v>2695</v>
      </c>
      <c r="H102" s="128" t="s">
        <v>2696</v>
      </c>
      <c r="I102" s="130">
        <f>IF(COUNTIF(J102:AW102,"&lt;&gt;")=0,"",SUMPRODUCT(((Recommendations[ImplStatus]="Implemented")+(Recommendations[ImplStatus]="Compensated"))*ISNUMBER(MATCH(Recommendations[Id],J102:AW102,0)))/COUNTIF(J102:AW102,"&lt;&gt;"))</f>
        <v>0</v>
      </c>
      <c r="J102" s="132" t="s">
        <v>542</v>
      </c>
      <c r="K102" s="132" t="s">
        <v>547</v>
      </c>
      <c r="L102" s="132" t="s">
        <v>552</v>
      </c>
      <c r="M102" s="132" t="s">
        <v>557</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2670</v>
      </c>
      <c r="B103" s="125" t="s">
        <v>2697</v>
      </c>
      <c r="C103" s="126" t="s">
        <v>2698</v>
      </c>
      <c r="D103" s="128" t="s">
        <v>2699</v>
      </c>
      <c r="E103" s="128" t="s">
        <v>2700</v>
      </c>
      <c r="F103" s="128" t="s">
        <v>2701</v>
      </c>
      <c r="G103" s="128" t="s">
        <v>2702</v>
      </c>
      <c r="H103" s="128" t="s">
        <v>2703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2704</v>
      </c>
      <c r="B104" s="124"/>
      <c r="C104" s="123" t="s">
        <v>2705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2704</v>
      </c>
      <c r="B105" s="125" t="s">
        <v>2706</v>
      </c>
      <c r="C105" s="126" t="s">
        <v>2707</v>
      </c>
      <c r="D105" s="128" t="s">
        <v>2708</v>
      </c>
      <c r="E105" s="128" t="s">
        <v>2709</v>
      </c>
      <c r="F105" s="128" t="s">
        <v>2710</v>
      </c>
      <c r="G105" s="128" t="s">
        <v>2711</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2704</v>
      </c>
      <c r="B106" s="125" t="s">
        <v>2712</v>
      </c>
      <c r="C106" s="126" t="s">
        <v>2713</v>
      </c>
      <c r="D106" s="128" t="s">
        <v>2714</v>
      </c>
      <c r="E106" s="128" t="s">
        <v>2715</v>
      </c>
      <c r="F106" s="128" t="s">
        <v>2716</v>
      </c>
      <c r="G106" s="128" t="s">
        <v>2717</v>
      </c>
      <c r="H106" s="128" t="s">
        <v>2718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2704</v>
      </c>
      <c r="B107" s="125" t="s">
        <v>2719</v>
      </c>
      <c r="C107" s="126" t="s">
        <v>2720</v>
      </c>
      <c r="D107" s="128" t="s">
        <v>2721</v>
      </c>
      <c r="E107" s="128" t="s">
        <v>2722</v>
      </c>
      <c r="F107" s="128" t="s">
        <v>2723</v>
      </c>
      <c r="G107" s="128" t="s">
        <v>2724</v>
      </c>
      <c r="H107" s="128" t="s">
        <v>2725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2726</v>
      </c>
      <c r="B108" s="124"/>
      <c r="C108" s="123" t="s">
        <v>2727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2726</v>
      </c>
      <c r="B109" s="125" t="s">
        <v>2728</v>
      </c>
      <c r="C109" s="126" t="s">
        <v>2729</v>
      </c>
      <c r="D109" s="128" t="s">
        <v>2730</v>
      </c>
      <c r="E109" s="128" t="s">
        <v>2731</v>
      </c>
      <c r="F109" s="128" t="s">
        <v>2732</v>
      </c>
      <c r="G109" s="128" t="s">
        <v>2733</v>
      </c>
      <c r="H109" s="128" t="s">
        <v>2734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2726</v>
      </c>
      <c r="B110" s="125" t="s">
        <v>2735</v>
      </c>
      <c r="C110" s="126" t="s">
        <v>2736</v>
      </c>
      <c r="D110" s="128" t="s">
        <v>2737</v>
      </c>
      <c r="E110" s="128" t="s">
        <v>2738</v>
      </c>
      <c r="F110" s="128" t="s">
        <v>2739</v>
      </c>
      <c r="G110" s="128" t="s">
        <v>2740</v>
      </c>
      <c r="H110" s="128" t="s">
        <v>2741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2726</v>
      </c>
      <c r="B111" s="125" t="s">
        <v>2742</v>
      </c>
      <c r="C111" s="126" t="s">
        <v>2743</v>
      </c>
      <c r="D111" s="128" t="s">
        <v>2744</v>
      </c>
      <c r="E111" s="128" t="s">
        <v>2745</v>
      </c>
      <c r="F111" s="128" t="s">
        <v>2746</v>
      </c>
      <c r="G111" s="128" t="s">
        <v>2747</v>
      </c>
      <c r="H111" s="128" t="s">
        <v>2748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2749</v>
      </c>
      <c r="B112" s="124"/>
      <c r="C112" s="123" t="s">
        <v>2750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2749</v>
      </c>
      <c r="B113" s="125" t="s">
        <v>2751</v>
      </c>
      <c r="C113" s="126" t="s">
        <v>2752</v>
      </c>
      <c r="D113" s="128" t="s">
        <v>2753</v>
      </c>
      <c r="E113" s="128" t="s">
        <v>2754</v>
      </c>
      <c r="F113" s="128" t="s">
        <v>2755</v>
      </c>
      <c r="G113" s="128" t="s">
        <v>2756</v>
      </c>
      <c r="H113" s="128" t="s">
        <v>2757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2749</v>
      </c>
      <c r="B114" s="125" t="s">
        <v>2758</v>
      </c>
      <c r="C114" s="126" t="s">
        <v>2759</v>
      </c>
      <c r="D114" s="128" t="s">
        <v>2760</v>
      </c>
      <c r="E114" s="128" t="s">
        <v>2761</v>
      </c>
      <c r="F114" s="128" t="s">
        <v>2762</v>
      </c>
      <c r="G114" s="128" t="s">
        <v>2756</v>
      </c>
      <c r="H114" s="128" t="s">
        <v>2763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2749</v>
      </c>
      <c r="B115" s="133" t="s">
        <v>2764</v>
      </c>
      <c r="C115" s="134" t="s">
        <v>2765</v>
      </c>
      <c r="D115" s="135" t="s">
        <v>2766</v>
      </c>
      <c r="E115" s="135" t="s">
        <v>2767</v>
      </c>
      <c r="F115" s="135" t="s">
        <v>2768</v>
      </c>
      <c r="G115" s="135" t="s">
        <v>2769</v>
      </c>
      <c r="H115" s="135" t="s">
        <v>2770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895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IFERROR(INDEX('Recommendations'!$G$2:$G$189, MATCH(J2,'Recommendations'!$A$2:$A$189,0))="Implemented", FALSE))</xm:f>
            <x14:dxf>
              <font>
                <color rgb="FF000000"/>
              </font>
              <fill>
                <patternFill>
                  <bgColor rgb="FF3C7D22"/>
                </patternFill>
              </fill>
            </x14:dxf>
          </x14:cfRule>
          <x14:cfRule type="expression" priority="2" id="{00000000-000E-0000-0600-000002000000}">
            <xm:f>AND(J2&lt;&gt;"", IFERROR(INDEX('Recommendations'!$G$2:$G$189, MATCH(J2,'Recommendations'!$A$2:$A$189,0))="Compensated", FALSE))</xm:f>
            <x14:dxf>
              <font>
                <color rgb="FF000000"/>
              </font>
              <fill>
                <patternFill>
                  <bgColor rgb="FFC6E0B4"/>
                </patternFill>
              </fill>
            </x14:dxf>
          </x14:cfRule>
          <x14:cfRule type="expression" priority="3" id="{00000000-000E-0000-0600-000003000000}">
            <xm:f>AND(J2&lt;&gt;"", IFERROR(INDEX('Recommendations'!$G$2:$G$189, MATCH(J2,'Recommendations'!$A$2:$A$189,0))="Testing", FALSE))</xm:f>
            <x14:dxf>
              <font>
                <color rgb="FF000000"/>
              </font>
              <fill>
                <patternFill>
                  <bgColor rgb="FFFFC000"/>
                </patternFill>
              </fill>
            </x14:dxf>
          </x14:cfRule>
          <x14:cfRule type="expression" priority="4" id="{00000000-000E-0000-0600-000004000000}">
            <xm:f>AND(J2&lt;&gt;"", IFERROR(INDEX('Recommendations'!$G$2:$G$189, MATCH(J2,'Recommendations'!$A$2:$A$189,0))="Failed", FALSE))</xm:f>
            <x14:dxf>
              <font>
                <color rgb="FF000000"/>
              </font>
              <fill>
                <patternFill>
                  <bgColor rgb="FFD82891"/>
                </patternFill>
              </fill>
            </x14:dxf>
          </x14:cfRule>
          <x14:cfRule type="expression" priority="5" id="{00000000-000E-0000-0600-000005000000}">
            <xm:f>AND(J2&lt;&gt;"", IFERROR(INDEX('Recommendations'!$G$2:$G$189, MATCH(J2,'Recommendations'!$A$2:$A$189,0))="Risk Accepted", FALSE))</xm:f>
            <x14:dxf>
              <font>
                <color rgb="FF000000"/>
              </font>
              <fill>
                <patternFill>
                  <bgColor rgb="FFD9D9D9"/>
                </patternFill>
              </fill>
            </x14:dxf>
          </x14:cfRule>
          <x14:cfRule type="expression" priority="6" id="{00000000-000E-0000-0600-000006000000}">
            <xm:f>AND(J2&lt;&gt;"", IFERROR(INDEX('Recommendations'!$G$2:$G$189, MATCH(J2,'Recommendations'!$A$2:$A$189,0))="N/A",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2771</v>
      </c>
      <c r="B1" s="184" t="s">
        <v>2772</v>
      </c>
      <c r="C1" s="184" t="s">
        <v>0</v>
      </c>
      <c r="D1" s="184" t="s">
        <v>2773</v>
      </c>
      <c r="E1" s="184" t="s">
        <v>2774</v>
      </c>
      <c r="F1" s="184" t="s">
        <v>2775</v>
      </c>
      <c r="G1" s="184" t="s">
        <v>1140</v>
      </c>
      <c r="H1" s="184" t="s">
        <v>1141</v>
      </c>
      <c r="I1" s="184" t="s">
        <v>1142</v>
      </c>
      <c r="J1" s="184" t="s">
        <v>1143</v>
      </c>
      <c r="K1" s="184" t="s">
        <v>1144</v>
      </c>
      <c r="L1" s="184" t="s">
        <v>1145</v>
      </c>
      <c r="M1" s="184" t="s">
        <v>1146</v>
      </c>
      <c r="N1" s="184" t="s">
        <v>1147</v>
      </c>
      <c r="O1" s="184" t="s">
        <v>1148</v>
      </c>
      <c r="P1" s="184" t="s">
        <v>1149</v>
      </c>
      <c r="Q1" s="184" t="s">
        <v>1150</v>
      </c>
      <c r="R1" s="184" t="s">
        <v>1151</v>
      </c>
      <c r="S1" s="184" t="s">
        <v>1152</v>
      </c>
      <c r="T1" s="184" t="s">
        <v>1153</v>
      </c>
      <c r="U1" s="184" t="s">
        <v>1154</v>
      </c>
      <c r="V1" s="184" t="s">
        <v>1155</v>
      </c>
      <c r="W1" s="184" t="s">
        <v>1156</v>
      </c>
      <c r="X1" s="184" t="s">
        <v>1157</v>
      </c>
      <c r="Y1" s="184" t="s">
        <v>1158</v>
      </c>
      <c r="Z1" s="184" t="s">
        <v>1159</v>
      </c>
      <c r="AA1" s="184" t="s">
        <v>1160</v>
      </c>
      <c r="AB1" s="184" t="s">
        <v>1161</v>
      </c>
      <c r="AC1" s="184" t="s">
        <v>1162</v>
      </c>
      <c r="AD1" s="184" t="s">
        <v>1163</v>
      </c>
      <c r="AE1" s="184" t="s">
        <v>1164</v>
      </c>
      <c r="AF1" s="184" t="s">
        <v>1165</v>
      </c>
      <c r="AG1" s="184" t="s">
        <v>1166</v>
      </c>
      <c r="AH1" s="184" t="s">
        <v>1167</v>
      </c>
      <c r="AI1" s="184" t="s">
        <v>1168</v>
      </c>
      <c r="AJ1" s="184" t="s">
        <v>1169</v>
      </c>
      <c r="AK1" s="184" t="s">
        <v>1170</v>
      </c>
      <c r="AL1" s="184" t="s">
        <v>1171</v>
      </c>
      <c r="AM1" s="184" t="s">
        <v>1172</v>
      </c>
      <c r="AN1" s="184" t="s">
        <v>1173</v>
      </c>
      <c r="AO1" s="184" t="s">
        <v>1174</v>
      </c>
      <c r="AP1" s="184" t="s">
        <v>1175</v>
      </c>
      <c r="AQ1" s="184" t="s">
        <v>1176</v>
      </c>
      <c r="AR1" s="184" t="s">
        <v>1177</v>
      </c>
      <c r="AS1" s="184" t="s">
        <v>1178</v>
      </c>
      <c r="AT1" s="184" t="s">
        <v>1179</v>
      </c>
      <c r="AU1" s="185" t="s">
        <v>1180</v>
      </c>
    </row>
    <row r="2" spans="1:47" ht="60" customHeight="1" outlineLevel="1" x14ac:dyDescent="0.35">
      <c r="A2" s="175" t="s">
        <v>2776</v>
      </c>
      <c r="B2" s="149" t="s">
        <v>19</v>
      </c>
      <c r="C2" s="147" t="s">
        <v>2777</v>
      </c>
      <c r="D2" s="153" t="s">
        <v>2778</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2776</v>
      </c>
      <c r="B3" s="150" t="s">
        <v>2779</v>
      </c>
      <c r="C3" s="148" t="s">
        <v>2780</v>
      </c>
      <c r="D3" s="154" t="s">
        <v>2781</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2776</v>
      </c>
      <c r="B4" s="151" t="s">
        <v>2779</v>
      </c>
      <c r="C4" s="152" t="s">
        <v>2782</v>
      </c>
      <c r="D4" s="155" t="s">
        <v>2783</v>
      </c>
      <c r="E4" s="158" t="s">
        <v>2784</v>
      </c>
      <c r="F4" s="161" t="s">
        <v>2785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2776</v>
      </c>
      <c r="B5" s="151" t="s">
        <v>2779</v>
      </c>
      <c r="C5" s="152" t="s">
        <v>2786</v>
      </c>
      <c r="D5" s="155" t="s">
        <v>2787</v>
      </c>
      <c r="E5" s="158" t="s">
        <v>2788</v>
      </c>
      <c r="F5" s="161" t="s">
        <v>2789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2776</v>
      </c>
      <c r="B6" s="151" t="s">
        <v>2779</v>
      </c>
      <c r="C6" s="152" t="s">
        <v>2790</v>
      </c>
      <c r="D6" s="155" t="s">
        <v>2791</v>
      </c>
      <c r="E6" s="158" t="s">
        <v>2792</v>
      </c>
      <c r="F6" s="161" t="s">
        <v>2789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2776</v>
      </c>
      <c r="B7" s="151" t="s">
        <v>2779</v>
      </c>
      <c r="C7" s="152" t="s">
        <v>2793</v>
      </c>
      <c r="D7" s="155" t="s">
        <v>2794</v>
      </c>
      <c r="E7" s="158" t="s">
        <v>2795</v>
      </c>
      <c r="F7" s="161" t="s">
        <v>2789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2776</v>
      </c>
      <c r="B8" s="151" t="s">
        <v>2779</v>
      </c>
      <c r="C8" s="152" t="s">
        <v>2796</v>
      </c>
      <c r="D8" s="155" t="s">
        <v>2797</v>
      </c>
      <c r="E8" s="158" t="s">
        <v>2798</v>
      </c>
      <c r="F8" s="161" t="s">
        <v>2799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2776</v>
      </c>
      <c r="B9" s="150" t="s">
        <v>2800</v>
      </c>
      <c r="C9" s="148" t="s">
        <v>2801</v>
      </c>
      <c r="D9" s="154" t="s">
        <v>2802</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2776</v>
      </c>
      <c r="B10" s="151" t="s">
        <v>2800</v>
      </c>
      <c r="C10" s="152" t="s">
        <v>2803</v>
      </c>
      <c r="D10" s="155" t="s">
        <v>2804</v>
      </c>
      <c r="E10" s="158" t="s">
        <v>2805</v>
      </c>
      <c r="F10" s="161" t="s">
        <v>2785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2776</v>
      </c>
      <c r="B11" s="151" t="s">
        <v>2800</v>
      </c>
      <c r="C11" s="152" t="s">
        <v>2806</v>
      </c>
      <c r="D11" s="155" t="s">
        <v>2807</v>
      </c>
      <c r="E11" s="158" t="s">
        <v>2808</v>
      </c>
      <c r="F11" s="161" t="s">
        <v>2785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2776</v>
      </c>
      <c r="B12" s="151" t="s">
        <v>2800</v>
      </c>
      <c r="C12" s="152" t="s">
        <v>2809</v>
      </c>
      <c r="D12" s="155" t="s">
        <v>2810</v>
      </c>
      <c r="E12" s="158" t="s">
        <v>2811</v>
      </c>
      <c r="F12" s="161" t="s">
        <v>2785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2776</v>
      </c>
      <c r="B13" s="150" t="s">
        <v>2812</v>
      </c>
      <c r="C13" s="148" t="s">
        <v>2813</v>
      </c>
      <c r="D13" s="154" t="s">
        <v>2814</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2776</v>
      </c>
      <c r="B14" s="151" t="s">
        <v>2812</v>
      </c>
      <c r="C14" s="152" t="s">
        <v>2815</v>
      </c>
      <c r="D14" s="155" t="s">
        <v>2816</v>
      </c>
      <c r="E14" s="158" t="s">
        <v>2817</v>
      </c>
      <c r="F14" s="161" t="s">
        <v>2785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2776</v>
      </c>
      <c r="B15" s="151" t="s">
        <v>2812</v>
      </c>
      <c r="C15" s="152" t="s">
        <v>2818</v>
      </c>
      <c r="D15" s="155" t="s">
        <v>2819</v>
      </c>
      <c r="E15" s="158" t="s">
        <v>2820</v>
      </c>
      <c r="F15" s="161" t="s">
        <v>2785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2776</v>
      </c>
      <c r="B16" s="150" t="s">
        <v>2821</v>
      </c>
      <c r="C16" s="148" t="s">
        <v>2822</v>
      </c>
      <c r="D16" s="154" t="s">
        <v>2823</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2776</v>
      </c>
      <c r="B17" s="151" t="s">
        <v>2821</v>
      </c>
      <c r="C17" s="152" t="s">
        <v>2824</v>
      </c>
      <c r="D17" s="155" t="s">
        <v>2825</v>
      </c>
      <c r="E17" s="158" t="s">
        <v>2826</v>
      </c>
      <c r="F17" s="161" t="s">
        <v>2785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2776</v>
      </c>
      <c r="B18" s="151" t="s">
        <v>2821</v>
      </c>
      <c r="C18" s="152" t="s">
        <v>2827</v>
      </c>
      <c r="D18" s="155" t="s">
        <v>2828</v>
      </c>
      <c r="E18" s="158" t="s">
        <v>2829</v>
      </c>
      <c r="F18" s="161" t="s">
        <v>2789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2776</v>
      </c>
      <c r="B19" s="151" t="s">
        <v>2821</v>
      </c>
      <c r="C19" s="152" t="s">
        <v>2830</v>
      </c>
      <c r="D19" s="155" t="s">
        <v>2831</v>
      </c>
      <c r="E19" s="158" t="s">
        <v>2832</v>
      </c>
      <c r="F19" s="161" t="s">
        <v>2785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2776</v>
      </c>
      <c r="B20" s="151" t="s">
        <v>2821</v>
      </c>
      <c r="C20" s="152" t="s">
        <v>2833</v>
      </c>
      <c r="D20" s="155" t="s">
        <v>2834</v>
      </c>
      <c r="E20" s="158" t="s">
        <v>2835</v>
      </c>
      <c r="F20" s="161" t="s">
        <v>2785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2776</v>
      </c>
      <c r="B21" s="151" t="s">
        <v>2821</v>
      </c>
      <c r="C21" s="152" t="s">
        <v>2836</v>
      </c>
      <c r="D21" s="155" t="s">
        <v>2837</v>
      </c>
      <c r="E21" s="158" t="s">
        <v>2838</v>
      </c>
      <c r="F21" s="161" t="s">
        <v>2789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2776</v>
      </c>
      <c r="B22" s="151" t="s">
        <v>2821</v>
      </c>
      <c r="C22" s="152" t="s">
        <v>2839</v>
      </c>
      <c r="D22" s="155" t="s">
        <v>2840</v>
      </c>
      <c r="E22" s="158" t="s">
        <v>2841</v>
      </c>
      <c r="F22" s="161" t="s">
        <v>2785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2776</v>
      </c>
      <c r="B23" s="151" t="s">
        <v>2821</v>
      </c>
      <c r="C23" s="152" t="s">
        <v>2842</v>
      </c>
      <c r="D23" s="155" t="s">
        <v>2843</v>
      </c>
      <c r="E23" s="158" t="s">
        <v>2844</v>
      </c>
      <c r="F23" s="161" t="s">
        <v>2785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2776</v>
      </c>
      <c r="B24" s="150" t="s">
        <v>2845</v>
      </c>
      <c r="C24" s="148" t="s">
        <v>2846</v>
      </c>
      <c r="D24" s="154" t="s">
        <v>2847</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2776</v>
      </c>
      <c r="B25" s="151" t="s">
        <v>2845</v>
      </c>
      <c r="C25" s="152" t="s">
        <v>2848</v>
      </c>
      <c r="D25" s="155" t="s">
        <v>2849</v>
      </c>
      <c r="E25" s="158" t="s">
        <v>2850</v>
      </c>
      <c r="F25" s="161" t="s">
        <v>2785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2776</v>
      </c>
      <c r="B26" s="151" t="s">
        <v>2845</v>
      </c>
      <c r="C26" s="152" t="s">
        <v>2851</v>
      </c>
      <c r="D26" s="155" t="s">
        <v>2852</v>
      </c>
      <c r="E26" s="158" t="s">
        <v>2853</v>
      </c>
      <c r="F26" s="161" t="s">
        <v>2785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2776</v>
      </c>
      <c r="B27" s="151" t="s">
        <v>2845</v>
      </c>
      <c r="C27" s="152" t="s">
        <v>2854</v>
      </c>
      <c r="D27" s="155" t="s">
        <v>2855</v>
      </c>
      <c r="E27" s="158" t="s">
        <v>2856</v>
      </c>
      <c r="F27" s="161" t="s">
        <v>2789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2776</v>
      </c>
      <c r="B28" s="151" t="s">
        <v>2845</v>
      </c>
      <c r="C28" s="152" t="s">
        <v>2857</v>
      </c>
      <c r="D28" s="155" t="s">
        <v>2858</v>
      </c>
      <c r="E28" s="158" t="s">
        <v>2859</v>
      </c>
      <c r="F28" s="161" t="s">
        <v>2785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2776</v>
      </c>
      <c r="B29" s="150" t="s">
        <v>2860</v>
      </c>
      <c r="C29" s="148" t="s">
        <v>2861</v>
      </c>
      <c r="D29" s="154" t="s">
        <v>2862</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2776</v>
      </c>
      <c r="B30" s="151" t="s">
        <v>2860</v>
      </c>
      <c r="C30" s="152" t="s">
        <v>2863</v>
      </c>
      <c r="D30" s="155" t="s">
        <v>2864</v>
      </c>
      <c r="E30" s="158" t="s">
        <v>2865</v>
      </c>
      <c r="F30" s="161" t="s">
        <v>2799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2776</v>
      </c>
      <c r="B31" s="151" t="s">
        <v>2860</v>
      </c>
      <c r="C31" s="152" t="s">
        <v>2866</v>
      </c>
      <c r="D31" s="155" t="s">
        <v>2867</v>
      </c>
      <c r="E31" s="158" t="s">
        <v>2868</v>
      </c>
      <c r="F31" s="161" t="s">
        <v>2799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2776</v>
      </c>
      <c r="B32" s="151" t="s">
        <v>2860</v>
      </c>
      <c r="C32" s="152" t="s">
        <v>2869</v>
      </c>
      <c r="D32" s="155" t="s">
        <v>2870</v>
      </c>
      <c r="E32" s="158" t="s">
        <v>2871</v>
      </c>
      <c r="F32" s="161" t="s">
        <v>2799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2776</v>
      </c>
      <c r="B33" s="151" t="s">
        <v>2860</v>
      </c>
      <c r="C33" s="152" t="s">
        <v>2872</v>
      </c>
      <c r="D33" s="155" t="s">
        <v>2873</v>
      </c>
      <c r="E33" s="158" t="s">
        <v>2874</v>
      </c>
      <c r="F33" s="161" t="s">
        <v>2799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2776</v>
      </c>
      <c r="B34" s="151" t="s">
        <v>2860</v>
      </c>
      <c r="C34" s="152" t="s">
        <v>2875</v>
      </c>
      <c r="D34" s="155" t="s">
        <v>2876</v>
      </c>
      <c r="E34" s="158" t="s">
        <v>2877</v>
      </c>
      <c r="F34" s="161" t="s">
        <v>2799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2776</v>
      </c>
      <c r="B35" s="151" t="s">
        <v>2860</v>
      </c>
      <c r="C35" s="152" t="s">
        <v>2878</v>
      </c>
      <c r="D35" s="155" t="s">
        <v>2879</v>
      </c>
      <c r="E35" s="158" t="s">
        <v>2880</v>
      </c>
      <c r="F35" s="161" t="s">
        <v>2799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2776</v>
      </c>
      <c r="B36" s="151" t="s">
        <v>2860</v>
      </c>
      <c r="C36" s="152" t="s">
        <v>2881</v>
      </c>
      <c r="D36" s="155" t="s">
        <v>2882</v>
      </c>
      <c r="E36" s="158" t="s">
        <v>2883</v>
      </c>
      <c r="F36" s="161" t="s">
        <v>2799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2776</v>
      </c>
      <c r="B37" s="151" t="s">
        <v>2860</v>
      </c>
      <c r="C37" s="152" t="s">
        <v>2884</v>
      </c>
      <c r="D37" s="155" t="s">
        <v>2885</v>
      </c>
      <c r="E37" s="158" t="s">
        <v>2886</v>
      </c>
      <c r="F37" s="161" t="s">
        <v>2799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2776</v>
      </c>
      <c r="B38" s="151" t="s">
        <v>2860</v>
      </c>
      <c r="C38" s="152" t="s">
        <v>2887</v>
      </c>
      <c r="D38" s="155" t="s">
        <v>2888</v>
      </c>
      <c r="E38" s="158" t="s">
        <v>2889</v>
      </c>
      <c r="F38" s="161" t="s">
        <v>2799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2776</v>
      </c>
      <c r="B39" s="151" t="s">
        <v>2860</v>
      </c>
      <c r="C39" s="152" t="s">
        <v>2890</v>
      </c>
      <c r="D39" s="155" t="s">
        <v>2891</v>
      </c>
      <c r="E39" s="158" t="s">
        <v>2892</v>
      </c>
      <c r="F39" s="161" t="s">
        <v>2799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2893</v>
      </c>
      <c r="B40" s="149" t="s">
        <v>19</v>
      </c>
      <c r="C40" s="147" t="s">
        <v>2894</v>
      </c>
      <c r="D40" s="153" t="s">
        <v>2895</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2893</v>
      </c>
      <c r="B41" s="150" t="s">
        <v>2896</v>
      </c>
      <c r="C41" s="148" t="s">
        <v>2897</v>
      </c>
      <c r="D41" s="154" t="s">
        <v>2898</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2893</v>
      </c>
      <c r="B42" s="151" t="s">
        <v>2896</v>
      </c>
      <c r="C42" s="152" t="s">
        <v>2899</v>
      </c>
      <c r="D42" s="155" t="s">
        <v>2900</v>
      </c>
      <c r="E42" s="158" t="s">
        <v>2901</v>
      </c>
      <c r="F42" s="161" t="s">
        <v>2785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2893</v>
      </c>
      <c r="B43" s="151" t="s">
        <v>2896</v>
      </c>
      <c r="C43" s="152" t="s">
        <v>2902</v>
      </c>
      <c r="D43" s="155" t="s">
        <v>2903</v>
      </c>
      <c r="E43" s="158" t="s">
        <v>2904</v>
      </c>
      <c r="F43" s="161" t="s">
        <v>2785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2893</v>
      </c>
      <c r="B44" s="151" t="s">
        <v>2896</v>
      </c>
      <c r="C44" s="152" t="s">
        <v>2905</v>
      </c>
      <c r="D44" s="155" t="s">
        <v>2906</v>
      </c>
      <c r="E44" s="158" t="s">
        <v>2907</v>
      </c>
      <c r="F44" s="161" t="s">
        <v>2789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2893</v>
      </c>
      <c r="B45" s="151" t="s">
        <v>2896</v>
      </c>
      <c r="C45" s="152" t="s">
        <v>2908</v>
      </c>
      <c r="D45" s="155" t="s">
        <v>2909</v>
      </c>
      <c r="E45" s="158" t="s">
        <v>2910</v>
      </c>
      <c r="F45" s="161" t="s">
        <v>2799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2893</v>
      </c>
      <c r="B46" s="151" t="s">
        <v>2896</v>
      </c>
      <c r="C46" s="152" t="s">
        <v>2911</v>
      </c>
      <c r="D46" s="155" t="s">
        <v>2912</v>
      </c>
      <c r="E46" s="158" t="s">
        <v>2913</v>
      </c>
      <c r="F46" s="161" t="s">
        <v>2785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2893</v>
      </c>
      <c r="B47" s="151" t="s">
        <v>2896</v>
      </c>
      <c r="C47" s="152" t="s">
        <v>2914</v>
      </c>
      <c r="D47" s="155" t="s">
        <v>2915</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2893</v>
      </c>
      <c r="B48" s="151" t="s">
        <v>2896</v>
      </c>
      <c r="C48" s="152" t="s">
        <v>2916</v>
      </c>
      <c r="D48" s="155" t="s">
        <v>2917</v>
      </c>
      <c r="E48" s="158" t="s">
        <v>2918</v>
      </c>
      <c r="F48" s="161" t="s">
        <v>2785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2893</v>
      </c>
      <c r="B49" s="151" t="s">
        <v>2896</v>
      </c>
      <c r="C49" s="152" t="s">
        <v>2919</v>
      </c>
      <c r="D49" s="155" t="s">
        <v>2920</v>
      </c>
      <c r="E49" s="158" t="s">
        <v>2921</v>
      </c>
      <c r="F49" s="161" t="s">
        <v>2789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2893</v>
      </c>
      <c r="B50" s="150" t="s">
        <v>2922</v>
      </c>
      <c r="C50" s="148" t="s">
        <v>2923</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2893</v>
      </c>
      <c r="B51" s="151" t="s">
        <v>2922</v>
      </c>
      <c r="C51" s="152" t="s">
        <v>2924</v>
      </c>
      <c r="D51" s="155" t="s">
        <v>2925</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2893</v>
      </c>
      <c r="B52" s="151" t="s">
        <v>2922</v>
      </c>
      <c r="C52" s="152" t="s">
        <v>2926</v>
      </c>
      <c r="D52" s="155" t="s">
        <v>2927</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2893</v>
      </c>
      <c r="B53" s="151" t="s">
        <v>2922</v>
      </c>
      <c r="C53" s="152" t="s">
        <v>2928</v>
      </c>
      <c r="D53" s="155" t="s">
        <v>2929</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2893</v>
      </c>
      <c r="B54" s="151" t="s">
        <v>2922</v>
      </c>
      <c r="C54" s="152" t="s">
        <v>2930</v>
      </c>
      <c r="D54" s="155" t="s">
        <v>2931</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2893</v>
      </c>
      <c r="B55" s="151" t="s">
        <v>2922</v>
      </c>
      <c r="C55" s="152" t="s">
        <v>2932</v>
      </c>
      <c r="D55" s="155" t="s">
        <v>2933</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2893</v>
      </c>
      <c r="B56" s="150" t="s">
        <v>1047</v>
      </c>
      <c r="C56" s="148" t="s">
        <v>2934</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2893</v>
      </c>
      <c r="B57" s="151" t="s">
        <v>1047</v>
      </c>
      <c r="C57" s="152" t="s">
        <v>2935</v>
      </c>
      <c r="D57" s="155" t="s">
        <v>2936</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2893</v>
      </c>
      <c r="B58" s="151" t="s">
        <v>1047</v>
      </c>
      <c r="C58" s="152" t="s">
        <v>2937</v>
      </c>
      <c r="D58" s="155" t="s">
        <v>2938</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2893</v>
      </c>
      <c r="B59" s="151" t="s">
        <v>1047</v>
      </c>
      <c r="C59" s="152" t="s">
        <v>2939</v>
      </c>
      <c r="D59" s="155" t="s">
        <v>2940</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2893</v>
      </c>
      <c r="B60" s="151" t="s">
        <v>1047</v>
      </c>
      <c r="C60" s="152" t="s">
        <v>2941</v>
      </c>
      <c r="D60" s="155" t="s">
        <v>2942</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2893</v>
      </c>
      <c r="B61" s="150" t="s">
        <v>2943</v>
      </c>
      <c r="C61" s="148" t="s">
        <v>2944</v>
      </c>
      <c r="D61" s="154" t="s">
        <v>2945</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2893</v>
      </c>
      <c r="B62" s="151" t="s">
        <v>2943</v>
      </c>
      <c r="C62" s="152" t="s">
        <v>2946</v>
      </c>
      <c r="D62" s="155" t="s">
        <v>2947</v>
      </c>
      <c r="E62" s="158" t="s">
        <v>2948</v>
      </c>
      <c r="F62" s="161" t="s">
        <v>2785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2893</v>
      </c>
      <c r="B63" s="151" t="s">
        <v>2943</v>
      </c>
      <c r="C63" s="152" t="s">
        <v>2949</v>
      </c>
      <c r="D63" s="155" t="s">
        <v>2950</v>
      </c>
      <c r="E63" s="158" t="s">
        <v>2951</v>
      </c>
      <c r="F63" s="161" t="s">
        <v>2789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2893</v>
      </c>
      <c r="B64" s="151" t="s">
        <v>2943</v>
      </c>
      <c r="C64" s="152" t="s">
        <v>2952</v>
      </c>
      <c r="D64" s="155" t="s">
        <v>2953</v>
      </c>
      <c r="E64" s="158" t="s">
        <v>2954</v>
      </c>
      <c r="F64" s="161" t="s">
        <v>2785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2893</v>
      </c>
      <c r="B65" s="151" t="s">
        <v>2943</v>
      </c>
      <c r="C65" s="152" t="s">
        <v>2955</v>
      </c>
      <c r="D65" s="155" t="s">
        <v>2956</v>
      </c>
      <c r="E65" s="158" t="s">
        <v>2957</v>
      </c>
      <c r="F65" s="161" t="s">
        <v>2785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2893</v>
      </c>
      <c r="B66" s="150" t="s">
        <v>2551</v>
      </c>
      <c r="C66" s="148" t="s">
        <v>2958</v>
      </c>
      <c r="D66" s="154" t="s">
        <v>2959</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2893</v>
      </c>
      <c r="B67" s="151" t="s">
        <v>2551</v>
      </c>
      <c r="C67" s="152" t="s">
        <v>2960</v>
      </c>
      <c r="D67" s="155" t="s">
        <v>2961</v>
      </c>
      <c r="E67" s="158" t="s">
        <v>2962</v>
      </c>
      <c r="F67" s="161" t="s">
        <v>2785</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2893</v>
      </c>
      <c r="B68" s="151" t="s">
        <v>2551</v>
      </c>
      <c r="C68" s="152" t="s">
        <v>2963</v>
      </c>
      <c r="D68" s="155" t="s">
        <v>2964</v>
      </c>
      <c r="E68" s="158" t="s">
        <v>2965</v>
      </c>
      <c r="F68" s="161" t="s">
        <v>2785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2893</v>
      </c>
      <c r="B69" s="151" t="s">
        <v>2551</v>
      </c>
      <c r="C69" s="152" t="s">
        <v>2966</v>
      </c>
      <c r="D69" s="155" t="s">
        <v>2967</v>
      </c>
      <c r="E69" s="158" t="s">
        <v>2968</v>
      </c>
      <c r="F69" s="161" t="s">
        <v>2789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2893</v>
      </c>
      <c r="B70" s="151" t="s">
        <v>2551</v>
      </c>
      <c r="C70" s="152" t="s">
        <v>2969</v>
      </c>
      <c r="D70" s="155" t="s">
        <v>2970</v>
      </c>
      <c r="E70" s="158" t="s">
        <v>2971</v>
      </c>
      <c r="F70" s="161" t="s">
        <v>2785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2893</v>
      </c>
      <c r="B71" s="151" t="s">
        <v>2551</v>
      </c>
      <c r="C71" s="152" t="s">
        <v>2972</v>
      </c>
      <c r="D71" s="155" t="s">
        <v>2973</v>
      </c>
      <c r="E71" s="158" t="s">
        <v>2974</v>
      </c>
      <c r="F71" s="161" t="s">
        <v>2785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2893</v>
      </c>
      <c r="B72" s="151" t="s">
        <v>2551</v>
      </c>
      <c r="C72" s="152" t="s">
        <v>2975</v>
      </c>
      <c r="D72" s="155" t="s">
        <v>2976</v>
      </c>
      <c r="E72" s="158" t="s">
        <v>2977</v>
      </c>
      <c r="F72" s="161" t="s">
        <v>2785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2893</v>
      </c>
      <c r="B73" s="151" t="s">
        <v>2551</v>
      </c>
      <c r="C73" s="152" t="s">
        <v>2978</v>
      </c>
      <c r="D73" s="155" t="s">
        <v>2979</v>
      </c>
      <c r="E73" s="158" t="s">
        <v>2980</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2893</v>
      </c>
      <c r="B74" s="151" t="s">
        <v>2551</v>
      </c>
      <c r="C74" s="152" t="s">
        <v>2981</v>
      </c>
      <c r="D74" s="155" t="s">
        <v>2982</v>
      </c>
      <c r="E74" s="158" t="s">
        <v>2983</v>
      </c>
      <c r="F74" s="161" t="s">
        <v>2789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2893</v>
      </c>
      <c r="B75" s="151" t="s">
        <v>2551</v>
      </c>
      <c r="C75" s="152" t="s">
        <v>2984</v>
      </c>
      <c r="D75" s="155" t="s">
        <v>2985</v>
      </c>
      <c r="E75" s="158" t="s">
        <v>2986</v>
      </c>
      <c r="F75" s="161" t="s">
        <v>2799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2893</v>
      </c>
      <c r="B76" s="151" t="s">
        <v>2551</v>
      </c>
      <c r="C76" s="152" t="s">
        <v>2987</v>
      </c>
      <c r="D76" s="155" t="s">
        <v>2988</v>
      </c>
      <c r="E76" s="158" t="s">
        <v>2989</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2893</v>
      </c>
      <c r="B77" s="150" t="s">
        <v>2821</v>
      </c>
      <c r="C77" s="148" t="s">
        <v>2990</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2893</v>
      </c>
      <c r="B78" s="151" t="s">
        <v>2821</v>
      </c>
      <c r="C78" s="152" t="s">
        <v>2991</v>
      </c>
      <c r="D78" s="155" t="s">
        <v>2992</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2893</v>
      </c>
      <c r="B79" s="151" t="s">
        <v>2821</v>
      </c>
      <c r="C79" s="152" t="s">
        <v>2993</v>
      </c>
      <c r="D79" s="155" t="s">
        <v>2994</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2893</v>
      </c>
      <c r="B80" s="151" t="s">
        <v>2821</v>
      </c>
      <c r="C80" s="152" t="s">
        <v>2995</v>
      </c>
      <c r="D80" s="155" t="s">
        <v>2996</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2893</v>
      </c>
      <c r="B81" s="150" t="s">
        <v>2749</v>
      </c>
      <c r="C81" s="148" t="s">
        <v>2997</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2893</v>
      </c>
      <c r="B82" s="151" t="s">
        <v>2749</v>
      </c>
      <c r="C82" s="152" t="s">
        <v>2998</v>
      </c>
      <c r="D82" s="155" t="s">
        <v>2999</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2893</v>
      </c>
      <c r="B83" s="151" t="s">
        <v>2749</v>
      </c>
      <c r="C83" s="152" t="s">
        <v>3000</v>
      </c>
      <c r="D83" s="155" t="s">
        <v>3001</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2893</v>
      </c>
      <c r="B84" s="151" t="s">
        <v>2749</v>
      </c>
      <c r="C84" s="152" t="s">
        <v>3002</v>
      </c>
      <c r="D84" s="155" t="s">
        <v>3003</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2893</v>
      </c>
      <c r="B85" s="151" t="s">
        <v>2749</v>
      </c>
      <c r="C85" s="152" t="s">
        <v>3004</v>
      </c>
      <c r="D85" s="155" t="s">
        <v>3005</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2893</v>
      </c>
      <c r="B86" s="151" t="s">
        <v>2749</v>
      </c>
      <c r="C86" s="152" t="s">
        <v>3006</v>
      </c>
      <c r="D86" s="155" t="s">
        <v>3007</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3008</v>
      </c>
      <c r="B87" s="149" t="s">
        <v>19</v>
      </c>
      <c r="C87" s="147" t="s">
        <v>3009</v>
      </c>
      <c r="D87" s="153" t="s">
        <v>3010</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3008</v>
      </c>
      <c r="B88" s="150" t="s">
        <v>3011</v>
      </c>
      <c r="C88" s="148" t="s">
        <v>3012</v>
      </c>
      <c r="D88" s="154" t="s">
        <v>3013</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3008</v>
      </c>
      <c r="B89" s="151" t="s">
        <v>3011</v>
      </c>
      <c r="C89" s="152" t="s">
        <v>3014</v>
      </c>
      <c r="D89" s="155" t="s">
        <v>3015</v>
      </c>
      <c r="E89" s="158" t="s">
        <v>3016</v>
      </c>
      <c r="F89" s="161" t="s">
        <v>2785</v>
      </c>
      <c r="G89" s="164">
        <f>IF(COUNTIF(H89:AU89,"&lt;&gt;")=0,"",SUMPRODUCT(((Recommendations[ImplStatus]="Implemented")+(Recommendations[ImplStatus]="Compensated"))*ISNUMBER(MATCH(Recommendations[Id],H89:AU89,0)))/COUNTIF(H89:AU89,"&lt;&gt;"))</f>
        <v>0</v>
      </c>
      <c r="H89" s="167" t="s">
        <v>367</v>
      </c>
      <c r="I89" s="167" t="s">
        <v>382</v>
      </c>
      <c r="J89" s="167" t="s">
        <v>387</v>
      </c>
      <c r="K89" s="167" t="s">
        <v>527</v>
      </c>
      <c r="L89" s="167" t="s">
        <v>872</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3008</v>
      </c>
      <c r="B90" s="151" t="s">
        <v>3011</v>
      </c>
      <c r="C90" s="152" t="s">
        <v>3017</v>
      </c>
      <c r="D90" s="155" t="s">
        <v>3018</v>
      </c>
      <c r="E90" s="158" t="s">
        <v>3019</v>
      </c>
      <c r="F90" s="161" t="s">
        <v>2789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3008</v>
      </c>
      <c r="B91" s="151" t="s">
        <v>3011</v>
      </c>
      <c r="C91" s="152" t="s">
        <v>3020</v>
      </c>
      <c r="D91" s="155" t="s">
        <v>3021</v>
      </c>
      <c r="E91" s="158" t="s">
        <v>3022</v>
      </c>
      <c r="F91" s="161" t="s">
        <v>2785</v>
      </c>
      <c r="G91" s="164">
        <f>IF(COUNTIF(H91:AU91,"&lt;&gt;")=0,"",SUMPRODUCT(((Recommendations[ImplStatus]="Implemented")+(Recommendations[ImplStatus]="Compensated"))*ISNUMBER(MATCH(Recommendations[Id],H91:AU91,0)))/COUNTIF(H91:AU91,"&lt;&gt;"))</f>
        <v>0</v>
      </c>
      <c r="H91" s="167" t="s">
        <v>498</v>
      </c>
      <c r="I91" s="167" t="s">
        <v>503</v>
      </c>
      <c r="J91" s="167" t="s">
        <v>508</v>
      </c>
      <c r="K91" s="167" t="s">
        <v>513</v>
      </c>
      <c r="L91" s="167" t="s">
        <v>527</v>
      </c>
      <c r="M91" s="167" t="s">
        <v>532</v>
      </c>
      <c r="N91" s="167" t="s">
        <v>537</v>
      </c>
      <c r="O91" s="167" t="s">
        <v>867</v>
      </c>
      <c r="P91" s="167" t="s">
        <v>872</v>
      </c>
      <c r="Q91" s="167" t="s">
        <v>875</v>
      </c>
      <c r="R91" s="167" t="s">
        <v>880</v>
      </c>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3008</v>
      </c>
      <c r="B92" s="151" t="s">
        <v>3011</v>
      </c>
      <c r="C92" s="152" t="s">
        <v>3023</v>
      </c>
      <c r="D92" s="155" t="s">
        <v>3024</v>
      </c>
      <c r="E92" s="158" t="s">
        <v>3025</v>
      </c>
      <c r="F92" s="161" t="s">
        <v>2785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3008</v>
      </c>
      <c r="B93" s="151" t="s">
        <v>3011</v>
      </c>
      <c r="C93" s="152" t="s">
        <v>3026</v>
      </c>
      <c r="D93" s="155" t="s">
        <v>3027</v>
      </c>
      <c r="E93" s="158" t="s">
        <v>3028</v>
      </c>
      <c r="F93" s="161" t="s">
        <v>2785</v>
      </c>
      <c r="G93" s="164">
        <f>IF(COUNTIF(H93:AU93,"&lt;&gt;")=0,"",SUMPRODUCT(((Recommendations[ImplStatus]="Implemented")+(Recommendations[ImplStatus]="Compensated"))*ISNUMBER(MATCH(Recommendations[Id],H93:AU93,0)))/COUNTIF(H93:AU93,"&lt;&gt;"))</f>
        <v>0</v>
      </c>
      <c r="H93" s="167" t="s">
        <v>338</v>
      </c>
      <c r="I93" s="167" t="s">
        <v>343</v>
      </c>
      <c r="J93" s="167" t="s">
        <v>362</v>
      </c>
      <c r="K93" s="167" t="s">
        <v>372</v>
      </c>
      <c r="L93" s="167" t="s">
        <v>377</v>
      </c>
      <c r="M93" s="167" t="s">
        <v>392</v>
      </c>
      <c r="N93" s="167" t="s">
        <v>397</v>
      </c>
      <c r="O93" s="167" t="s">
        <v>402</v>
      </c>
      <c r="P93" s="167" t="s">
        <v>407</v>
      </c>
      <c r="Q93" s="167" t="s">
        <v>412</v>
      </c>
      <c r="R93" s="167" t="s">
        <v>432</v>
      </c>
      <c r="S93" s="167" t="s">
        <v>437</v>
      </c>
      <c r="T93" s="167" t="s">
        <v>442</v>
      </c>
      <c r="U93" s="167" t="s">
        <v>447</v>
      </c>
      <c r="V93" s="167" t="s">
        <v>451</v>
      </c>
      <c r="W93" s="167" t="s">
        <v>455</v>
      </c>
      <c r="X93" s="167" t="s">
        <v>460</v>
      </c>
      <c r="Y93" s="167" t="s">
        <v>465</v>
      </c>
      <c r="Z93" s="167" t="s">
        <v>470</v>
      </c>
      <c r="AA93" s="167" t="s">
        <v>484</v>
      </c>
      <c r="AB93" s="167" t="s">
        <v>489</v>
      </c>
      <c r="AC93" s="167" t="s">
        <v>852</v>
      </c>
      <c r="AD93" s="167" t="s">
        <v>857</v>
      </c>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3008</v>
      </c>
      <c r="B94" s="151" t="s">
        <v>3011</v>
      </c>
      <c r="C94" s="152" t="s">
        <v>3029</v>
      </c>
      <c r="D94" s="155" t="s">
        <v>3030</v>
      </c>
      <c r="E94" s="158" t="s">
        <v>3031</v>
      </c>
      <c r="F94" s="161" t="s">
        <v>2789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3008</v>
      </c>
      <c r="B95" s="150" t="s">
        <v>3032</v>
      </c>
      <c r="C95" s="148" t="s">
        <v>3033</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3008</v>
      </c>
      <c r="B96" s="151" t="s">
        <v>3032</v>
      </c>
      <c r="C96" s="152" t="s">
        <v>3034</v>
      </c>
      <c r="D96" s="155" t="s">
        <v>3035</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3008</v>
      </c>
      <c r="B97" s="151" t="s">
        <v>3032</v>
      </c>
      <c r="C97" s="152" t="s">
        <v>3036</v>
      </c>
      <c r="D97" s="155" t="s">
        <v>3037</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3008</v>
      </c>
      <c r="B98" s="151" t="s">
        <v>3032</v>
      </c>
      <c r="C98" s="152" t="s">
        <v>3038</v>
      </c>
      <c r="D98" s="155" t="s">
        <v>3039</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3008</v>
      </c>
      <c r="B99" s="151" t="s">
        <v>3032</v>
      </c>
      <c r="C99" s="152" t="s">
        <v>3040</v>
      </c>
      <c r="D99" s="155" t="s">
        <v>3041</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3008</v>
      </c>
      <c r="B100" s="151" t="s">
        <v>3032</v>
      </c>
      <c r="C100" s="152" t="s">
        <v>3042</v>
      </c>
      <c r="D100" s="155" t="s">
        <v>3043</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3008</v>
      </c>
      <c r="B101" s="151" t="s">
        <v>3032</v>
      </c>
      <c r="C101" s="152" t="s">
        <v>3044</v>
      </c>
      <c r="D101" s="155" t="s">
        <v>3045</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3008</v>
      </c>
      <c r="B102" s="151" t="s">
        <v>3032</v>
      </c>
      <c r="C102" s="152" t="s">
        <v>3046</v>
      </c>
      <c r="D102" s="155" t="s">
        <v>3047</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3008</v>
      </c>
      <c r="B103" s="150" t="s">
        <v>2192</v>
      </c>
      <c r="C103" s="148" t="s">
        <v>3048</v>
      </c>
      <c r="D103" s="154" t="s">
        <v>3049</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3008</v>
      </c>
      <c r="B104" s="151" t="s">
        <v>2192</v>
      </c>
      <c r="C104" s="152" t="s">
        <v>3050</v>
      </c>
      <c r="D104" s="155" t="s">
        <v>3051</v>
      </c>
      <c r="E104" s="158" t="s">
        <v>3052</v>
      </c>
      <c r="F104" s="161" t="s">
        <v>2785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3008</v>
      </c>
      <c r="B105" s="151" t="s">
        <v>2192</v>
      </c>
      <c r="C105" s="152" t="s">
        <v>3053</v>
      </c>
      <c r="D105" s="155" t="s">
        <v>3054</v>
      </c>
      <c r="E105" s="158" t="s">
        <v>3055</v>
      </c>
      <c r="F105" s="161" t="s">
        <v>2789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3008</v>
      </c>
      <c r="B106" s="151" t="s">
        <v>2192</v>
      </c>
      <c r="C106" s="152" t="s">
        <v>3056</v>
      </c>
      <c r="D106" s="155" t="s">
        <v>3057</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3008</v>
      </c>
      <c r="B107" s="151" t="s">
        <v>2192</v>
      </c>
      <c r="C107" s="152" t="s">
        <v>3058</v>
      </c>
      <c r="D107" s="155" t="s">
        <v>3059</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3008</v>
      </c>
      <c r="B108" s="151" t="s">
        <v>2192</v>
      </c>
      <c r="C108" s="152" t="s">
        <v>3060</v>
      </c>
      <c r="D108" s="155" t="s">
        <v>3061</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3008</v>
      </c>
      <c r="B109" s="150" t="s">
        <v>3062</v>
      </c>
      <c r="C109" s="148" t="s">
        <v>3063</v>
      </c>
      <c r="D109" s="154" t="s">
        <v>3064</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3008</v>
      </c>
      <c r="B110" s="151" t="s">
        <v>3062</v>
      </c>
      <c r="C110" s="152" t="s">
        <v>3065</v>
      </c>
      <c r="D110" s="155" t="s">
        <v>3066</v>
      </c>
      <c r="E110" s="158" t="s">
        <v>3067</v>
      </c>
      <c r="F110" s="161" t="s">
        <v>2785</v>
      </c>
      <c r="G110" s="164">
        <f>IF(COUNTIF(H110:AU110,"&lt;&gt;")=0,"",SUMPRODUCT(((Recommendations[ImplStatus]="Implemented")+(Recommendations[ImplStatus]="Compensated"))*ISNUMBER(MATCH(Recommendations[Id],H110:AU110,0)))/COUNTIF(H110:AU110,"&lt;&gt;"))</f>
        <v>0</v>
      </c>
      <c r="H110" s="167" t="s">
        <v>479</v>
      </c>
      <c r="I110" s="167" t="s">
        <v>493</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3008</v>
      </c>
      <c r="B111" s="151" t="s">
        <v>3062</v>
      </c>
      <c r="C111" s="152" t="s">
        <v>3068</v>
      </c>
      <c r="D111" s="155" t="s">
        <v>3069</v>
      </c>
      <c r="E111" s="158" t="s">
        <v>3070</v>
      </c>
      <c r="F111" s="161" t="s">
        <v>2785</v>
      </c>
      <c r="G111" s="164">
        <f>IF(COUNTIF(H111:AU111,"&lt;&gt;")=0,"",SUMPRODUCT(((Recommendations[ImplStatus]="Implemented")+(Recommendations[ImplStatus]="Compensated"))*ISNUMBER(MATCH(Recommendations[Id],H111:AU111,0)))/COUNTIF(H111:AU111,"&lt;&gt;"))</f>
        <v>0</v>
      </c>
      <c r="H111" s="167" t="s">
        <v>270</v>
      </c>
      <c r="I111" s="167" t="s">
        <v>275</v>
      </c>
      <c r="J111" s="167" t="s">
        <v>309</v>
      </c>
      <c r="K111" s="167" t="s">
        <v>314</v>
      </c>
      <c r="L111" s="167" t="s">
        <v>847</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3008</v>
      </c>
      <c r="B112" s="151" t="s">
        <v>3062</v>
      </c>
      <c r="C112" s="152" t="s">
        <v>3071</v>
      </c>
      <c r="D112" s="155" t="s">
        <v>3072</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3008</v>
      </c>
      <c r="B113" s="151" t="s">
        <v>3062</v>
      </c>
      <c r="C113" s="152" t="s">
        <v>3073</v>
      </c>
      <c r="D113" s="155" t="s">
        <v>3074</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3008</v>
      </c>
      <c r="B114" s="151" t="s">
        <v>3062</v>
      </c>
      <c r="C114" s="152" t="s">
        <v>3075</v>
      </c>
      <c r="D114" s="155" t="s">
        <v>3076</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3008</v>
      </c>
      <c r="B115" s="151" t="s">
        <v>3062</v>
      </c>
      <c r="C115" s="152" t="s">
        <v>3077</v>
      </c>
      <c r="D115" s="155" t="s">
        <v>3078</v>
      </c>
      <c r="E115" s="158"/>
      <c r="F115" s="161" t="s">
        <v>19</v>
      </c>
      <c r="G115" s="164">
        <f>IF(COUNTIF(H115:AU115,"&lt;&gt;")=0,"",SUMPRODUCT(((Recommendations[ImplStatus]="Implemented")+(Recommendations[ImplStatus]="Compensated"))*ISNUMBER(MATCH(Recommendations[Id],H115:AU115,0)))/COUNTIF(H115:AU115,"&lt;&gt;"))</f>
        <v>0</v>
      </c>
      <c r="H115" s="167" t="s">
        <v>55</v>
      </c>
      <c r="I115" s="167" t="s">
        <v>542</v>
      </c>
      <c r="J115" s="167" t="s">
        <v>547</v>
      </c>
      <c r="K115" s="167" t="s">
        <v>552</v>
      </c>
      <c r="L115" s="167" t="s">
        <v>557</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3008</v>
      </c>
      <c r="B116" s="151" t="s">
        <v>3062</v>
      </c>
      <c r="C116" s="152" t="s">
        <v>3079</v>
      </c>
      <c r="D116" s="155" t="s">
        <v>3080</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3008</v>
      </c>
      <c r="B117" s="151" t="s">
        <v>3062</v>
      </c>
      <c r="C117" s="152" t="s">
        <v>3081</v>
      </c>
      <c r="D117" s="155" t="s">
        <v>3082</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3008</v>
      </c>
      <c r="B118" s="151" t="s">
        <v>3062</v>
      </c>
      <c r="C118" s="152" t="s">
        <v>3083</v>
      </c>
      <c r="D118" s="155" t="s">
        <v>3084</v>
      </c>
      <c r="E118" s="158" t="s">
        <v>3085</v>
      </c>
      <c r="F118" s="161" t="s">
        <v>2785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3008</v>
      </c>
      <c r="B119" s="151" t="s">
        <v>3062</v>
      </c>
      <c r="C119" s="152" t="s">
        <v>3086</v>
      </c>
      <c r="D119" s="155" t="s">
        <v>3087</v>
      </c>
      <c r="E119" s="158" t="s">
        <v>3088</v>
      </c>
      <c r="F119" s="161" t="s">
        <v>2785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3008</v>
      </c>
      <c r="B120" s="150" t="s">
        <v>3089</v>
      </c>
      <c r="C120" s="148" t="s">
        <v>3090</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3008</v>
      </c>
      <c r="B121" s="151" t="s">
        <v>3089</v>
      </c>
      <c r="C121" s="152" t="s">
        <v>3091</v>
      </c>
      <c r="D121" s="155" t="s">
        <v>3092</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3008</v>
      </c>
      <c r="B122" s="151" t="s">
        <v>3089</v>
      </c>
      <c r="C122" s="152" t="s">
        <v>3093</v>
      </c>
      <c r="D122" s="155" t="s">
        <v>3094</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3008</v>
      </c>
      <c r="B123" s="151" t="s">
        <v>3089</v>
      </c>
      <c r="C123" s="152" t="s">
        <v>3095</v>
      </c>
      <c r="D123" s="155" t="s">
        <v>3096</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3008</v>
      </c>
      <c r="B124" s="151" t="s">
        <v>3089</v>
      </c>
      <c r="C124" s="152" t="s">
        <v>3097</v>
      </c>
      <c r="D124" s="155" t="s">
        <v>3098</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3008</v>
      </c>
      <c r="B125" s="151" t="s">
        <v>3089</v>
      </c>
      <c r="C125" s="152" t="s">
        <v>3099</v>
      </c>
      <c r="D125" s="155" t="s">
        <v>3100</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3008</v>
      </c>
      <c r="B126" s="151" t="s">
        <v>3089</v>
      </c>
      <c r="C126" s="152" t="s">
        <v>3101</v>
      </c>
      <c r="D126" s="155" t="s">
        <v>3102</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3008</v>
      </c>
      <c r="B127" s="151" t="s">
        <v>3089</v>
      </c>
      <c r="C127" s="152" t="s">
        <v>3103</v>
      </c>
      <c r="D127" s="155" t="s">
        <v>3104</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3008</v>
      </c>
      <c r="B128" s="151" t="s">
        <v>3089</v>
      </c>
      <c r="C128" s="152" t="s">
        <v>3105</v>
      </c>
      <c r="D128" s="155" t="s">
        <v>3106</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3008</v>
      </c>
      <c r="B129" s="151" t="s">
        <v>3089</v>
      </c>
      <c r="C129" s="152" t="s">
        <v>3107</v>
      </c>
      <c r="D129" s="155" t="s">
        <v>3108</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3008</v>
      </c>
      <c r="B130" s="151" t="s">
        <v>3089</v>
      </c>
      <c r="C130" s="152" t="s">
        <v>3109</v>
      </c>
      <c r="D130" s="155" t="s">
        <v>3110</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3008</v>
      </c>
      <c r="B131" s="151" t="s">
        <v>3089</v>
      </c>
      <c r="C131" s="152" t="s">
        <v>3111</v>
      </c>
      <c r="D131" s="155" t="s">
        <v>3112</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3008</v>
      </c>
      <c r="B132" s="151" t="s">
        <v>3089</v>
      </c>
      <c r="C132" s="152" t="s">
        <v>3113</v>
      </c>
      <c r="D132" s="155" t="s">
        <v>3114</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3008</v>
      </c>
      <c r="B133" s="150" t="s">
        <v>3115</v>
      </c>
      <c r="C133" s="148" t="s">
        <v>3116</v>
      </c>
      <c r="D133" s="154" t="s">
        <v>3117</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3008</v>
      </c>
      <c r="B134" s="151" t="s">
        <v>3115</v>
      </c>
      <c r="C134" s="152" t="s">
        <v>3118</v>
      </c>
      <c r="D134" s="155" t="s">
        <v>3119</v>
      </c>
      <c r="E134" s="158" t="s">
        <v>3120</v>
      </c>
      <c r="F134" s="161" t="s">
        <v>2789</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3008</v>
      </c>
      <c r="B135" s="151" t="s">
        <v>3115</v>
      </c>
      <c r="C135" s="152" t="s">
        <v>3121</v>
      </c>
      <c r="D135" s="155" t="s">
        <v>3122</v>
      </c>
      <c r="E135" s="158" t="s">
        <v>3123</v>
      </c>
      <c r="F135" s="161" t="s">
        <v>2789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3008</v>
      </c>
      <c r="B136" s="151" t="s">
        <v>3115</v>
      </c>
      <c r="C136" s="152" t="s">
        <v>3124</v>
      </c>
      <c r="D136" s="155" t="s">
        <v>3125</v>
      </c>
      <c r="E136" s="158" t="s">
        <v>3126</v>
      </c>
      <c r="F136" s="161" t="s">
        <v>2785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3008</v>
      </c>
      <c r="B137" s="151" t="s">
        <v>3115</v>
      </c>
      <c r="C137" s="152" t="s">
        <v>3127</v>
      </c>
      <c r="D137" s="155" t="s">
        <v>3128</v>
      </c>
      <c r="E137" s="158" t="s">
        <v>3129</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3008</v>
      </c>
      <c r="B138" s="150" t="s">
        <v>2425</v>
      </c>
      <c r="C138" s="148" t="s">
        <v>3130</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3008</v>
      </c>
      <c r="B139" s="151" t="s">
        <v>2425</v>
      </c>
      <c r="C139" s="152" t="s">
        <v>3131</v>
      </c>
      <c r="D139" s="155" t="s">
        <v>3132</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3008</v>
      </c>
      <c r="B140" s="151" t="s">
        <v>2425</v>
      </c>
      <c r="C140" s="152" t="s">
        <v>3133</v>
      </c>
      <c r="D140" s="155" t="s">
        <v>3134</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3008</v>
      </c>
      <c r="B141" s="150" t="s">
        <v>3135</v>
      </c>
      <c r="C141" s="148" t="s">
        <v>3136</v>
      </c>
      <c r="D141" s="154" t="s">
        <v>3137</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3008</v>
      </c>
      <c r="B142" s="151" t="s">
        <v>3135</v>
      </c>
      <c r="C142" s="152" t="s">
        <v>3138</v>
      </c>
      <c r="D142" s="155" t="s">
        <v>3139</v>
      </c>
      <c r="E142" s="158" t="s">
        <v>3140</v>
      </c>
      <c r="F142" s="161" t="s">
        <v>2785</v>
      </c>
      <c r="G142" s="164">
        <f>IF(COUNTIF(H142:AU142,"&lt;&gt;")=0,"",SUMPRODUCT(((Recommendations[ImplStatus]="Implemented")+(Recommendations[ImplStatus]="Compensated"))*ISNUMBER(MATCH(Recommendations[Id],H142:AU142,0)))/COUNTIF(H142:AU142,"&lt;&gt;"))</f>
        <v>0</v>
      </c>
      <c r="H142" s="167" t="s">
        <v>13</v>
      </c>
      <c r="I142" s="167" t="s">
        <v>34</v>
      </c>
      <c r="J142" s="167" t="s">
        <v>40</v>
      </c>
      <c r="K142" s="167" t="s">
        <v>45</v>
      </c>
      <c r="L142" s="167" t="s">
        <v>50</v>
      </c>
      <c r="M142" s="167" t="s">
        <v>55</v>
      </c>
      <c r="N142" s="167" t="s">
        <v>70</v>
      </c>
      <c r="O142" s="167" t="s">
        <v>75</v>
      </c>
      <c r="P142" s="167" t="s">
        <v>80</v>
      </c>
      <c r="Q142" s="167" t="s">
        <v>84</v>
      </c>
      <c r="R142" s="167" t="s">
        <v>99</v>
      </c>
      <c r="S142" s="167" t="s">
        <v>104</v>
      </c>
      <c r="T142" s="167" t="s">
        <v>109</v>
      </c>
      <c r="U142" s="167" t="s">
        <v>119</v>
      </c>
      <c r="V142" s="167" t="s">
        <v>138</v>
      </c>
      <c r="W142" s="167" t="s">
        <v>142</v>
      </c>
      <c r="X142" s="167" t="s">
        <v>146</v>
      </c>
      <c r="Y142" s="167" t="s">
        <v>150</v>
      </c>
      <c r="Z142" s="167" t="s">
        <v>154</v>
      </c>
      <c r="AA142" s="167" t="s">
        <v>159</v>
      </c>
      <c r="AB142" s="167" t="s">
        <v>163</v>
      </c>
      <c r="AC142" s="167" t="s">
        <v>167</v>
      </c>
      <c r="AD142" s="167" t="s">
        <v>221</v>
      </c>
      <c r="AE142" s="167" t="s">
        <v>226</v>
      </c>
      <c r="AF142" s="167" t="s">
        <v>231</v>
      </c>
      <c r="AG142" s="167" t="s">
        <v>235</v>
      </c>
      <c r="AH142" s="167" t="s">
        <v>240</v>
      </c>
      <c r="AI142" s="167" t="s">
        <v>265</v>
      </c>
      <c r="AJ142" s="167" t="s">
        <v>279</v>
      </c>
      <c r="AK142" s="167" t="s">
        <v>284</v>
      </c>
      <c r="AL142" s="167" t="s">
        <v>299</v>
      </c>
      <c r="AM142" s="167" t="s">
        <v>304</v>
      </c>
      <c r="AN142" s="167" t="s">
        <v>329</v>
      </c>
      <c r="AO142" s="167" t="s">
        <v>334</v>
      </c>
      <c r="AP142" s="167" t="s">
        <v>347</v>
      </c>
      <c r="AQ142" s="167" t="s">
        <v>352</v>
      </c>
      <c r="AR142" s="167" t="s">
        <v>357</v>
      </c>
      <c r="AS142" s="167" t="s">
        <v>417</v>
      </c>
      <c r="AT142" s="167" t="s">
        <v>427</v>
      </c>
      <c r="AU142" s="181" t="s">
        <v>650</v>
      </c>
    </row>
    <row r="143" spans="1:47" ht="60" customHeight="1" x14ac:dyDescent="0.35">
      <c r="A143" s="177" t="s">
        <v>3008</v>
      </c>
      <c r="B143" s="151" t="s">
        <v>3135</v>
      </c>
      <c r="C143" s="152" t="s">
        <v>3141</v>
      </c>
      <c r="D143" s="155" t="s">
        <v>3142</v>
      </c>
      <c r="E143" s="158" t="s">
        <v>3143</v>
      </c>
      <c r="F143" s="161" t="s">
        <v>2785</v>
      </c>
      <c r="G143" s="164">
        <f>IF(COUNTIF(H143:AU143,"&lt;&gt;")=0,"",SUMPRODUCT(((Recommendations[ImplStatus]="Implemented")+(Recommendations[ImplStatus]="Compensated"))*ISNUMBER(MATCH(Recommendations[Id],H143:AU143,0)))/COUNTIF(H143:AU143,"&lt;&gt;"))</f>
        <v>0</v>
      </c>
      <c r="H143" s="167" t="s">
        <v>60</v>
      </c>
      <c r="I143" s="167" t="s">
        <v>65</v>
      </c>
      <c r="J143" s="167" t="s">
        <v>422</v>
      </c>
      <c r="K143" s="167" t="s">
        <v>582</v>
      </c>
      <c r="L143" s="167" t="s">
        <v>885</v>
      </c>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3008</v>
      </c>
      <c r="B144" s="151" t="s">
        <v>3135</v>
      </c>
      <c r="C144" s="152" t="s">
        <v>3144</v>
      </c>
      <c r="D144" s="155" t="s">
        <v>3145</v>
      </c>
      <c r="E144" s="158" t="s">
        <v>3146</v>
      </c>
      <c r="F144" s="161" t="s">
        <v>2789</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3008</v>
      </c>
      <c r="B145" s="151" t="s">
        <v>3135</v>
      </c>
      <c r="C145" s="152" t="s">
        <v>3147</v>
      </c>
      <c r="D145" s="155" t="s">
        <v>3148</v>
      </c>
      <c r="E145" s="158" t="s">
        <v>3149</v>
      </c>
      <c r="F145" s="161" t="s">
        <v>2785</v>
      </c>
      <c r="G145" s="164">
        <f>IF(COUNTIF(H145:AU145,"&lt;&gt;")=0,"",SUMPRODUCT(((Recommendations[ImplStatus]="Implemented")+(Recommendations[ImplStatus]="Compensated"))*ISNUMBER(MATCH(Recommendations[Id],H145:AU145,0)))/COUNTIF(H145:AU145,"&lt;&gt;"))</f>
        <v>0</v>
      </c>
      <c r="H145" s="167" t="s">
        <v>23</v>
      </c>
      <c r="I145" s="167" t="s">
        <v>28</v>
      </c>
      <c r="J145" s="167" t="s">
        <v>89</v>
      </c>
      <c r="K145" s="167" t="s">
        <v>94</v>
      </c>
      <c r="L145" s="167" t="s">
        <v>114</v>
      </c>
      <c r="M145" s="167" t="s">
        <v>124</v>
      </c>
      <c r="N145" s="167" t="s">
        <v>129</v>
      </c>
      <c r="O145" s="167" t="s">
        <v>133</v>
      </c>
      <c r="P145" s="167" t="s">
        <v>171</v>
      </c>
      <c r="Q145" s="167" t="s">
        <v>175</v>
      </c>
      <c r="R145" s="167" t="s">
        <v>179</v>
      </c>
      <c r="S145" s="167" t="s">
        <v>183</v>
      </c>
      <c r="T145" s="167" t="s">
        <v>187</v>
      </c>
      <c r="U145" s="167" t="s">
        <v>192</v>
      </c>
      <c r="V145" s="167" t="s">
        <v>196</v>
      </c>
      <c r="W145" s="167" t="s">
        <v>201</v>
      </c>
      <c r="X145" s="167" t="s">
        <v>205</v>
      </c>
      <c r="Y145" s="167" t="s">
        <v>209</v>
      </c>
      <c r="Z145" s="167" t="s">
        <v>213</v>
      </c>
      <c r="AA145" s="167" t="s">
        <v>217</v>
      </c>
      <c r="AB145" s="167" t="s">
        <v>245</v>
      </c>
      <c r="AC145" s="167" t="s">
        <v>250</v>
      </c>
      <c r="AD145" s="167" t="s">
        <v>255</v>
      </c>
      <c r="AE145" s="167" t="s">
        <v>260</v>
      </c>
      <c r="AF145" s="167" t="s">
        <v>289</v>
      </c>
      <c r="AG145" s="167" t="s">
        <v>294</v>
      </c>
      <c r="AH145" s="167" t="s">
        <v>319</v>
      </c>
      <c r="AI145" s="167" t="s">
        <v>324</v>
      </c>
      <c r="AJ145" s="167" t="s">
        <v>475</v>
      </c>
      <c r="AK145" s="167" t="s">
        <v>517</v>
      </c>
      <c r="AL145" s="167" t="s">
        <v>522</v>
      </c>
      <c r="AM145" s="167" t="s">
        <v>562</v>
      </c>
      <c r="AN145" s="167" t="s">
        <v>567</v>
      </c>
      <c r="AO145" s="167" t="s">
        <v>572</v>
      </c>
      <c r="AP145" s="167" t="s">
        <v>577</v>
      </c>
      <c r="AQ145" s="167" t="s">
        <v>587</v>
      </c>
      <c r="AR145" s="167" t="s">
        <v>592</v>
      </c>
      <c r="AS145" s="167" t="s">
        <v>597</v>
      </c>
      <c r="AT145" s="167" t="s">
        <v>602</v>
      </c>
      <c r="AU145" s="181" t="s">
        <v>607</v>
      </c>
    </row>
    <row r="146" spans="1:47" ht="60" customHeight="1" x14ac:dyDescent="0.35">
      <c r="A146" s="177" t="s">
        <v>3008</v>
      </c>
      <c r="B146" s="151" t="s">
        <v>3135</v>
      </c>
      <c r="C146" s="152" t="s">
        <v>3150</v>
      </c>
      <c r="D146" s="155" t="s">
        <v>3151</v>
      </c>
      <c r="E146" s="158" t="s">
        <v>3152</v>
      </c>
      <c r="F146" s="161" t="s">
        <v>2785</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3008</v>
      </c>
      <c r="B147" s="151" t="s">
        <v>3135</v>
      </c>
      <c r="C147" s="152" t="s">
        <v>3153</v>
      </c>
      <c r="D147" s="155" t="s">
        <v>3154</v>
      </c>
      <c r="E147" s="158" t="s">
        <v>3155</v>
      </c>
      <c r="F147" s="161" t="s">
        <v>2785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3008</v>
      </c>
      <c r="B148" s="150" t="s">
        <v>3156</v>
      </c>
      <c r="C148" s="148" t="s">
        <v>3157</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3008</v>
      </c>
      <c r="B149" s="151" t="s">
        <v>3156</v>
      </c>
      <c r="C149" s="152" t="s">
        <v>3158</v>
      </c>
      <c r="D149" s="155" t="s">
        <v>3159</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3008</v>
      </c>
      <c r="B150" s="151" t="s">
        <v>3156</v>
      </c>
      <c r="C150" s="152" t="s">
        <v>3160</v>
      </c>
      <c r="D150" s="155" t="s">
        <v>3161</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3008</v>
      </c>
      <c r="B151" s="151" t="s">
        <v>3156</v>
      </c>
      <c r="C151" s="152" t="s">
        <v>3162</v>
      </c>
      <c r="D151" s="155" t="s">
        <v>3163</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3008</v>
      </c>
      <c r="B152" s="151" t="s">
        <v>3156</v>
      </c>
      <c r="C152" s="152" t="s">
        <v>3164</v>
      </c>
      <c r="D152" s="155" t="s">
        <v>3165</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3008</v>
      </c>
      <c r="B153" s="151" t="s">
        <v>3156</v>
      </c>
      <c r="C153" s="152" t="s">
        <v>3166</v>
      </c>
      <c r="D153" s="155" t="s">
        <v>3167</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3168</v>
      </c>
      <c r="B154" s="149" t="s">
        <v>19</v>
      </c>
      <c r="C154" s="147" t="s">
        <v>3169</v>
      </c>
      <c r="D154" s="153" t="s">
        <v>3170</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3168</v>
      </c>
      <c r="B155" s="150" t="s">
        <v>3171</v>
      </c>
      <c r="C155" s="148" t="s">
        <v>3172</v>
      </c>
      <c r="D155" s="154" t="s">
        <v>3173</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3168</v>
      </c>
      <c r="B156" s="151" t="s">
        <v>3171</v>
      </c>
      <c r="C156" s="152" t="s">
        <v>3174</v>
      </c>
      <c r="D156" s="155" t="s">
        <v>3175</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3168</v>
      </c>
      <c r="B157" s="151" t="s">
        <v>3171</v>
      </c>
      <c r="C157" s="152" t="s">
        <v>3176</v>
      </c>
      <c r="D157" s="155" t="s">
        <v>3177</v>
      </c>
      <c r="E157" s="158" t="s">
        <v>3178</v>
      </c>
      <c r="F157" s="161" t="s">
        <v>2785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3168</v>
      </c>
      <c r="B158" s="151" t="s">
        <v>3171</v>
      </c>
      <c r="C158" s="152" t="s">
        <v>3179</v>
      </c>
      <c r="D158" s="155" t="s">
        <v>3180</v>
      </c>
      <c r="E158" s="158" t="s">
        <v>3181</v>
      </c>
      <c r="F158" s="161" t="s">
        <v>2785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3168</v>
      </c>
      <c r="B159" s="151" t="s">
        <v>3171</v>
      </c>
      <c r="C159" s="152" t="s">
        <v>3182</v>
      </c>
      <c r="D159" s="155" t="s">
        <v>3183</v>
      </c>
      <c r="E159" s="158" t="s">
        <v>3184</v>
      </c>
      <c r="F159" s="161" t="s">
        <v>2785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3168</v>
      </c>
      <c r="B160" s="151" t="s">
        <v>3171</v>
      </c>
      <c r="C160" s="152" t="s">
        <v>3185</v>
      </c>
      <c r="D160" s="155" t="s">
        <v>3186</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3168</v>
      </c>
      <c r="B161" s="151" t="s">
        <v>3171</v>
      </c>
      <c r="C161" s="152" t="s">
        <v>3187</v>
      </c>
      <c r="D161" s="155" t="s">
        <v>3188</v>
      </c>
      <c r="E161" s="158" t="s">
        <v>3189</v>
      </c>
      <c r="F161" s="161" t="s">
        <v>2785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3168</v>
      </c>
      <c r="B162" s="151" t="s">
        <v>3171</v>
      </c>
      <c r="C162" s="152" t="s">
        <v>3190</v>
      </c>
      <c r="D162" s="155" t="s">
        <v>3191</v>
      </c>
      <c r="E162" s="158" t="s">
        <v>3192</v>
      </c>
      <c r="F162" s="161" t="s">
        <v>2785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3168</v>
      </c>
      <c r="B163" s="151" t="s">
        <v>3171</v>
      </c>
      <c r="C163" s="152" t="s">
        <v>3193</v>
      </c>
      <c r="D163" s="155" t="s">
        <v>3194</v>
      </c>
      <c r="E163" s="158" t="s">
        <v>3195</v>
      </c>
      <c r="F163" s="161" t="s">
        <v>2785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3168</v>
      </c>
      <c r="B164" s="150" t="s">
        <v>2589</v>
      </c>
      <c r="C164" s="148" t="s">
        <v>3196</v>
      </c>
      <c r="D164" s="154" t="s">
        <v>3197</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3168</v>
      </c>
      <c r="B165" s="151" t="s">
        <v>2589</v>
      </c>
      <c r="C165" s="152" t="s">
        <v>3198</v>
      </c>
      <c r="D165" s="155" t="s">
        <v>3199</v>
      </c>
      <c r="E165" s="158" t="s">
        <v>3200</v>
      </c>
      <c r="F165" s="161" t="s">
        <v>2785</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3168</v>
      </c>
      <c r="B166" s="151" t="s">
        <v>2589</v>
      </c>
      <c r="C166" s="152" t="s">
        <v>3201</v>
      </c>
      <c r="D166" s="155" t="s">
        <v>3202</v>
      </c>
      <c r="E166" s="158" t="s">
        <v>3203</v>
      </c>
      <c r="F166" s="161" t="s">
        <v>2785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3168</v>
      </c>
      <c r="B167" s="151" t="s">
        <v>2589</v>
      </c>
      <c r="C167" s="152" t="s">
        <v>3204</v>
      </c>
      <c r="D167" s="155" t="s">
        <v>3205</v>
      </c>
      <c r="E167" s="158" t="s">
        <v>3206</v>
      </c>
      <c r="F167" s="161" t="s">
        <v>2785</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3168</v>
      </c>
      <c r="B168" s="151" t="s">
        <v>2589</v>
      </c>
      <c r="C168" s="152" t="s">
        <v>3207</v>
      </c>
      <c r="D168" s="155" t="s">
        <v>3208</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3168</v>
      </c>
      <c r="B169" s="151" t="s">
        <v>2589</v>
      </c>
      <c r="C169" s="152" t="s">
        <v>3209</v>
      </c>
      <c r="D169" s="155" t="s">
        <v>3210</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3168</v>
      </c>
      <c r="B170" s="151" t="s">
        <v>2589</v>
      </c>
      <c r="C170" s="152" t="s">
        <v>3211</v>
      </c>
      <c r="D170" s="155" t="s">
        <v>3212</v>
      </c>
      <c r="E170" s="158" t="s">
        <v>3213</v>
      </c>
      <c r="F170" s="161" t="s">
        <v>2799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3168</v>
      </c>
      <c r="B171" s="151" t="s">
        <v>2589</v>
      </c>
      <c r="C171" s="152" t="s">
        <v>3214</v>
      </c>
      <c r="D171" s="155" t="s">
        <v>3215</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3168</v>
      </c>
      <c r="B172" s="151" t="s">
        <v>2589</v>
      </c>
      <c r="C172" s="152" t="s">
        <v>3216</v>
      </c>
      <c r="D172" s="155" t="s">
        <v>3217</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3168</v>
      </c>
      <c r="B173" s="151" t="s">
        <v>2589</v>
      </c>
      <c r="C173" s="152" t="s">
        <v>3218</v>
      </c>
      <c r="D173" s="155" t="s">
        <v>3219</v>
      </c>
      <c r="E173" s="158" t="s">
        <v>3220</v>
      </c>
      <c r="F173" s="161" t="s">
        <v>2785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3168</v>
      </c>
      <c r="B174" s="150" t="s">
        <v>3221</v>
      </c>
      <c r="C174" s="148" t="s">
        <v>3222</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3168</v>
      </c>
      <c r="B175" s="151" t="s">
        <v>3221</v>
      </c>
      <c r="C175" s="152" t="s">
        <v>3223</v>
      </c>
      <c r="D175" s="155" t="s">
        <v>3224</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3168</v>
      </c>
      <c r="B176" s="151" t="s">
        <v>3221</v>
      </c>
      <c r="C176" s="152" t="s">
        <v>3225</v>
      </c>
      <c r="D176" s="155" t="s">
        <v>3226</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3168</v>
      </c>
      <c r="B177" s="151" t="s">
        <v>3221</v>
      </c>
      <c r="C177" s="152" t="s">
        <v>3227</v>
      </c>
      <c r="D177" s="155" t="s">
        <v>3228</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3168</v>
      </c>
      <c r="B178" s="151" t="s">
        <v>3221</v>
      </c>
      <c r="C178" s="152" t="s">
        <v>3229</v>
      </c>
      <c r="D178" s="155" t="s">
        <v>3230</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3168</v>
      </c>
      <c r="B179" s="151" t="s">
        <v>3221</v>
      </c>
      <c r="C179" s="152" t="s">
        <v>3231</v>
      </c>
      <c r="D179" s="155" t="s">
        <v>3232</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3233</v>
      </c>
      <c r="B180" s="149" t="s">
        <v>19</v>
      </c>
      <c r="C180" s="147" t="s">
        <v>3234</v>
      </c>
      <c r="D180" s="153" t="s">
        <v>3235</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3233</v>
      </c>
      <c r="B181" s="150" t="s">
        <v>3236</v>
      </c>
      <c r="C181" s="148" t="s">
        <v>3237</v>
      </c>
      <c r="D181" s="154" t="s">
        <v>3238</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3233</v>
      </c>
      <c r="B182" s="151" t="s">
        <v>3236</v>
      </c>
      <c r="C182" s="152" t="s">
        <v>3239</v>
      </c>
      <c r="D182" s="155" t="s">
        <v>3240</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3233</v>
      </c>
      <c r="B183" s="151" t="s">
        <v>3236</v>
      </c>
      <c r="C183" s="152" t="s">
        <v>3241</v>
      </c>
      <c r="D183" s="155" t="s">
        <v>3242</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3233</v>
      </c>
      <c r="B184" s="151" t="s">
        <v>3236</v>
      </c>
      <c r="C184" s="152" t="s">
        <v>3243</v>
      </c>
      <c r="D184" s="155" t="s">
        <v>3244</v>
      </c>
      <c r="E184" s="158" t="s">
        <v>3245</v>
      </c>
      <c r="F184" s="161" t="s">
        <v>2785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3233</v>
      </c>
      <c r="B185" s="151" t="s">
        <v>3236</v>
      </c>
      <c r="C185" s="152" t="s">
        <v>3246</v>
      </c>
      <c r="D185" s="155" t="s">
        <v>3247</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3233</v>
      </c>
      <c r="B186" s="151" t="s">
        <v>3236</v>
      </c>
      <c r="C186" s="152" t="s">
        <v>3248</v>
      </c>
      <c r="D186" s="155" t="s">
        <v>3249</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3233</v>
      </c>
      <c r="B187" s="151" t="s">
        <v>3236</v>
      </c>
      <c r="C187" s="152" t="s">
        <v>3250</v>
      </c>
      <c r="D187" s="155" t="s">
        <v>3251</v>
      </c>
      <c r="E187" s="158" t="s">
        <v>3252</v>
      </c>
      <c r="F187" s="161" t="s">
        <v>2785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3233</v>
      </c>
      <c r="B188" s="151" t="s">
        <v>3236</v>
      </c>
      <c r="C188" s="152" t="s">
        <v>3253</v>
      </c>
      <c r="D188" s="155" t="s">
        <v>3254</v>
      </c>
      <c r="E188" s="158" t="s">
        <v>3255</v>
      </c>
      <c r="F188" s="161" t="s">
        <v>2785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3233</v>
      </c>
      <c r="B189" s="151" t="s">
        <v>3236</v>
      </c>
      <c r="C189" s="152" t="s">
        <v>3256</v>
      </c>
      <c r="D189" s="155" t="s">
        <v>3257</v>
      </c>
      <c r="E189" s="158" t="s">
        <v>3258</v>
      </c>
      <c r="F189" s="161" t="s">
        <v>2785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3233</v>
      </c>
      <c r="B190" s="150" t="s">
        <v>3259</v>
      </c>
      <c r="C190" s="148" t="s">
        <v>3260</v>
      </c>
      <c r="D190" s="154" t="s">
        <v>3261</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3233</v>
      </c>
      <c r="B191" s="151" t="s">
        <v>3259</v>
      </c>
      <c r="C191" s="152" t="s">
        <v>3262</v>
      </c>
      <c r="D191" s="155" t="s">
        <v>3263</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3233</v>
      </c>
      <c r="B192" s="151" t="s">
        <v>3259</v>
      </c>
      <c r="C192" s="152" t="s">
        <v>3264</v>
      </c>
      <c r="D192" s="155" t="s">
        <v>3265</v>
      </c>
      <c r="E192" s="158" t="s">
        <v>3266</v>
      </c>
      <c r="F192" s="161" t="s">
        <v>2789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3233</v>
      </c>
      <c r="B193" s="151" t="s">
        <v>3259</v>
      </c>
      <c r="C193" s="152" t="s">
        <v>3267</v>
      </c>
      <c r="D193" s="155" t="s">
        <v>3268</v>
      </c>
      <c r="E193" s="158" t="s">
        <v>3269</v>
      </c>
      <c r="F193" s="161" t="s">
        <v>2789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3233</v>
      </c>
      <c r="B194" s="151" t="s">
        <v>3259</v>
      </c>
      <c r="C194" s="152" t="s">
        <v>3270</v>
      </c>
      <c r="D194" s="155" t="s">
        <v>3271</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3233</v>
      </c>
      <c r="B195" s="151" t="s">
        <v>3259</v>
      </c>
      <c r="C195" s="152" t="s">
        <v>3272</v>
      </c>
      <c r="D195" s="155" t="s">
        <v>3273</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3233</v>
      </c>
      <c r="B196" s="150" t="s">
        <v>3274</v>
      </c>
      <c r="C196" s="148" t="s">
        <v>3275</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3233</v>
      </c>
      <c r="B197" s="151" t="s">
        <v>3274</v>
      </c>
      <c r="C197" s="152" t="s">
        <v>3276</v>
      </c>
      <c r="D197" s="155" t="s">
        <v>3277</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3233</v>
      </c>
      <c r="B198" s="151" t="s">
        <v>3274</v>
      </c>
      <c r="C198" s="152" t="s">
        <v>3278</v>
      </c>
      <c r="D198" s="155" t="s">
        <v>3279</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3233</v>
      </c>
      <c r="B199" s="150" t="s">
        <v>3280</v>
      </c>
      <c r="C199" s="148" t="s">
        <v>3281</v>
      </c>
      <c r="D199" s="154" t="s">
        <v>3282</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3233</v>
      </c>
      <c r="B200" s="151" t="s">
        <v>3280</v>
      </c>
      <c r="C200" s="152" t="s">
        <v>3283</v>
      </c>
      <c r="D200" s="155" t="s">
        <v>3284</v>
      </c>
      <c r="E200" s="158" t="s">
        <v>3285</v>
      </c>
      <c r="F200" s="161" t="s">
        <v>2799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3233</v>
      </c>
      <c r="B201" s="151" t="s">
        <v>3280</v>
      </c>
      <c r="C201" s="152" t="s">
        <v>3286</v>
      </c>
      <c r="D201" s="155" t="s">
        <v>3287</v>
      </c>
      <c r="E201" s="158" t="s">
        <v>3288</v>
      </c>
      <c r="F201" s="161" t="s">
        <v>2785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3233</v>
      </c>
      <c r="B202" s="151" t="s">
        <v>3280</v>
      </c>
      <c r="C202" s="152" t="s">
        <v>3289</v>
      </c>
      <c r="D202" s="155" t="s">
        <v>3290</v>
      </c>
      <c r="E202" s="158" t="s">
        <v>3291</v>
      </c>
      <c r="F202" s="161" t="s">
        <v>2785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3233</v>
      </c>
      <c r="B203" s="151" t="s">
        <v>3280</v>
      </c>
      <c r="C203" s="152" t="s">
        <v>3292</v>
      </c>
      <c r="D203" s="155" t="s">
        <v>3293</v>
      </c>
      <c r="E203" s="158" t="s">
        <v>3294</v>
      </c>
      <c r="F203" s="161" t="s">
        <v>2785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3233</v>
      </c>
      <c r="B204" s="151" t="s">
        <v>3280</v>
      </c>
      <c r="C204" s="152" t="s">
        <v>3295</v>
      </c>
      <c r="D204" s="155" t="s">
        <v>3296</v>
      </c>
      <c r="E204" s="158" t="s">
        <v>3297</v>
      </c>
      <c r="F204" s="161" t="s">
        <v>2785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3233</v>
      </c>
      <c r="B205" s="150" t="s">
        <v>3298</v>
      </c>
      <c r="C205" s="148" t="s">
        <v>3299</v>
      </c>
      <c r="D205" s="154" t="s">
        <v>3300</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3233</v>
      </c>
      <c r="B206" s="151" t="s">
        <v>3298</v>
      </c>
      <c r="C206" s="152" t="s">
        <v>3301</v>
      </c>
      <c r="D206" s="155" t="s">
        <v>3302</v>
      </c>
      <c r="E206" s="158" t="s">
        <v>3303</v>
      </c>
      <c r="F206" s="161" t="s">
        <v>2789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3233</v>
      </c>
      <c r="B207" s="151" t="s">
        <v>3298</v>
      </c>
      <c r="C207" s="152" t="s">
        <v>3304</v>
      </c>
      <c r="D207" s="155" t="s">
        <v>3305</v>
      </c>
      <c r="E207" s="158" t="s">
        <v>3306</v>
      </c>
      <c r="F207" s="161" t="s">
        <v>2789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3233</v>
      </c>
      <c r="B208" s="151" t="s">
        <v>3298</v>
      </c>
      <c r="C208" s="152" t="s">
        <v>3307</v>
      </c>
      <c r="D208" s="155" t="s">
        <v>3308</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3233</v>
      </c>
      <c r="B209" s="150" t="s">
        <v>3309</v>
      </c>
      <c r="C209" s="148" t="s">
        <v>3310</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3233</v>
      </c>
      <c r="B210" s="151" t="s">
        <v>3309</v>
      </c>
      <c r="C210" s="152" t="s">
        <v>3311</v>
      </c>
      <c r="D210" s="155" t="s">
        <v>3312</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3313</v>
      </c>
      <c r="B211" s="149" t="s">
        <v>19</v>
      </c>
      <c r="C211" s="147" t="s">
        <v>3314</v>
      </c>
      <c r="D211" s="153" t="s">
        <v>3315</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3313</v>
      </c>
      <c r="B212" s="150" t="s">
        <v>3316</v>
      </c>
      <c r="C212" s="148" t="s">
        <v>3317</v>
      </c>
      <c r="D212" s="154" t="s">
        <v>3318</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3313</v>
      </c>
      <c r="B213" s="151" t="s">
        <v>3316</v>
      </c>
      <c r="C213" s="152" t="s">
        <v>3319</v>
      </c>
      <c r="D213" s="155" t="s">
        <v>3320</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3313</v>
      </c>
      <c r="B214" s="151" t="s">
        <v>3316</v>
      </c>
      <c r="C214" s="152" t="s">
        <v>3321</v>
      </c>
      <c r="D214" s="155" t="s">
        <v>3322</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3313</v>
      </c>
      <c r="B215" s="151" t="s">
        <v>3316</v>
      </c>
      <c r="C215" s="152" t="s">
        <v>3323</v>
      </c>
      <c r="D215" s="155" t="s">
        <v>3324</v>
      </c>
      <c r="E215" s="158" t="s">
        <v>3325</v>
      </c>
      <c r="F215" s="161" t="s">
        <v>2789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3313</v>
      </c>
      <c r="B216" s="151" t="s">
        <v>3316</v>
      </c>
      <c r="C216" s="152" t="s">
        <v>3326</v>
      </c>
      <c r="D216" s="155" t="s">
        <v>3327</v>
      </c>
      <c r="E216" s="158" t="s">
        <v>3328</v>
      </c>
      <c r="F216" s="161" t="s">
        <v>2785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3313</v>
      </c>
      <c r="B217" s="150" t="s">
        <v>3274</v>
      </c>
      <c r="C217" s="148" t="s">
        <v>3329</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3313</v>
      </c>
      <c r="B218" s="151" t="s">
        <v>3274</v>
      </c>
      <c r="C218" s="152" t="s">
        <v>3330</v>
      </c>
      <c r="D218" s="155" t="s">
        <v>3331</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3313</v>
      </c>
      <c r="B219" s="151" t="s">
        <v>3274</v>
      </c>
      <c r="C219" s="152" t="s">
        <v>3332</v>
      </c>
      <c r="D219" s="155" t="s">
        <v>3333</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3313</v>
      </c>
      <c r="B220" s="150" t="s">
        <v>3334</v>
      </c>
      <c r="C220" s="148" t="s">
        <v>3335</v>
      </c>
      <c r="D220" s="154" t="s">
        <v>3336</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3313</v>
      </c>
      <c r="B221" s="151" t="s">
        <v>3334</v>
      </c>
      <c r="C221" s="152" t="s">
        <v>3337</v>
      </c>
      <c r="D221" s="155" t="s">
        <v>3338</v>
      </c>
      <c r="E221" s="158" t="s">
        <v>3339</v>
      </c>
      <c r="F221" s="161" t="s">
        <v>2785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3313</v>
      </c>
      <c r="B222" s="151" t="s">
        <v>3334</v>
      </c>
      <c r="C222" s="152" t="s">
        <v>3340</v>
      </c>
      <c r="D222" s="155" t="s">
        <v>3341</v>
      </c>
      <c r="E222" s="158" t="s">
        <v>3342</v>
      </c>
      <c r="F222" s="161" t="s">
        <v>2785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3313</v>
      </c>
      <c r="B223" s="151" t="s">
        <v>3334</v>
      </c>
      <c r="C223" s="152" t="s">
        <v>3343</v>
      </c>
      <c r="D223" s="155" t="s">
        <v>3344</v>
      </c>
      <c r="E223" s="158" t="s">
        <v>3345</v>
      </c>
      <c r="F223" s="161" t="s">
        <v>2785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3313</v>
      </c>
      <c r="B224" s="151" t="s">
        <v>3334</v>
      </c>
      <c r="C224" s="152" t="s">
        <v>3346</v>
      </c>
      <c r="D224" s="155" t="s">
        <v>3347</v>
      </c>
      <c r="E224" s="158" t="s">
        <v>3348</v>
      </c>
      <c r="F224" s="161" t="s">
        <v>2785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3313</v>
      </c>
      <c r="B225" s="151" t="s">
        <v>3334</v>
      </c>
      <c r="C225" s="152" t="s">
        <v>3349</v>
      </c>
      <c r="D225" s="155" t="s">
        <v>3350</v>
      </c>
      <c r="E225" s="158" t="s">
        <v>3351</v>
      </c>
      <c r="F225" s="161" t="s">
        <v>2785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3313</v>
      </c>
      <c r="B226" s="168" t="s">
        <v>3334</v>
      </c>
      <c r="C226" s="169" t="s">
        <v>3352</v>
      </c>
      <c r="D226" s="170" t="s">
        <v>3353</v>
      </c>
      <c r="E226" s="171" t="s">
        <v>3354</v>
      </c>
      <c r="F226" s="172" t="s">
        <v>2785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895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IFERROR(INDEX('Recommendations'!$G$2:$G$189, MATCH(H2,'Recommendations'!$A$2:$A$189,0))="Implemented", FALSE))</xm:f>
            <x14:dxf>
              <font>
                <color rgb="FF000000"/>
              </font>
              <fill>
                <patternFill>
                  <bgColor rgb="FF3C7D22"/>
                </patternFill>
              </fill>
            </x14:dxf>
          </x14:cfRule>
          <x14:cfRule type="expression" priority="2" id="{00000000-000E-0000-0700-000002000000}">
            <xm:f>AND(H2&lt;&gt;"", IFERROR(INDEX('Recommendations'!$G$2:$G$189, MATCH(H2,'Recommendations'!$A$2:$A$189,0))="Compensated", FALSE))</xm:f>
            <x14:dxf>
              <font>
                <color rgb="FF000000"/>
              </font>
              <fill>
                <patternFill>
                  <bgColor rgb="FFC6E0B4"/>
                </patternFill>
              </fill>
            </x14:dxf>
          </x14:cfRule>
          <x14:cfRule type="expression" priority="3" id="{00000000-000E-0000-0700-000003000000}">
            <xm:f>AND(H2&lt;&gt;"", IFERROR(INDEX('Recommendations'!$G$2:$G$189, MATCH(H2,'Recommendations'!$A$2:$A$189,0))="Testing", FALSE))</xm:f>
            <x14:dxf>
              <font>
                <color rgb="FF000000"/>
              </font>
              <fill>
                <patternFill>
                  <bgColor rgb="FFFFC000"/>
                </patternFill>
              </fill>
            </x14:dxf>
          </x14:cfRule>
          <x14:cfRule type="expression" priority="4" id="{00000000-000E-0000-0700-000004000000}">
            <xm:f>AND(H2&lt;&gt;"", IFERROR(INDEX('Recommendations'!$G$2:$G$189, MATCH(H2,'Recommendations'!$A$2:$A$189,0))="Failed", FALSE))</xm:f>
            <x14:dxf>
              <font>
                <color rgb="FF000000"/>
              </font>
              <fill>
                <patternFill>
                  <bgColor rgb="FFD82891"/>
                </patternFill>
              </fill>
            </x14:dxf>
          </x14:cfRule>
          <x14:cfRule type="expression" priority="5" id="{00000000-000E-0000-0700-000005000000}">
            <xm:f>AND(H2&lt;&gt;"", IFERROR(INDEX('Recommendations'!$G$2:$G$189, MATCH(H2,'Recommendations'!$A$2:$A$189,0))="Risk Accepted", FALSE))</xm:f>
            <x14:dxf>
              <font>
                <color rgb="FF000000"/>
              </font>
              <fill>
                <patternFill>
                  <bgColor rgb="FFD9D9D9"/>
                </patternFill>
              </fill>
            </x14:dxf>
          </x14:cfRule>
          <x14:cfRule type="expression" priority="6" id="{00000000-000E-0000-0700-000006000000}">
            <xm:f>AND(H2&lt;&gt;"", IFERROR(INDEX('Recommendations'!$G$2:$G$189, MATCH(H2,'Recommendations'!$A$2:$A$189,0))="N/A",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2772</v>
      </c>
      <c r="B1" s="207" t="s">
        <v>3355</v>
      </c>
      <c r="C1" s="207" t="s">
        <v>3356</v>
      </c>
      <c r="D1" s="207" t="s">
        <v>3357</v>
      </c>
      <c r="E1" s="207" t="s">
        <v>2081</v>
      </c>
      <c r="F1" s="207" t="s">
        <v>1140</v>
      </c>
      <c r="G1" s="207" t="s">
        <v>1141</v>
      </c>
      <c r="H1" s="207" t="s">
        <v>1142</v>
      </c>
      <c r="I1" s="207" t="s">
        <v>1143</v>
      </c>
      <c r="J1" s="207" t="s">
        <v>1144</v>
      </c>
      <c r="K1" s="207" t="s">
        <v>1145</v>
      </c>
      <c r="L1" s="207" t="s">
        <v>1146</v>
      </c>
      <c r="M1" s="207" t="s">
        <v>1147</v>
      </c>
      <c r="N1" s="207" t="s">
        <v>1148</v>
      </c>
      <c r="O1" s="207" t="s">
        <v>1149</v>
      </c>
      <c r="P1" s="207" t="s">
        <v>1150</v>
      </c>
      <c r="Q1" s="207" t="s">
        <v>1151</v>
      </c>
      <c r="R1" s="207" t="s">
        <v>1152</v>
      </c>
      <c r="S1" s="207" t="s">
        <v>1153</v>
      </c>
      <c r="T1" s="207" t="s">
        <v>1154</v>
      </c>
      <c r="U1" s="207" t="s">
        <v>1155</v>
      </c>
      <c r="V1" s="207" t="s">
        <v>1156</v>
      </c>
      <c r="W1" s="207" t="s">
        <v>1157</v>
      </c>
      <c r="X1" s="207" t="s">
        <v>1158</v>
      </c>
      <c r="Y1" s="207" t="s">
        <v>1159</v>
      </c>
      <c r="Z1" s="207" t="s">
        <v>1160</v>
      </c>
      <c r="AA1" s="207" t="s">
        <v>1161</v>
      </c>
      <c r="AB1" s="207" t="s">
        <v>1162</v>
      </c>
      <c r="AC1" s="207" t="s">
        <v>1163</v>
      </c>
      <c r="AD1" s="207" t="s">
        <v>1164</v>
      </c>
      <c r="AE1" s="207" t="s">
        <v>1165</v>
      </c>
      <c r="AF1" s="207" t="s">
        <v>1166</v>
      </c>
      <c r="AG1" s="207" t="s">
        <v>1167</v>
      </c>
      <c r="AH1" s="207" t="s">
        <v>1168</v>
      </c>
      <c r="AI1" s="207" t="s">
        <v>1169</v>
      </c>
      <c r="AJ1" s="207" t="s">
        <v>1170</v>
      </c>
      <c r="AK1" s="207" t="s">
        <v>1171</v>
      </c>
      <c r="AL1" s="207" t="s">
        <v>1172</v>
      </c>
      <c r="AM1" s="207" t="s">
        <v>1173</v>
      </c>
      <c r="AN1" s="207" t="s">
        <v>1174</v>
      </c>
      <c r="AO1" s="207" t="s">
        <v>1175</v>
      </c>
      <c r="AP1" s="207" t="s">
        <v>1176</v>
      </c>
      <c r="AQ1" s="207" t="s">
        <v>1177</v>
      </c>
      <c r="AR1" s="207" t="s">
        <v>1178</v>
      </c>
      <c r="AS1" s="207" t="s">
        <v>1179</v>
      </c>
      <c r="AT1" s="208" t="s">
        <v>1180</v>
      </c>
    </row>
    <row r="2" spans="1:46" ht="60" customHeight="1" outlineLevel="1" x14ac:dyDescent="0.35">
      <c r="A2" s="200" t="s">
        <v>982</v>
      </c>
      <c r="B2" s="186" t="s">
        <v>3358</v>
      </c>
      <c r="C2" s="186"/>
      <c r="D2" s="189" t="s">
        <v>3359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982</v>
      </c>
      <c r="B3" s="187" t="s">
        <v>3358</v>
      </c>
      <c r="C3" s="188" t="s">
        <v>3360</v>
      </c>
      <c r="D3" s="190" t="s">
        <v>3361</v>
      </c>
      <c r="E3" s="190" t="s">
        <v>3362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982</v>
      </c>
      <c r="B4" s="187" t="s">
        <v>3358</v>
      </c>
      <c r="C4" s="188" t="s">
        <v>3363</v>
      </c>
      <c r="D4" s="190" t="s">
        <v>3364</v>
      </c>
      <c r="E4" s="190" t="s">
        <v>3365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982</v>
      </c>
      <c r="B5" s="187" t="s">
        <v>3358</v>
      </c>
      <c r="C5" s="188" t="s">
        <v>3366</v>
      </c>
      <c r="D5" s="190" t="s">
        <v>3367</v>
      </c>
      <c r="E5" s="190" t="s">
        <v>3368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982</v>
      </c>
      <c r="B6" s="187" t="s">
        <v>3358</v>
      </c>
      <c r="C6" s="188" t="s">
        <v>3369</v>
      </c>
      <c r="D6" s="190" t="s">
        <v>3370</v>
      </c>
      <c r="E6" s="190" t="s">
        <v>3371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982</v>
      </c>
      <c r="B7" s="187" t="s">
        <v>3358</v>
      </c>
      <c r="C7" s="188" t="s">
        <v>3372</v>
      </c>
      <c r="D7" s="190" t="s">
        <v>3373</v>
      </c>
      <c r="E7" s="190" t="s">
        <v>3374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982</v>
      </c>
      <c r="B8" s="187" t="s">
        <v>3358</v>
      </c>
      <c r="C8" s="188" t="s">
        <v>3375</v>
      </c>
      <c r="D8" s="190" t="s">
        <v>3376</v>
      </c>
      <c r="E8" s="190" t="s">
        <v>3377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982</v>
      </c>
      <c r="B9" s="187" t="s">
        <v>3358</v>
      </c>
      <c r="C9" s="188" t="s">
        <v>3378</v>
      </c>
      <c r="D9" s="190" t="s">
        <v>3379</v>
      </c>
      <c r="E9" s="190" t="s">
        <v>3380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982</v>
      </c>
      <c r="B10" s="187" t="s">
        <v>3358</v>
      </c>
      <c r="C10" s="188" t="s">
        <v>3381</v>
      </c>
      <c r="D10" s="190" t="s">
        <v>3382</v>
      </c>
      <c r="E10" s="190" t="s">
        <v>3383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982</v>
      </c>
      <c r="B11" s="187" t="s">
        <v>3358</v>
      </c>
      <c r="C11" s="188" t="s">
        <v>3384</v>
      </c>
      <c r="D11" s="190" t="s">
        <v>3385</v>
      </c>
      <c r="E11" s="190" t="s">
        <v>3386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982</v>
      </c>
      <c r="B12" s="187" t="s">
        <v>3358</v>
      </c>
      <c r="C12" s="188" t="s">
        <v>3387</v>
      </c>
      <c r="D12" s="190" t="s">
        <v>3388</v>
      </c>
      <c r="E12" s="190" t="s">
        <v>3389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982</v>
      </c>
      <c r="B13" s="187" t="s">
        <v>3358</v>
      </c>
      <c r="C13" s="188" t="s">
        <v>3390</v>
      </c>
      <c r="D13" s="190" t="s">
        <v>3391</v>
      </c>
      <c r="E13" s="190" t="s">
        <v>3392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982</v>
      </c>
      <c r="B14" s="187" t="s">
        <v>3358</v>
      </c>
      <c r="C14" s="188" t="s">
        <v>3393</v>
      </c>
      <c r="D14" s="190" t="s">
        <v>3394</v>
      </c>
      <c r="E14" s="190" t="s">
        <v>3395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982</v>
      </c>
      <c r="B15" s="187" t="s">
        <v>3358</v>
      </c>
      <c r="C15" s="188" t="s">
        <v>3396</v>
      </c>
      <c r="D15" s="190" t="s">
        <v>3397</v>
      </c>
      <c r="E15" s="190" t="s">
        <v>3398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982</v>
      </c>
      <c r="B16" s="187" t="s">
        <v>3358</v>
      </c>
      <c r="C16" s="188" t="s">
        <v>3399</v>
      </c>
      <c r="D16" s="190" t="s">
        <v>3400</v>
      </c>
      <c r="E16" s="190" t="s">
        <v>3401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982</v>
      </c>
      <c r="B17" s="187" t="s">
        <v>3358</v>
      </c>
      <c r="C17" s="188" t="s">
        <v>3402</v>
      </c>
      <c r="D17" s="190" t="s">
        <v>3403</v>
      </c>
      <c r="E17" s="190" t="s">
        <v>3404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982</v>
      </c>
      <c r="B18" s="187" t="s">
        <v>3358</v>
      </c>
      <c r="C18" s="188" t="s">
        <v>3405</v>
      </c>
      <c r="D18" s="190" t="s">
        <v>3406</v>
      </c>
      <c r="E18" s="190" t="s">
        <v>3407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982</v>
      </c>
      <c r="B19" s="186" t="s">
        <v>3408</v>
      </c>
      <c r="C19" s="186"/>
      <c r="D19" s="189" t="s">
        <v>3409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982</v>
      </c>
      <c r="B20" s="187" t="s">
        <v>3408</v>
      </c>
      <c r="C20" s="188" t="s">
        <v>3410</v>
      </c>
      <c r="D20" s="190" t="s">
        <v>3411</v>
      </c>
      <c r="E20" s="190" t="s">
        <v>3412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982</v>
      </c>
      <c r="B21" s="187" t="s">
        <v>3408</v>
      </c>
      <c r="C21" s="188" t="s">
        <v>3413</v>
      </c>
      <c r="D21" s="190" t="s">
        <v>3414</v>
      </c>
      <c r="E21" s="190" t="s">
        <v>3415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982</v>
      </c>
      <c r="B22" s="187" t="s">
        <v>3408</v>
      </c>
      <c r="C22" s="188" t="s">
        <v>3416</v>
      </c>
      <c r="D22" s="190" t="s">
        <v>3417</v>
      </c>
      <c r="E22" s="190" t="s">
        <v>3418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982</v>
      </c>
      <c r="B23" s="187" t="s">
        <v>3408</v>
      </c>
      <c r="C23" s="188" t="s">
        <v>3419</v>
      </c>
      <c r="D23" s="190" t="s">
        <v>3420</v>
      </c>
      <c r="E23" s="190" t="s">
        <v>3421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982</v>
      </c>
      <c r="B24" s="187" t="s">
        <v>3408</v>
      </c>
      <c r="C24" s="188" t="s">
        <v>3422</v>
      </c>
      <c r="D24" s="190" t="s">
        <v>3423</v>
      </c>
      <c r="E24" s="190" t="s">
        <v>3424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982</v>
      </c>
      <c r="B25" s="187" t="s">
        <v>3408</v>
      </c>
      <c r="C25" s="188" t="s">
        <v>3425</v>
      </c>
      <c r="D25" s="190" t="s">
        <v>3426</v>
      </c>
      <c r="E25" s="190" t="s">
        <v>3427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982</v>
      </c>
      <c r="B26" s="187" t="s">
        <v>3408</v>
      </c>
      <c r="C26" s="188" t="s">
        <v>3428</v>
      </c>
      <c r="D26" s="190" t="s">
        <v>3429</v>
      </c>
      <c r="E26" s="190" t="s">
        <v>3430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982</v>
      </c>
      <c r="B27" s="187" t="s">
        <v>3408</v>
      </c>
      <c r="C27" s="188" t="s">
        <v>3431</v>
      </c>
      <c r="D27" s="190" t="s">
        <v>3432</v>
      </c>
      <c r="E27" s="190" t="s">
        <v>3433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982</v>
      </c>
      <c r="B28" s="187" t="s">
        <v>3408</v>
      </c>
      <c r="C28" s="188" t="s">
        <v>3434</v>
      </c>
      <c r="D28" s="190" t="s">
        <v>3435</v>
      </c>
      <c r="E28" s="190" t="s">
        <v>3436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982</v>
      </c>
      <c r="B29" s="187" t="s">
        <v>3408</v>
      </c>
      <c r="C29" s="188" t="s">
        <v>3437</v>
      </c>
      <c r="D29" s="190" t="s">
        <v>3438</v>
      </c>
      <c r="E29" s="190" t="s">
        <v>3439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982</v>
      </c>
      <c r="B30" s="187" t="s">
        <v>3408</v>
      </c>
      <c r="C30" s="188" t="s">
        <v>3440</v>
      </c>
      <c r="D30" s="190" t="s">
        <v>3441</v>
      </c>
      <c r="E30" s="190" t="s">
        <v>3442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982</v>
      </c>
      <c r="B31" s="187" t="s">
        <v>3408</v>
      </c>
      <c r="C31" s="188" t="s">
        <v>3443</v>
      </c>
      <c r="D31" s="190" t="s">
        <v>3444</v>
      </c>
      <c r="E31" s="190" t="s">
        <v>3445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3446</v>
      </c>
      <c r="B32" s="186"/>
      <c r="C32" s="186"/>
      <c r="D32" s="189" t="s">
        <v>3447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3446</v>
      </c>
      <c r="B33" s="187"/>
      <c r="C33" s="188" t="s">
        <v>3448</v>
      </c>
      <c r="D33" s="190" t="s">
        <v>3449</v>
      </c>
      <c r="E33" s="190" t="s">
        <v>3450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3446</v>
      </c>
      <c r="B34" s="187"/>
      <c r="C34" s="188" t="s">
        <v>3451</v>
      </c>
      <c r="D34" s="190" t="s">
        <v>3452</v>
      </c>
      <c r="E34" s="190" t="s">
        <v>3453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3446</v>
      </c>
      <c r="B35" s="187"/>
      <c r="C35" s="188" t="s">
        <v>3454</v>
      </c>
      <c r="D35" s="190" t="s">
        <v>3455</v>
      </c>
      <c r="E35" s="190" t="s">
        <v>3456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3446</v>
      </c>
      <c r="B36" s="186" t="s">
        <v>3457</v>
      </c>
      <c r="C36" s="186"/>
      <c r="D36" s="189" t="s">
        <v>3458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3446</v>
      </c>
      <c r="B37" s="187" t="s">
        <v>3457</v>
      </c>
      <c r="C37" s="188" t="s">
        <v>3459</v>
      </c>
      <c r="D37" s="190" t="s">
        <v>3460</v>
      </c>
      <c r="E37" s="190" t="s">
        <v>3461</v>
      </c>
      <c r="F37" s="192">
        <f>IF(COUNTIF(G37:AT37,"&lt;&gt;")=0,"",SUMPRODUCT(((Recommendations[ImplStatus]="Implemented")+(Recommendations[ImplStatus]="Compensated"))*ISNUMBER(MATCH(Recommendations[Id],G37:AT37,0)))/COUNTIF(G37:AT37,"&lt;&gt;"))</f>
        <v>0</v>
      </c>
      <c r="G37" s="194" t="s">
        <v>226</v>
      </c>
      <c r="H37" s="194" t="s">
        <v>231</v>
      </c>
      <c r="I37" s="194" t="s">
        <v>235</v>
      </c>
      <c r="J37" s="194" t="s">
        <v>240</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3446</v>
      </c>
      <c r="B38" s="187" t="s">
        <v>3457</v>
      </c>
      <c r="C38" s="188" t="s">
        <v>3462</v>
      </c>
      <c r="D38" s="190" t="s">
        <v>3463</v>
      </c>
      <c r="E38" s="190" t="s">
        <v>3464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3446</v>
      </c>
      <c r="B39" s="187" t="s">
        <v>3457</v>
      </c>
      <c r="C39" s="188" t="s">
        <v>3465</v>
      </c>
      <c r="D39" s="190" t="s">
        <v>3466</v>
      </c>
      <c r="E39" s="190" t="s">
        <v>3467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3446</v>
      </c>
      <c r="B40" s="187" t="s">
        <v>3457</v>
      </c>
      <c r="C40" s="188" t="s">
        <v>3468</v>
      </c>
      <c r="D40" s="190" t="s">
        <v>3469</v>
      </c>
      <c r="E40" s="190" t="s">
        <v>3470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3446</v>
      </c>
      <c r="B41" s="187" t="s">
        <v>3457</v>
      </c>
      <c r="C41" s="188" t="s">
        <v>3471</v>
      </c>
      <c r="D41" s="190" t="s">
        <v>3472</v>
      </c>
      <c r="E41" s="190" t="s">
        <v>3473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3446</v>
      </c>
      <c r="B42" s="187" t="s">
        <v>3457</v>
      </c>
      <c r="C42" s="188" t="s">
        <v>3474</v>
      </c>
      <c r="D42" s="190" t="s">
        <v>3475</v>
      </c>
      <c r="E42" s="190" t="s">
        <v>3476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3446</v>
      </c>
      <c r="B43" s="187" t="s">
        <v>3457</v>
      </c>
      <c r="C43" s="188" t="s">
        <v>3477</v>
      </c>
      <c r="D43" s="190" t="s">
        <v>3478</v>
      </c>
      <c r="E43" s="190" t="s">
        <v>3479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3446</v>
      </c>
      <c r="B44" s="187" t="s">
        <v>3457</v>
      </c>
      <c r="C44" s="188" t="s">
        <v>3480</v>
      </c>
      <c r="D44" s="190" t="s">
        <v>3481</v>
      </c>
      <c r="E44" s="190" t="s">
        <v>3482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3446</v>
      </c>
      <c r="B45" s="187" t="s">
        <v>3457</v>
      </c>
      <c r="C45" s="188" t="s">
        <v>3483</v>
      </c>
      <c r="D45" s="190" t="s">
        <v>3484</v>
      </c>
      <c r="E45" s="190" t="s">
        <v>3485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3446</v>
      </c>
      <c r="B46" s="187" t="s">
        <v>3457</v>
      </c>
      <c r="C46" s="188" t="s">
        <v>3486</v>
      </c>
      <c r="D46" s="190" t="s">
        <v>3487</v>
      </c>
      <c r="E46" s="190" t="s">
        <v>3488</v>
      </c>
      <c r="F46" s="192">
        <f>IF(COUNTIF(G46:AT46,"&lt;&gt;")=0,"",SUMPRODUCT(((Recommendations[ImplStatus]="Implemented")+(Recommendations[ImplStatus]="Compensated"))*ISNUMBER(MATCH(Recommendations[Id],G46:AT46,0)))/COUNTIF(G46:AT46,"&lt;&gt;"))</f>
        <v>0</v>
      </c>
      <c r="G46" s="194" t="s">
        <v>240</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3446</v>
      </c>
      <c r="B47" s="187" t="s">
        <v>3457</v>
      </c>
      <c r="C47" s="188" t="s">
        <v>3489</v>
      </c>
      <c r="D47" s="190" t="s">
        <v>3490</v>
      </c>
      <c r="E47" s="190" t="s">
        <v>3491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3446</v>
      </c>
      <c r="B48" s="187" t="s">
        <v>3457</v>
      </c>
      <c r="C48" s="188" t="s">
        <v>3492</v>
      </c>
      <c r="D48" s="190" t="s">
        <v>3493</v>
      </c>
      <c r="E48" s="190" t="s">
        <v>3494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3446</v>
      </c>
      <c r="B49" s="187" t="s">
        <v>3457</v>
      </c>
      <c r="C49" s="188" t="s">
        <v>3495</v>
      </c>
      <c r="D49" s="190" t="s">
        <v>3496</v>
      </c>
      <c r="E49" s="190" t="s">
        <v>3497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3446</v>
      </c>
      <c r="B50" s="187" t="s">
        <v>3457</v>
      </c>
      <c r="C50" s="188" t="s">
        <v>3498</v>
      </c>
      <c r="D50" s="190" t="s">
        <v>3499</v>
      </c>
      <c r="E50" s="190" t="s">
        <v>3500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3446</v>
      </c>
      <c r="B51" s="186" t="s">
        <v>3501</v>
      </c>
      <c r="C51" s="186"/>
      <c r="D51" s="189" t="s">
        <v>3502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3446</v>
      </c>
      <c r="B52" s="187" t="s">
        <v>3501</v>
      </c>
      <c r="C52" s="188" t="s">
        <v>3503</v>
      </c>
      <c r="D52" s="190" t="s">
        <v>3504</v>
      </c>
      <c r="E52" s="190" t="s">
        <v>3505</v>
      </c>
      <c r="F52" s="192">
        <f>IF(COUNTIF(G52:AT52,"&lt;&gt;")=0,"",SUMPRODUCT(((Recommendations[ImplStatus]="Implemented")+(Recommendations[ImplStatus]="Compensated"))*ISNUMBER(MATCH(Recommendations[Id],G52:AT52,0)))/COUNTIF(G52:AT52,"&lt;&gt;"))</f>
        <v>0</v>
      </c>
      <c r="G52" s="194" t="s">
        <v>13</v>
      </c>
      <c r="H52" s="194" t="s">
        <v>45</v>
      </c>
      <c r="I52" s="194" t="s">
        <v>55</v>
      </c>
      <c r="J52" s="194" t="s">
        <v>84</v>
      </c>
      <c r="K52" s="194" t="s">
        <v>284</v>
      </c>
      <c r="L52" s="194" t="s">
        <v>347</v>
      </c>
      <c r="M52" s="194" t="s">
        <v>352</v>
      </c>
      <c r="N52" s="194" t="s">
        <v>357</v>
      </c>
      <c r="O52" s="194" t="s">
        <v>427</v>
      </c>
      <c r="P52" s="194" t="s">
        <v>650</v>
      </c>
      <c r="Q52" s="194" t="s">
        <v>890</v>
      </c>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3446</v>
      </c>
      <c r="B53" s="187" t="s">
        <v>3501</v>
      </c>
      <c r="C53" s="188" t="s">
        <v>3506</v>
      </c>
      <c r="D53" s="190" t="s">
        <v>3507</v>
      </c>
      <c r="E53" s="190" t="s">
        <v>3508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3446</v>
      </c>
      <c r="B54" s="187" t="s">
        <v>3501</v>
      </c>
      <c r="C54" s="188" t="s">
        <v>3509</v>
      </c>
      <c r="D54" s="190" t="s">
        <v>3510</v>
      </c>
      <c r="E54" s="190" t="s">
        <v>3511</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3446</v>
      </c>
      <c r="B55" s="187" t="s">
        <v>3501</v>
      </c>
      <c r="C55" s="188" t="s">
        <v>3512</v>
      </c>
      <c r="D55" s="190" t="s">
        <v>3513</v>
      </c>
      <c r="E55" s="190" t="s">
        <v>3514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3446</v>
      </c>
      <c r="B56" s="187" t="s">
        <v>3501</v>
      </c>
      <c r="C56" s="188" t="s">
        <v>3515</v>
      </c>
      <c r="D56" s="190" t="s">
        <v>3516</v>
      </c>
      <c r="E56" s="190" t="s">
        <v>3517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3446</v>
      </c>
      <c r="B57" s="187" t="s">
        <v>3501</v>
      </c>
      <c r="C57" s="188" t="s">
        <v>3518</v>
      </c>
      <c r="D57" s="190" t="s">
        <v>3519</v>
      </c>
      <c r="E57" s="190" t="s">
        <v>3520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3446</v>
      </c>
      <c r="B58" s="187" t="s">
        <v>3501</v>
      </c>
      <c r="C58" s="188" t="s">
        <v>3521</v>
      </c>
      <c r="D58" s="190" t="s">
        <v>3522</v>
      </c>
      <c r="E58" s="190" t="s">
        <v>3523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3446</v>
      </c>
      <c r="B59" s="187" t="s">
        <v>3501</v>
      </c>
      <c r="C59" s="188" t="s">
        <v>3524</v>
      </c>
      <c r="D59" s="190" t="s">
        <v>3525</v>
      </c>
      <c r="E59" s="190" t="s">
        <v>3526</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3446</v>
      </c>
      <c r="B60" s="187" t="s">
        <v>3527</v>
      </c>
      <c r="C60" s="188" t="s">
        <v>3528</v>
      </c>
      <c r="D60" s="190" t="s">
        <v>3529</v>
      </c>
      <c r="E60" s="190" t="s">
        <v>3530</v>
      </c>
      <c r="F60" s="192">
        <f>IF(COUNTIF(G60:AT60,"&lt;&gt;")=0,"",SUMPRODUCT(((Recommendations[ImplStatus]="Implemented")+(Recommendations[ImplStatus]="Compensated"))*ISNUMBER(MATCH(Recommendations[Id],G60:AT60,0)))/COUNTIF(G60:AT60,"&lt;&gt;"))</f>
        <v>0</v>
      </c>
      <c r="G60" s="194" t="s">
        <v>338</v>
      </c>
      <c r="H60" s="194" t="s">
        <v>343</v>
      </c>
      <c r="I60" s="194" t="s">
        <v>407</v>
      </c>
      <c r="J60" s="194" t="s">
        <v>412</v>
      </c>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3446</v>
      </c>
      <c r="B61" s="187" t="s">
        <v>3527</v>
      </c>
      <c r="C61" s="188" t="s">
        <v>3531</v>
      </c>
      <c r="D61" s="190" t="s">
        <v>3532</v>
      </c>
      <c r="E61" s="190" t="s">
        <v>3533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3446</v>
      </c>
      <c r="B62" s="186" t="s">
        <v>3534</v>
      </c>
      <c r="C62" s="186"/>
      <c r="D62" s="189" t="s">
        <v>3535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3446</v>
      </c>
      <c r="B63" s="187" t="s">
        <v>3534</v>
      </c>
      <c r="C63" s="188" t="s">
        <v>3536</v>
      </c>
      <c r="D63" s="190" t="s">
        <v>3537</v>
      </c>
      <c r="E63" s="190" t="s">
        <v>3538</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3446</v>
      </c>
      <c r="B64" s="187" t="s">
        <v>3534</v>
      </c>
      <c r="C64" s="188" t="s">
        <v>3539</v>
      </c>
      <c r="D64" s="190" t="s">
        <v>3540</v>
      </c>
      <c r="E64" s="190" t="s">
        <v>3541</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3446</v>
      </c>
      <c r="B65" s="187" t="s">
        <v>3534</v>
      </c>
      <c r="C65" s="188" t="s">
        <v>3542</v>
      </c>
      <c r="D65" s="190" t="s">
        <v>3543</v>
      </c>
      <c r="E65" s="190" t="s">
        <v>3544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3446</v>
      </c>
      <c r="B66" s="187" t="s">
        <v>3534</v>
      </c>
      <c r="C66" s="188" t="s">
        <v>3545</v>
      </c>
      <c r="D66" s="190" t="s">
        <v>3546</v>
      </c>
      <c r="E66" s="190" t="s">
        <v>3547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3446</v>
      </c>
      <c r="B67" s="187" t="s">
        <v>3534</v>
      </c>
      <c r="C67" s="188" t="s">
        <v>3548</v>
      </c>
      <c r="D67" s="190" t="s">
        <v>3549</v>
      </c>
      <c r="E67" s="190" t="s">
        <v>3550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3446</v>
      </c>
      <c r="B68" s="187" t="s">
        <v>3534</v>
      </c>
      <c r="C68" s="188" t="s">
        <v>3551</v>
      </c>
      <c r="D68" s="190" t="s">
        <v>3552</v>
      </c>
      <c r="E68" s="190" t="s">
        <v>3553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3446</v>
      </c>
      <c r="B69" s="187" t="s">
        <v>3534</v>
      </c>
      <c r="C69" s="188" t="s">
        <v>3554</v>
      </c>
      <c r="D69" s="190" t="s">
        <v>3555</v>
      </c>
      <c r="E69" s="190" t="s">
        <v>3556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3446</v>
      </c>
      <c r="B70" s="187" t="s">
        <v>3534</v>
      </c>
      <c r="C70" s="188" t="s">
        <v>3557</v>
      </c>
      <c r="D70" s="190" t="s">
        <v>3558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3446</v>
      </c>
      <c r="B71" s="187" t="s">
        <v>3534</v>
      </c>
      <c r="C71" s="188" t="s">
        <v>3559</v>
      </c>
      <c r="D71" s="190" t="s">
        <v>3560</v>
      </c>
      <c r="E71" s="190" t="s">
        <v>3561</v>
      </c>
      <c r="F71" s="192">
        <f>IF(COUNTIF(G71:AT71,"&lt;&gt;")=0,"",SUMPRODUCT(((Recommendations[ImplStatus]="Implemented")+(Recommendations[ImplStatus]="Compensated"))*ISNUMBER(MATCH(Recommendations[Id],G71:AT71,0)))/COUNTIF(G71:AT71,"&lt;&gt;"))</f>
        <v>0</v>
      </c>
      <c r="G71" s="194" t="s">
        <v>60</v>
      </c>
      <c r="H71" s="194" t="s">
        <v>65</v>
      </c>
      <c r="I71" s="194" t="s">
        <v>422</v>
      </c>
      <c r="J71" s="194" t="s">
        <v>582</v>
      </c>
      <c r="K71" s="194" t="s">
        <v>885</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3446</v>
      </c>
      <c r="B72" s="187" t="s">
        <v>3534</v>
      </c>
      <c r="C72" s="188" t="s">
        <v>3562</v>
      </c>
      <c r="D72" s="190" t="s">
        <v>3563</v>
      </c>
      <c r="E72" s="190" t="s">
        <v>3564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3446</v>
      </c>
      <c r="B73" s="187" t="s">
        <v>3534</v>
      </c>
      <c r="C73" s="188" t="s">
        <v>3565</v>
      </c>
      <c r="D73" s="190" t="s">
        <v>3566</v>
      </c>
      <c r="E73" s="190" t="s">
        <v>3567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3446</v>
      </c>
      <c r="B74" s="187" t="s">
        <v>3534</v>
      </c>
      <c r="C74" s="188" t="s">
        <v>3568</v>
      </c>
      <c r="D74" s="190" t="s">
        <v>3569</v>
      </c>
      <c r="E74" s="190" t="s">
        <v>3570</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3446</v>
      </c>
      <c r="B75" s="187" t="s">
        <v>3534</v>
      </c>
      <c r="C75" s="188" t="s">
        <v>3571</v>
      </c>
      <c r="D75" s="190" t="s">
        <v>3572</v>
      </c>
      <c r="E75" s="190" t="s">
        <v>3573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3446</v>
      </c>
      <c r="B76" s="187" t="s">
        <v>3534</v>
      </c>
      <c r="C76" s="188" t="s">
        <v>3574</v>
      </c>
      <c r="D76" s="190" t="s">
        <v>3575</v>
      </c>
      <c r="E76" s="190" t="s">
        <v>3576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3446</v>
      </c>
      <c r="B77" s="187" t="s">
        <v>3534</v>
      </c>
      <c r="C77" s="188" t="s">
        <v>3577</v>
      </c>
      <c r="D77" s="190" t="s">
        <v>3578</v>
      </c>
      <c r="E77" s="190" t="s">
        <v>3579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3446</v>
      </c>
      <c r="B78" s="187" t="s">
        <v>3534</v>
      </c>
      <c r="C78" s="188" t="s">
        <v>3580</v>
      </c>
      <c r="D78" s="190" t="s">
        <v>3581</v>
      </c>
      <c r="E78" s="190" t="s">
        <v>3582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3446</v>
      </c>
      <c r="B79" s="186" t="s">
        <v>3534</v>
      </c>
      <c r="C79" s="186"/>
      <c r="D79" s="189" t="s">
        <v>3583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3584</v>
      </c>
      <c r="B80" s="187"/>
      <c r="C80" s="188" t="s">
        <v>3585</v>
      </c>
      <c r="D80" s="190" t="s">
        <v>3586</v>
      </c>
      <c r="E80" s="190" t="s">
        <v>3587</v>
      </c>
      <c r="F80" s="192">
        <f>IF(COUNTIF(G80:AT80,"&lt;&gt;")=0,"",SUMPRODUCT(((Recommendations[ImplStatus]="Implemented")+(Recommendations[ImplStatus]="Compensated"))*ISNUMBER(MATCH(Recommendations[Id],G80:AT80,0)))/COUNTIF(G80:AT80,"&lt;&gt;"))</f>
        <v>0</v>
      </c>
      <c r="G80" s="194" t="s">
        <v>362</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3584</v>
      </c>
      <c r="B81" s="187"/>
      <c r="C81" s="188" t="s">
        <v>3588</v>
      </c>
      <c r="D81" s="190" t="s">
        <v>3589</v>
      </c>
      <c r="E81" s="190" t="s">
        <v>3590</v>
      </c>
      <c r="F81" s="192">
        <f>IF(COUNTIF(G81:AT81,"&lt;&gt;")=0,"",SUMPRODUCT(((Recommendations[ImplStatus]="Implemented")+(Recommendations[ImplStatus]="Compensated"))*ISNUMBER(MATCH(Recommendations[Id],G81:AT81,0)))/COUNTIF(G81:AT81,"&lt;&gt;"))</f>
        <v>0</v>
      </c>
      <c r="G81" s="194" t="s">
        <v>367</v>
      </c>
      <c r="H81" s="194" t="s">
        <v>484</v>
      </c>
      <c r="I81" s="194" t="s">
        <v>489</v>
      </c>
      <c r="J81" s="194" t="s">
        <v>498</v>
      </c>
      <c r="K81" s="194" t="s">
        <v>503</v>
      </c>
      <c r="L81" s="194" t="s">
        <v>508</v>
      </c>
      <c r="M81" s="194" t="s">
        <v>513</v>
      </c>
      <c r="N81" s="194" t="s">
        <v>527</v>
      </c>
      <c r="O81" s="194" t="s">
        <v>872</v>
      </c>
      <c r="P81" s="194" t="s">
        <v>875</v>
      </c>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3584</v>
      </c>
      <c r="B82" s="187"/>
      <c r="C82" s="188" t="s">
        <v>3591</v>
      </c>
      <c r="D82" s="190" t="s">
        <v>3592</v>
      </c>
      <c r="E82" s="190" t="s">
        <v>3593</v>
      </c>
      <c r="F82" s="192">
        <f>IF(COUNTIF(G82:AT82,"&lt;&gt;")=0,"",SUMPRODUCT(((Recommendations[ImplStatus]="Implemented")+(Recommendations[ImplStatus]="Compensated"))*ISNUMBER(MATCH(Recommendations[Id],G82:AT82,0)))/COUNTIF(G82:AT82,"&lt;&gt;"))</f>
        <v>0</v>
      </c>
      <c r="G82" s="194" t="s">
        <v>382</v>
      </c>
      <c r="H82" s="194" t="s">
        <v>387</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3584</v>
      </c>
      <c r="B83" s="187"/>
      <c r="C83" s="188" t="s">
        <v>3594</v>
      </c>
      <c r="D83" s="190" t="s">
        <v>3595</v>
      </c>
      <c r="E83" s="190" t="s">
        <v>3596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3584</v>
      </c>
      <c r="B84" s="186"/>
      <c r="C84" s="186"/>
      <c r="D84" s="189" t="s">
        <v>3597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3598</v>
      </c>
      <c r="B85" s="187"/>
      <c r="C85" s="188" t="s">
        <v>3599</v>
      </c>
      <c r="D85" s="190" t="s">
        <v>3600</v>
      </c>
      <c r="E85" s="190" t="s">
        <v>3601</v>
      </c>
      <c r="F85" s="192">
        <f>IF(COUNTIF(G85:AT85,"&lt;&gt;")=0,"",SUMPRODUCT(((Recommendations[ImplStatus]="Implemented")+(Recommendations[ImplStatus]="Compensated"))*ISNUMBER(MATCH(Recommendations[Id],G85:AT85,0)))/COUNTIF(G85:AT85,"&lt;&gt;"))</f>
        <v>0</v>
      </c>
      <c r="G85" s="194" t="s">
        <v>432</v>
      </c>
      <c r="H85" s="194" t="s">
        <v>437</v>
      </c>
      <c r="I85" s="194" t="s">
        <v>852</v>
      </c>
      <c r="J85" s="194" t="s">
        <v>857</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3598</v>
      </c>
      <c r="B86" s="187"/>
      <c r="C86" s="188" t="s">
        <v>3602</v>
      </c>
      <c r="D86" s="190" t="s">
        <v>3603</v>
      </c>
      <c r="E86" s="190" t="s">
        <v>3604</v>
      </c>
      <c r="F86" s="192">
        <f>IF(COUNTIF(G86:AT86,"&lt;&gt;")=0,"",SUMPRODUCT(((Recommendations[ImplStatus]="Implemented")+(Recommendations[ImplStatus]="Compensated"))*ISNUMBER(MATCH(Recommendations[Id],G86:AT86,0)))/COUNTIF(G86:AT86,"&lt;&gt;"))</f>
        <v>0</v>
      </c>
      <c r="G86" s="194" t="s">
        <v>432</v>
      </c>
      <c r="H86" s="194" t="s">
        <v>852</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3598</v>
      </c>
      <c r="B87" s="187"/>
      <c r="C87" s="188" t="s">
        <v>3605</v>
      </c>
      <c r="D87" s="190" t="s">
        <v>3606</v>
      </c>
      <c r="E87" s="190" t="s">
        <v>3607</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3598</v>
      </c>
      <c r="B88" s="187"/>
      <c r="C88" s="188" t="s">
        <v>3608</v>
      </c>
      <c r="D88" s="190" t="s">
        <v>3609</v>
      </c>
      <c r="E88" s="190" t="s">
        <v>3610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3598</v>
      </c>
      <c r="B89" s="187"/>
      <c r="C89" s="188" t="s">
        <v>3611</v>
      </c>
      <c r="D89" s="190" t="s">
        <v>3612</v>
      </c>
      <c r="E89" s="190" t="s">
        <v>3613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3598</v>
      </c>
      <c r="B90" s="186" t="s">
        <v>3614</v>
      </c>
      <c r="C90" s="186"/>
      <c r="D90" s="189" t="s">
        <v>3615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3598</v>
      </c>
      <c r="B91" s="187" t="s">
        <v>3614</v>
      </c>
      <c r="C91" s="188" t="s">
        <v>3616</v>
      </c>
      <c r="D91" s="190" t="s">
        <v>3617</v>
      </c>
      <c r="E91" s="190" t="s">
        <v>3618</v>
      </c>
      <c r="F91" s="192">
        <f>IF(COUNTIF(G91:AT91,"&lt;&gt;")=0,"",SUMPRODUCT(((Recommendations[ImplStatus]="Implemented")+(Recommendations[ImplStatus]="Compensated"))*ISNUMBER(MATCH(Recommendations[Id],G91:AT91,0)))/COUNTIF(G91:AT91,"&lt;&gt;"))</f>
        <v>0</v>
      </c>
      <c r="G91" s="194" t="s">
        <v>442</v>
      </c>
      <c r="H91" s="194" t="s">
        <v>447</v>
      </c>
      <c r="I91" s="194" t="s">
        <v>451</v>
      </c>
      <c r="J91" s="194" t="s">
        <v>455</v>
      </c>
      <c r="K91" s="194" t="s">
        <v>479</v>
      </c>
      <c r="L91" s="194" t="s">
        <v>493</v>
      </c>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3598</v>
      </c>
      <c r="B92" s="187" t="s">
        <v>3614</v>
      </c>
      <c r="C92" s="188" t="s">
        <v>3619</v>
      </c>
      <c r="D92" s="190" t="s">
        <v>3620</v>
      </c>
      <c r="E92" s="190" t="s">
        <v>3621</v>
      </c>
      <c r="F92" s="192">
        <f>IF(COUNTIF(G92:AT92,"&lt;&gt;")=0,"",SUMPRODUCT(((Recommendations[ImplStatus]="Implemented")+(Recommendations[ImplStatus]="Compensated"))*ISNUMBER(MATCH(Recommendations[Id],G92:AT92,0)))/COUNTIF(G92:AT92,"&lt;&gt;"))</f>
        <v>0</v>
      </c>
      <c r="G92" s="194" t="s">
        <v>377</v>
      </c>
      <c r="H92" s="194" t="s">
        <v>392</v>
      </c>
      <c r="I92" s="194" t="s">
        <v>442</v>
      </c>
      <c r="J92" s="194" t="s">
        <v>447</v>
      </c>
      <c r="K92" s="194" t="s">
        <v>451</v>
      </c>
      <c r="L92" s="194" t="s">
        <v>455</v>
      </c>
      <c r="M92" s="194" t="s">
        <v>460</v>
      </c>
      <c r="N92" s="194" t="s">
        <v>465</v>
      </c>
      <c r="O92" s="194" t="s">
        <v>470</v>
      </c>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3614</v>
      </c>
      <c r="C93" s="188" t="s">
        <v>3622</v>
      </c>
      <c r="D93" s="190" t="s">
        <v>3623</v>
      </c>
      <c r="E93" s="190" t="s">
        <v>3624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3614</v>
      </c>
      <c r="C94" s="188" t="s">
        <v>3625</v>
      </c>
      <c r="D94" s="190" t="s">
        <v>3626</v>
      </c>
      <c r="E94" s="190" t="s">
        <v>3627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3614</v>
      </c>
      <c r="C95" s="188" t="s">
        <v>3628</v>
      </c>
      <c r="D95" s="190" t="s">
        <v>3629</v>
      </c>
      <c r="E95" s="190" t="s">
        <v>3630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3614</v>
      </c>
      <c r="C96" s="188" t="s">
        <v>3631</v>
      </c>
      <c r="D96" s="190" t="s">
        <v>3632</v>
      </c>
      <c r="E96" s="190" t="s">
        <v>3633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3614</v>
      </c>
      <c r="C97" s="188" t="s">
        <v>3634</v>
      </c>
      <c r="D97" s="190" t="s">
        <v>3635</v>
      </c>
      <c r="E97" s="190" t="s">
        <v>3636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3614</v>
      </c>
      <c r="C98" s="188" t="s">
        <v>3637</v>
      </c>
      <c r="D98" s="190" t="s">
        <v>3638</v>
      </c>
      <c r="E98" s="190" t="s">
        <v>3639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3640</v>
      </c>
      <c r="C99" s="186"/>
      <c r="D99" s="189" t="s">
        <v>3641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3640</v>
      </c>
      <c r="C100" s="188" t="s">
        <v>3642</v>
      </c>
      <c r="D100" s="190" t="s">
        <v>3643</v>
      </c>
      <c r="E100" s="190" t="s">
        <v>3644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3640</v>
      </c>
      <c r="C101" s="188" t="s">
        <v>3645</v>
      </c>
      <c r="D101" s="190" t="s">
        <v>3646</v>
      </c>
      <c r="E101" s="190" t="s">
        <v>3647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3640</v>
      </c>
      <c r="C102" s="188" t="s">
        <v>3648</v>
      </c>
      <c r="D102" s="190" t="s">
        <v>3649</v>
      </c>
      <c r="E102" s="190" t="s">
        <v>3650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3640</v>
      </c>
      <c r="C103" s="188" t="s">
        <v>3651</v>
      </c>
      <c r="D103" s="190" t="s">
        <v>3652</v>
      </c>
      <c r="E103" s="190" t="s">
        <v>3653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3640</v>
      </c>
      <c r="C104" s="196" t="s">
        <v>3654</v>
      </c>
      <c r="D104" s="197" t="s">
        <v>3655</v>
      </c>
      <c r="E104" s="197" t="s">
        <v>3656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895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IFERROR(INDEX('Recommendations'!$G$2:$G$189, MATCH(G2,'Recommendations'!$A$2:$A$189,0))="Implemented", FALSE))</xm:f>
            <x14:dxf>
              <font>
                <color rgb="FF000000"/>
              </font>
              <fill>
                <patternFill>
                  <bgColor rgb="FF3C7D22"/>
                </patternFill>
              </fill>
            </x14:dxf>
          </x14:cfRule>
          <x14:cfRule type="expression" priority="2" id="{00000000-000E-0000-0800-000002000000}">
            <xm:f>AND(G2&lt;&gt;"", IFERROR(INDEX('Recommendations'!$G$2:$G$189, MATCH(G2,'Recommendations'!$A$2:$A$189,0))="Compensated", FALSE))</xm:f>
            <x14:dxf>
              <font>
                <color rgb="FF000000"/>
              </font>
              <fill>
                <patternFill>
                  <bgColor rgb="FFC6E0B4"/>
                </patternFill>
              </fill>
            </x14:dxf>
          </x14:cfRule>
          <x14:cfRule type="expression" priority="3" id="{00000000-000E-0000-0800-000003000000}">
            <xm:f>AND(G2&lt;&gt;"", IFERROR(INDEX('Recommendations'!$G$2:$G$189, MATCH(G2,'Recommendations'!$A$2:$A$189,0))="Testing", FALSE))</xm:f>
            <x14:dxf>
              <font>
                <color rgb="FF000000"/>
              </font>
              <fill>
                <patternFill>
                  <bgColor rgb="FFFFC000"/>
                </patternFill>
              </fill>
            </x14:dxf>
          </x14:cfRule>
          <x14:cfRule type="expression" priority="4" id="{00000000-000E-0000-0800-000004000000}">
            <xm:f>AND(G2&lt;&gt;"", IFERROR(INDEX('Recommendations'!$G$2:$G$189, MATCH(G2,'Recommendations'!$A$2:$A$189,0))="Failed", FALSE))</xm:f>
            <x14:dxf>
              <font>
                <color rgb="FF000000"/>
              </font>
              <fill>
                <patternFill>
                  <bgColor rgb="FFD82891"/>
                </patternFill>
              </fill>
            </x14:dxf>
          </x14:cfRule>
          <x14:cfRule type="expression" priority="5" id="{00000000-000E-0000-0800-000005000000}">
            <xm:f>AND(G2&lt;&gt;"", IFERROR(INDEX('Recommendations'!$G$2:$G$189, MATCH(G2,'Recommendations'!$A$2:$A$189,0))="Risk Accepted", FALSE))</xm:f>
            <x14:dxf>
              <font>
                <color rgb="FF000000"/>
              </font>
              <fill>
                <patternFill>
                  <bgColor rgb="FFD9D9D9"/>
                </patternFill>
              </fill>
            </x14:dxf>
          </x14:cfRule>
          <x14:cfRule type="expression" priority="6" id="{00000000-000E-0000-0800-000006000000}">
            <xm:f>AND(G2&lt;&gt;"", IFERROR(INDEX('Recommendations'!$G$2:$G$189, MATCH(G2,'Recommendations'!$A$2:$A$189,0))="N/A",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Canonical Ubuntu 22.04 LTS Security Technical Implementation Guide - SHGIR</dc:title>
  <dc:subject>Generated on: 2026-06-08 11:13:07</dc:subject>
  <dc:creator>Anicet Fopa Tchoffo</dc:creator>
  <cp:keywords>Baseline;Hardening;DISA;STIG</cp:keywords>
  <dc:description>Baseline Developed By: Canonical Ltd. and Defense Information Systems Agency (DISA) for the US DoD</dc:description>
  <cp:lastModifiedBy>Anicet Fopa Tchoffo</cp:lastModifiedBy>
  <dcterms:modified xsi:type="dcterms:W3CDTF">2026-06-08T10:13:16Z</dcterms:modified>
  <cp:category>DISA-STIG</cp:category>
  <cp:contentStatus>Draft</cp:contentStatus>
</cp:coreProperties>
</file>