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A736FCE110113822153C242F865C40898124CE8D" xr6:coauthVersionLast="47" xr6:coauthVersionMax="47" xr10:uidLastSave="{20026958-C114-4E3E-AC47-9D962C9EE9C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E72" i="3"/>
  <c r="D72" i="3"/>
  <c r="C72" i="3"/>
  <c r="F72" i="3" s="1"/>
  <c r="E71" i="3"/>
  <c r="D71" i="3"/>
  <c r="C71" i="3"/>
  <c r="F71" i="3" s="1"/>
  <c r="E70" i="3"/>
  <c r="F70" i="3" s="1"/>
  <c r="D70" i="3"/>
  <c r="C70" i="3"/>
  <c r="U123" i="3" s="1"/>
  <c r="F69" i="3"/>
  <c r="T153"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F30" i="3" s="1"/>
  <c r="D30" i="3"/>
  <c r="C30" i="3"/>
  <c r="E29" i="3"/>
  <c r="D29" i="3"/>
  <c r="C29" i="3"/>
  <c r="F29" i="3" s="1"/>
  <c r="F16" i="3"/>
  <c r="R154" i="3" s="1"/>
  <c r="E16" i="3"/>
  <c r="D16" i="3"/>
  <c r="C16" i="3"/>
  <c r="Q123" i="3" s="1"/>
  <c r="C9" i="3"/>
  <c r="D9" i="3" s="1"/>
  <c r="C8" i="3"/>
  <c r="D8" i="3" s="1"/>
  <c r="E42" i="3" l="1"/>
  <c r="D42" i="3"/>
  <c r="C42" i="3"/>
  <c r="V153" i="3"/>
  <c r="V148" i="3"/>
  <c r="V143" i="3"/>
  <c r="V138" i="3"/>
  <c r="V133" i="3"/>
  <c r="V128" i="3"/>
  <c r="V152" i="3"/>
  <c r="V147" i="3"/>
  <c r="V142" i="3"/>
  <c r="V137" i="3"/>
  <c r="V132" i="3"/>
  <c r="V127" i="3"/>
  <c r="E78" i="3"/>
  <c r="C78" i="3"/>
  <c r="D78" i="3"/>
  <c r="V151" i="3"/>
  <c r="V146" i="3"/>
  <c r="V141" i="3"/>
  <c r="V136" i="3"/>
  <c r="V131" i="3"/>
  <c r="V126" i="3"/>
  <c r="V155" i="3"/>
  <c r="V150" i="3"/>
  <c r="V145" i="3"/>
  <c r="V140" i="3"/>
  <c r="V135" i="3"/>
  <c r="V130" i="3"/>
  <c r="V125" i="3"/>
  <c r="V154" i="3"/>
  <c r="V149" i="3"/>
  <c r="V144" i="3"/>
  <c r="V139" i="3"/>
  <c r="V134" i="3"/>
  <c r="V129" i="3"/>
  <c r="X153" i="3"/>
  <c r="X148" i="3"/>
  <c r="X143" i="3"/>
  <c r="X138" i="3"/>
  <c r="X133" i="3"/>
  <c r="X128" i="3"/>
  <c r="E79" i="3"/>
  <c r="C79" i="3"/>
  <c r="X152" i="3"/>
  <c r="X147" i="3"/>
  <c r="X142" i="3"/>
  <c r="X137" i="3"/>
  <c r="X132" i="3"/>
  <c r="X127" i="3"/>
  <c r="X151" i="3"/>
  <c r="X146" i="3"/>
  <c r="X141" i="3"/>
  <c r="X136" i="3"/>
  <c r="X131" i="3"/>
  <c r="X126" i="3"/>
  <c r="X155" i="3"/>
  <c r="X150" i="3"/>
  <c r="X145" i="3"/>
  <c r="X140" i="3"/>
  <c r="X135" i="3"/>
  <c r="X130" i="3"/>
  <c r="X125" i="3"/>
  <c r="X154" i="3"/>
  <c r="X149" i="3"/>
  <c r="X144" i="3"/>
  <c r="X139" i="3"/>
  <c r="X134" i="3"/>
  <c r="X129" i="3"/>
  <c r="D79" i="3"/>
  <c r="E43" i="3"/>
  <c r="D43" i="3"/>
  <c r="C43" i="3"/>
  <c r="D41" i="3"/>
  <c r="C41" i="3"/>
  <c r="E41" i="3"/>
  <c r="E99" i="3"/>
  <c r="D99" i="3"/>
  <c r="C99" i="3"/>
  <c r="E81" i="3"/>
  <c r="D81" i="3"/>
  <c r="C81" i="3"/>
  <c r="E59" i="3"/>
  <c r="D59" i="3"/>
  <c r="C59" i="3"/>
  <c r="E60" i="3"/>
  <c r="D60" i="3"/>
  <c r="C60" i="3"/>
  <c r="G112" i="3"/>
  <c r="E100" i="3"/>
  <c r="D100" i="3"/>
  <c r="C100" i="3"/>
  <c r="E80" i="3"/>
  <c r="D80" i="3"/>
  <c r="C80" i="3"/>
  <c r="C97" i="3"/>
  <c r="E97" i="3"/>
  <c r="D97" i="3"/>
  <c r="E39" i="3"/>
  <c r="D39" i="3"/>
  <c r="C39" i="3"/>
  <c r="D38" i="3"/>
  <c r="C38" i="3"/>
  <c r="E38" i="3"/>
  <c r="E98" i="3"/>
  <c r="D98" i="3"/>
  <c r="C98" i="3"/>
  <c r="C58" i="3"/>
  <c r="E58" i="3"/>
  <c r="D58" i="3"/>
  <c r="C40" i="3"/>
  <c r="E40" i="3"/>
  <c r="D40" i="3"/>
  <c r="T129" i="3"/>
  <c r="T134" i="3"/>
  <c r="T139" i="3"/>
  <c r="T144" i="3"/>
  <c r="T149" i="3"/>
  <c r="T154" i="3"/>
  <c r="W123" i="3"/>
  <c r="R125" i="3"/>
  <c r="R130" i="3"/>
  <c r="R135" i="3"/>
  <c r="R140" i="3"/>
  <c r="R145" i="3"/>
  <c r="R150" i="3"/>
  <c r="R155" i="3"/>
  <c r="C20" i="3"/>
  <c r="D20" i="3"/>
  <c r="E20" i="3"/>
  <c r="T125" i="3"/>
  <c r="T130" i="3"/>
  <c r="T135" i="3"/>
  <c r="T140" i="3"/>
  <c r="T145" i="3"/>
  <c r="T150" i="3"/>
  <c r="T155" i="3"/>
  <c r="R126" i="3"/>
  <c r="R131" i="3"/>
  <c r="R136" i="3"/>
  <c r="R141" i="3"/>
  <c r="R146" i="3"/>
  <c r="R151" i="3"/>
  <c r="C77" i="3"/>
  <c r="T126" i="3"/>
  <c r="T131" i="3"/>
  <c r="T136" i="3"/>
  <c r="T141" i="3"/>
  <c r="T146" i="3"/>
  <c r="T151" i="3"/>
  <c r="D77" i="3"/>
  <c r="E77" i="3"/>
  <c r="R127" i="3"/>
  <c r="R132" i="3"/>
  <c r="R137" i="3"/>
  <c r="R142" i="3"/>
  <c r="R147" i="3"/>
  <c r="R152" i="3"/>
  <c r="C7" i="3"/>
  <c r="D7" i="3" s="1"/>
  <c r="T127" i="3"/>
  <c r="T132" i="3"/>
  <c r="T137" i="3"/>
  <c r="T142" i="3"/>
  <c r="T147" i="3"/>
  <c r="T152" i="3"/>
  <c r="R128" i="3"/>
  <c r="R133" i="3"/>
  <c r="R138" i="3"/>
  <c r="R143" i="3"/>
  <c r="R148" i="3"/>
  <c r="R153" i="3"/>
  <c r="T128" i="3"/>
  <c r="T133" i="3"/>
  <c r="T138" i="3"/>
  <c r="T143" i="3"/>
  <c r="T148" i="3"/>
  <c r="R129" i="3"/>
  <c r="R134" i="3"/>
  <c r="R139" i="3"/>
  <c r="R144" i="3"/>
  <c r="R14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The Ubuntu operating system default filesystem permissions must be defined in such a way that all authenticated users can read and modify only their own files.</t>
        </r>
      </text>
    </comment>
    <comment ref="K19" authorId="0" shapeId="0" xr:uid="{00000000-0006-0000-0400-00000E000000}">
      <text>
        <r>
          <rPr>
            <sz val="11"/>
            <rFont val="Calibri"/>
          </rPr>
          <t>The Ubuntu operating system must set a sticky bit  on all public directories to prevent unauthorized and unintended information transferred via shared system resources.</t>
        </r>
      </text>
    </comment>
    <comment ref="L19" authorId="0" shapeId="0" xr:uid="{00000000-0006-0000-0400-000002000000}">
      <text>
        <r>
          <rPr>
            <sz val="11"/>
            <rFont val="Calibri"/>
          </rPr>
          <t>The Ubuntu operating system must have directories that contain system commands set to a mode of 0755 or less permissive.</t>
        </r>
      </text>
    </comment>
    <comment ref="M19" authorId="0" shapeId="0" xr:uid="{00000000-0006-0000-0400-000003000000}">
      <text>
        <r>
          <rPr>
            <sz val="11"/>
            <rFont val="Calibri"/>
          </rPr>
          <t>The Ubuntu operating system must have directories that contain system commands owned by root.</t>
        </r>
      </text>
    </comment>
    <comment ref="N19" authorId="0" shapeId="0" xr:uid="{00000000-0006-0000-0400-000004000000}">
      <text>
        <r>
          <rPr>
            <sz val="11"/>
            <rFont val="Calibri"/>
          </rPr>
          <t>The Ubuntu operating system must have directories that contain system commands group-owned by root.</t>
        </r>
      </text>
    </comment>
    <comment ref="O19" authorId="0" shapeId="0" xr:uid="{00000000-0006-0000-0400-000005000000}">
      <text>
        <r>
          <rPr>
            <sz val="11"/>
            <rFont val="Calibri"/>
          </rPr>
          <t>The Ubuntu operating system library files must have mode 0755 or less permissive.</t>
        </r>
      </text>
    </comment>
    <comment ref="P19" authorId="0" shapeId="0" xr:uid="{00000000-0006-0000-0400-000006000000}">
      <text>
        <r>
          <rPr>
            <sz val="11"/>
            <rFont val="Calibri"/>
          </rPr>
          <t>The Ubuntu operating system library directories must have mode 0755 or less permissive.</t>
        </r>
      </text>
    </comment>
    <comment ref="Q19" authorId="0" shapeId="0" xr:uid="{00000000-0006-0000-0400-000007000000}">
      <text>
        <r>
          <rPr>
            <sz val="11"/>
            <rFont val="Calibri"/>
          </rPr>
          <t>The Ubuntu operating system library files must be owned by root.</t>
        </r>
      </text>
    </comment>
    <comment ref="R19" authorId="0" shapeId="0" xr:uid="{00000000-0006-0000-0400-000008000000}">
      <text>
        <r>
          <rPr>
            <sz val="11"/>
            <rFont val="Calibri"/>
          </rPr>
          <t>The Ubuntu operating system library directories must be owned by root.</t>
        </r>
      </text>
    </comment>
    <comment ref="S19" authorId="0" shapeId="0" xr:uid="{00000000-0006-0000-0400-000009000000}">
      <text>
        <r>
          <rPr>
            <sz val="11"/>
            <rFont val="Calibri"/>
          </rPr>
          <t>The Ubuntu operating system library files must be group-owned by root or a system account.</t>
        </r>
      </text>
    </comment>
    <comment ref="T19" authorId="0" shapeId="0" xr:uid="{00000000-0006-0000-0400-00000A000000}">
      <text>
        <r>
          <rPr>
            <sz val="11"/>
            <rFont val="Calibri"/>
          </rPr>
          <t>The Ubuntu operating system library directories must be group-owned by root.</t>
        </r>
      </text>
    </comment>
    <comment ref="U19" authorId="0" shapeId="0" xr:uid="{00000000-0006-0000-0400-00000B000000}">
      <text>
        <r>
          <rPr>
            <sz val="11"/>
            <rFont val="Calibri"/>
          </rPr>
          <t>The Ubuntu operating system must have system commands set to a mode of 0755 or less permissive.</t>
        </r>
      </text>
    </comment>
    <comment ref="V19" authorId="0" shapeId="0" xr:uid="{00000000-0006-0000-0400-00000C000000}">
      <text>
        <r>
          <rPr>
            <sz val="11"/>
            <rFont val="Calibri"/>
          </rPr>
          <t>The Ubuntu operating system must have system commands owned by root or a system account.</t>
        </r>
      </text>
    </comment>
    <comment ref="W19" authorId="0" shapeId="0" xr:uid="{00000000-0006-0000-0400-00000D000000}">
      <text>
        <r>
          <rPr>
            <sz val="11"/>
            <rFont val="Calibri"/>
          </rPr>
          <t>The Ubuntu operating system must have system commands group-owned by root or a system account.</t>
        </r>
      </text>
    </comment>
    <comment ref="J27" authorId="0" shapeId="0" xr:uid="{00000000-0006-0000-0400-00000F000000}">
      <text>
        <r>
          <rPr>
            <sz val="11"/>
            <rFont val="Calibri"/>
          </rPr>
          <t xml:space="preserve">Ubuntu operating systems handling data requiring </t>
        </r>
        <r>
          <rPr>
            <sz val="11"/>
            <color rgb="FF000000"/>
            <rFont val="Calibri"/>
          </rPr>
          <t>"</t>
        </r>
        <r>
          <rPr>
            <b/>
            <sz val="11"/>
            <color rgb="FF000000"/>
            <rFont val="Calibri"/>
          </rPr>
          <t>data at rest</t>
        </r>
        <r>
          <rPr>
            <sz val="11"/>
            <color rgb="FF000000"/>
            <rFont val="Calibri"/>
          </rPr>
          <t>"</t>
        </r>
        <r>
          <rPr>
            <sz val="11"/>
            <color rgb="FF000000"/>
            <rFont val="Calibri"/>
          </rPr>
          <t xml:space="preserve"> protections must employ cryptographic mechanisms to prevent unauthorized disclosure and modification of the information at rest.</t>
        </r>
      </text>
    </comment>
    <comment ref="J32" authorId="0" shapeId="0" xr:uid="{00000000-0006-0000-0400-000010000000}">
      <text>
        <r>
          <rPr>
            <sz val="11"/>
            <rFont val="Calibri"/>
          </rPr>
          <t>The Ubuntu operating system must enable the graphical user logon banner to display the Standard Mandatory DoD Notice and Consent Banner before granting local access to the system via a graphical user logon.</t>
        </r>
      </text>
    </comment>
    <comment ref="K32" authorId="0" shapeId="0" xr:uid="{00000000-0006-0000-0400-00001D000000}">
      <text>
        <r>
          <rPr>
            <sz val="11"/>
            <rFont val="Calibri"/>
          </rPr>
          <t>The Ubuntu operating system must display the Standard Mandatory DOD Notice and Consent Banner before granting local access to the system via a graphical user logon.</t>
        </r>
      </text>
    </comment>
    <comment ref="L32" authorId="0" shapeId="0" xr:uid="{00000000-0006-0000-0400-00001E000000}">
      <text>
        <r>
          <rPr>
            <sz val="11"/>
            <rFont val="Calibri"/>
          </rPr>
          <t>The Ubuntu operating system must enforce 24 hours/1 day as the minimum password lifetime. Passwords for new users must have a 24 hours/1 day minimum password lifetime restriction.</t>
        </r>
      </text>
    </comment>
    <comment ref="M32" authorId="0" shapeId="0" xr:uid="{00000000-0006-0000-0400-00001F000000}">
      <text>
        <r>
          <rPr>
            <sz val="11"/>
            <rFont val="Calibri"/>
          </rPr>
          <t>The Ubuntu operating system must enforce a 60-day maximum password lifetime restriction. Passwords for new users must have a 60-day maximum password lifetime restriction.</t>
        </r>
      </text>
    </comment>
    <comment ref="N32" authorId="0" shapeId="0" xr:uid="{00000000-0006-0000-0400-000020000000}">
      <text>
        <r>
          <rPr>
            <sz val="11"/>
            <rFont val="Calibri"/>
          </rPr>
          <t>The Ubuntu operating system must display the Standard Mandatory DOD Notice and Consent Banner before granting any local or remote connection to the system.</t>
        </r>
      </text>
    </comment>
    <comment ref="O32" authorId="0" shapeId="0" xr:uid="{00000000-0006-0000-0400-000021000000}">
      <text>
        <r>
          <rPr>
            <sz val="11"/>
            <rFont val="Calibri"/>
          </rPr>
          <t>The Ubuntu operating system must use SSH to protect the confidentiality and integrity of transmitted information.</t>
        </r>
      </text>
    </comment>
    <comment ref="P32" authorId="0" shapeId="0" xr:uid="{00000000-0006-0000-0400-000022000000}">
      <text>
        <r>
          <rPr>
            <sz val="11"/>
            <rFont val="Calibri"/>
          </rPr>
          <t>The Ubuntu operating system must configure the SSH daemon to use Message Authentication Codes (MACs) employing FIPS 140-2 approved cryptographic hashes to prevent the unauthorized disclosure of information and/or detect changes to information during transmission.</t>
        </r>
      </text>
    </comment>
    <comment ref="Q32" authorId="0" shapeId="0" xr:uid="{00000000-0006-0000-0400-000023000000}">
      <text>
        <r>
          <rPr>
            <sz val="11"/>
            <rFont val="Calibri"/>
          </rPr>
          <t>The Ubuntu operating system must configure the SSH daemon to use FIPS 140-2 approved ciphers to prevent the unauthorized disclosure of information and/or detect changes to information during transmission.</t>
        </r>
      </text>
    </comment>
    <comment ref="R32" authorId="0" shapeId="0" xr:uid="{00000000-0006-0000-0400-000024000000}">
      <text>
        <r>
          <rPr>
            <sz val="11"/>
            <rFont val="Calibri"/>
          </rPr>
          <t>The Ubuntu operating system must enforce password complexity by requiring that at least one upper-case character be used.</t>
        </r>
      </text>
    </comment>
    <comment ref="S32" authorId="0" shapeId="0" xr:uid="{00000000-0006-0000-0400-000025000000}">
      <text>
        <r>
          <rPr>
            <sz val="11"/>
            <rFont val="Calibri"/>
          </rPr>
          <t>The Ubuntu operating system must enforce password complexity by requiring that at least one lower-case character be used.</t>
        </r>
      </text>
    </comment>
    <comment ref="T32" authorId="0" shapeId="0" xr:uid="{00000000-0006-0000-0400-000026000000}">
      <text>
        <r>
          <rPr>
            <sz val="11"/>
            <rFont val="Calibri"/>
          </rPr>
          <t>The Ubuntu operating system must enforce password complexity by requiring that at least one numeric character be used.</t>
        </r>
      </text>
    </comment>
    <comment ref="U32" authorId="0" shapeId="0" xr:uid="{00000000-0006-0000-0400-000027000000}">
      <text>
        <r>
          <rPr>
            <sz val="11"/>
            <rFont val="Calibri"/>
          </rPr>
          <t>The Ubuntu operating system must require the change of at least 8 characters when passwords are changed.</t>
        </r>
      </text>
    </comment>
    <comment ref="V32" authorId="0" shapeId="0" xr:uid="{00000000-0006-0000-0400-000028000000}">
      <text>
        <r>
          <rPr>
            <sz val="11"/>
            <rFont val="Calibri"/>
          </rPr>
          <t>The Ubuntu operating system must enforce a minimum 15-character password length.</t>
        </r>
      </text>
    </comment>
    <comment ref="W32" authorId="0" shapeId="0" xr:uid="{00000000-0006-0000-0400-000029000000}">
      <text>
        <r>
          <rPr>
            <sz val="11"/>
            <rFont val="Calibri"/>
          </rPr>
          <t>The Ubuntu operating system must enforce password complexity by requiring that at least one special character be used.</t>
        </r>
      </text>
    </comment>
    <comment ref="X32" authorId="0" shapeId="0" xr:uid="{00000000-0006-0000-0400-000011000000}">
      <text>
        <r>
          <rPr>
            <sz val="11"/>
            <rFont val="Calibri"/>
          </rPr>
          <t>The Ubuntu operating system must prevent the use of dictionary words for passwords.</t>
        </r>
      </text>
    </comment>
    <comment ref="Y32" authorId="0" shapeId="0" xr:uid="{00000000-0006-0000-0400-000012000000}">
      <text>
        <r>
          <rPr>
            <sz val="11"/>
            <rFont val="Calibri"/>
          </rPr>
          <t>The Ubuntu operating system must prohibit password reuse for a minimum of five generations.</t>
        </r>
      </text>
    </comment>
    <comment ref="Z32" authorId="0" shapeId="0" xr:uid="{00000000-0006-0000-0400-000013000000}">
      <text>
        <r>
          <rPr>
            <sz val="11"/>
            <rFont val="Calibri"/>
          </rPr>
          <t>The Ubuntu operating system must automatically lock an account until the locked account is released by an administrator when three unsuccessful logon attempts have been made.</t>
        </r>
      </text>
    </comment>
    <comment ref="AA32" authorId="0" shapeId="0" xr:uid="{00000000-0006-0000-0400-000014000000}">
      <text>
        <r>
          <rPr>
            <sz val="11"/>
            <rFont val="Calibri"/>
          </rPr>
          <t>The Ubuntu operating system must enforce a delay of at least 4 seconds between logon prompts following a failed logon attempt.</t>
        </r>
      </text>
    </comment>
    <comment ref="AB32" authorId="0" shapeId="0" xr:uid="{00000000-0006-0000-0400-000015000000}">
      <text>
        <r>
          <rPr>
            <sz val="11"/>
            <rFont val="Calibri"/>
          </rPr>
          <t>The Ubuntu operating system must generate audit records for successful/unsuccessful uses of the apparmor_parser command.</t>
        </r>
      </text>
    </comment>
    <comment ref="AC32" authorId="0" shapeId="0" xr:uid="{00000000-0006-0000-0400-000016000000}">
      <text>
        <r>
          <rPr>
            <sz val="11"/>
            <rFont val="Calibri"/>
          </rPr>
          <t>The Ubuntu operating system must encrypt all stored passwords with a FIPS 140-2 approved cryptographic hashing algorithm.</t>
        </r>
      </text>
    </comment>
    <comment ref="AD32" authorId="0" shapeId="0" xr:uid="{00000000-0006-0000-0400-000017000000}">
      <text>
        <r>
          <rPr>
            <sz val="11"/>
            <rFont val="Calibri"/>
          </rPr>
          <t>The Ubuntu operating system must be configured to use TCP syncookies.</t>
        </r>
      </text>
    </comment>
    <comment ref="AE32" authorId="0" shapeId="0" xr:uid="{00000000-0006-0000-0400-000018000000}">
      <text>
        <r>
          <rPr>
            <sz val="11"/>
            <rFont val="Calibri"/>
          </rPr>
          <t>The Ubuntu operating system</t>
        </r>
        <r>
          <rPr>
            <sz val="11"/>
            <color rgb="FF000000"/>
            <rFont val="Calibri"/>
          </rPr>
          <t>'</t>
        </r>
        <r>
          <rPr>
            <sz val="11"/>
            <color rgb="FF000000"/>
            <rFont val="Calibri"/>
          </rPr>
          <t>s 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AF32" authorId="0" shapeId="0" xr:uid="{00000000-0006-0000-0400-000019000000}">
      <text>
        <r>
          <rPr>
            <sz val="11"/>
            <rFont val="Calibri"/>
          </rPr>
          <t>The Ubuntu operating system must be configured to use AppArmor.</t>
        </r>
      </text>
    </comment>
    <comment ref="AG32" authorId="0" shapeId="0" xr:uid="{00000000-0006-0000-0400-00001A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AH32" authorId="0" shapeId="0" xr:uid="{00000000-0006-0000-0400-00001B000000}">
      <text>
        <r>
          <rPr>
            <sz val="11"/>
            <rFont val="Calibri"/>
          </rPr>
          <t>The Ubuntu operating system must not have accounts configured with blank or null passwords.</t>
        </r>
      </text>
    </comment>
    <comment ref="AI32" authorId="0" shapeId="0" xr:uid="{00000000-0006-0000-0400-00001C000000}">
      <text>
        <r>
          <rPr>
            <sz val="11"/>
            <rFont val="Calibri"/>
          </rPr>
          <t>The Ubuntu operating system must not allow accounts configured with blank or null passwords.</t>
        </r>
      </text>
    </comment>
    <comment ref="J34" authorId="0" shapeId="0" xr:uid="{00000000-0006-0000-0400-00002A000000}">
      <text>
        <r>
          <rPr>
            <sz val="11"/>
            <rFont val="Calibri"/>
          </rPr>
          <t>The Ubuntu operating system must retain a user</t>
        </r>
        <r>
          <rPr>
            <sz val="11"/>
            <color rgb="FF000000"/>
            <rFont val="Calibri"/>
          </rPr>
          <t>'</t>
        </r>
        <r>
          <rPr>
            <sz val="11"/>
            <color rgb="FF000000"/>
            <rFont val="Calibri"/>
          </rPr>
          <t>s session lock until that user reestablishes access using established identification and authentication procedures.</t>
        </r>
      </text>
    </comment>
    <comment ref="K34" authorId="0" shapeId="0" xr:uid="{00000000-0006-0000-0400-00002B000000}">
      <text>
        <r>
          <rPr>
            <sz val="11"/>
            <rFont val="Calibri"/>
          </rPr>
          <t>The Ubuntu operating system must allow users to directly initiate a session lock for all connection types.</t>
        </r>
      </text>
    </comment>
    <comment ref="L34" authorId="0" shapeId="0" xr:uid="{00000000-0006-0000-0400-00002C000000}">
      <text>
        <r>
          <rPr>
            <sz val="11"/>
            <rFont val="Calibri"/>
          </rPr>
          <t>The Ubuntu operating system must automatically terminate a user session after inactivity timeouts have expired.</t>
        </r>
      </text>
    </comment>
    <comment ref="M34" authorId="0" shapeId="0" xr:uid="{00000000-0006-0000-0400-00002D000000}">
      <text>
        <r>
          <rPr>
            <sz val="11"/>
            <rFont val="Calibri"/>
          </rPr>
          <t>The Ubuntu operating system must immediately terminate all network connections associated with SSH traffic at the end of the session or after 10 minutes of inactivity.</t>
        </r>
      </text>
    </comment>
    <comment ref="N34" authorId="0" shapeId="0" xr:uid="{00000000-0006-0000-0400-00002E000000}">
      <text>
        <r>
          <rPr>
            <sz val="11"/>
            <rFont val="Calibri"/>
          </rPr>
          <t>The Ubuntu operating system must prevent direct login into the root account.</t>
        </r>
      </text>
    </comment>
    <comment ref="O34" authorId="0" shapeId="0" xr:uid="{00000000-0006-0000-0400-00002F000000}">
      <text>
        <r>
          <rPr>
            <sz val="11"/>
            <rFont val="Calibri"/>
          </rPr>
          <t>The Ubuntu operating system must display the date and time of the last successful account logon upon logon.</t>
        </r>
      </text>
    </comment>
    <comment ref="J35" authorId="0" shapeId="0" xr:uid="{00000000-0006-0000-0400-000030000000}">
      <text>
        <r>
          <rPr>
            <sz val="11"/>
            <rFont val="Calibri"/>
          </rPr>
          <t>The Ubuntu operating system must have an application firewall installed in order to control remote access methods.</t>
        </r>
      </text>
    </comment>
    <comment ref="K35" authorId="0" shapeId="0" xr:uid="{00000000-0006-0000-0400-000031000000}">
      <text>
        <r>
          <rPr>
            <sz val="11"/>
            <rFont val="Calibri"/>
          </rPr>
          <t>The Ubuntu operating system must enable and run the uncomplicated firewall(ufw).</t>
        </r>
      </text>
    </comment>
    <comment ref="L35" authorId="0" shapeId="0" xr:uid="{00000000-0006-0000-0400-000032000000}">
      <text>
        <r>
          <rPr>
            <sz val="11"/>
            <rFont val="Calibri"/>
          </rPr>
          <t>The Ubuntu operating system must configure the uncomplicated firewall to rate-limit impacted network interfaces.</t>
        </r>
      </text>
    </comment>
    <comment ref="M35" authorId="0" shapeId="0" xr:uid="{00000000-0006-0000-0400-000033000000}">
      <text>
        <r>
          <rPr>
            <sz val="11"/>
            <rFont val="Calibri"/>
          </rPr>
          <t>The Ubuntu operating system must have an application firewall enabled.</t>
        </r>
      </text>
    </comment>
    <comment ref="J39" authorId="0" shapeId="0" xr:uid="{00000000-0006-0000-0400-000034000000}">
      <text>
        <r>
          <rPr>
            <sz val="11"/>
            <rFont val="Calibri"/>
          </rPr>
          <t>The Ubuntu operating system must not allow unattended or automatic login via SSH.</t>
        </r>
      </text>
    </comment>
    <comment ref="K39" authorId="0" shapeId="0" xr:uid="{00000000-0006-0000-0400-000035000000}">
      <text>
        <r>
          <rPr>
            <sz val="11"/>
            <rFont val="Calibri"/>
          </rPr>
          <t>The Ubuntu operating system must be configured so that remote X connections are disabled, unless to fulfill documented and validated mission requirements.</t>
        </r>
      </text>
    </comment>
    <comment ref="L39" authorId="0" shapeId="0" xr:uid="{00000000-0006-0000-0400-000036000000}">
      <text>
        <r>
          <rPr>
            <sz val="11"/>
            <rFont val="Calibri"/>
          </rPr>
          <t>The Ubuntu operating system SSH daemon must prevent remote hosts from connecting to the proxy display.</t>
        </r>
      </text>
    </comment>
    <comment ref="M39" authorId="0" shapeId="0" xr:uid="{00000000-0006-0000-0400-000037000000}">
      <text>
        <r>
          <rPr>
            <sz val="11"/>
            <rFont val="Calibri"/>
          </rPr>
          <t>The Ubuntu operating system must not have the telnet package installed.</t>
        </r>
      </text>
    </comment>
    <comment ref="N39" authorId="0" shapeId="0" xr:uid="{00000000-0006-0000-0400-000038000000}">
      <text>
        <r>
          <rPr>
            <sz val="11"/>
            <rFont val="Calibri"/>
          </rPr>
          <t>The Ubuntu operating system must not have the rsh-server package installed.</t>
        </r>
      </text>
    </comment>
    <comment ref="O39" authorId="0" shapeId="0" xr:uid="{00000000-0006-0000-0400-000039000000}">
      <text>
        <r>
          <rPr>
            <sz val="11"/>
            <rFont val="Calibri"/>
          </rPr>
          <t>The Ubuntu operating system must disable kernel core dumps  so that it can fail to a secure state if system initialization fails, shutdown fails or aborts fail.</t>
        </r>
      </text>
    </comment>
    <comment ref="P39" authorId="0" shapeId="0" xr:uid="{00000000-0006-0000-0400-00003A000000}">
      <text>
        <r>
          <rPr>
            <sz val="11"/>
            <rFont val="Calibri"/>
          </rPr>
          <t>The Ubuntu operating system must generate error messages that provide information necessary for corrective actions without revealing information that could be exploited by adversaries.</t>
        </r>
      </text>
    </comment>
    <comment ref="Q39" authorId="0" shapeId="0" xr:uid="{00000000-0006-0000-0400-00003B000000}">
      <text>
        <r>
          <rPr>
            <sz val="11"/>
            <rFont val="Calibri"/>
          </rPr>
          <t>The Ubuntu operating system must disable the x86 Ctrl-Alt-Delete key sequence if a graphical user interface is installed.</t>
        </r>
      </text>
    </comment>
    <comment ref="R39" authorId="0" shapeId="0" xr:uid="{00000000-0006-0000-0400-00003C000000}">
      <text>
        <r>
          <rPr>
            <sz val="11"/>
            <rFont val="Calibri"/>
          </rPr>
          <t>The Ubuntu operating system must disable the x86 Ctrl-Alt-Delete key sequence.</t>
        </r>
      </text>
    </comment>
    <comment ref="S39" authorId="0" shapeId="0" xr:uid="{00000000-0006-0000-0400-00003D000000}">
      <text>
        <r>
          <rPr>
            <sz val="11"/>
            <rFont val="Calibri"/>
          </rPr>
          <t>The Ubuntu operating system must disable automatic mounting of Universal Serial Bus (USB) mass storage driver.</t>
        </r>
      </text>
    </comment>
    <comment ref="T39" authorId="0" shapeId="0" xr:uid="{00000000-0006-0000-0400-00003E000000}">
      <text>
        <r>
          <rPr>
            <sz val="11"/>
            <rFont val="Calibri"/>
          </rPr>
          <t>The Ubuntu operating system must disable all wireless network adapters.</t>
        </r>
      </text>
    </comment>
    <comment ref="U39" authorId="0" shapeId="0" xr:uid="{00000000-0006-0000-0400-00003F000000}">
      <text>
        <r>
          <rPr>
            <sz val="11"/>
            <rFont val="Calibri"/>
          </rPr>
          <t>The Ubuntu operating system must restrict access to the kernel message buffer.</t>
        </r>
      </text>
    </comment>
    <comment ref="J45" authorId="0" shapeId="0" xr:uid="{00000000-0006-0000-0400-000040000000}">
      <text>
        <r>
          <rPr>
            <sz val="11"/>
            <rFont val="Calibri"/>
          </rPr>
          <t>The Ubuntu operating system must uniquely identify interactive users.</t>
        </r>
      </text>
    </comment>
    <comment ref="J46" authorId="0" shapeId="0" xr:uid="{00000000-0006-0000-0400-000041000000}">
      <text>
        <r>
          <rPr>
            <sz val="11"/>
            <rFont val="Calibri"/>
          </rPr>
          <t>The Ubuntu operating system must limit the number of concurrent sessions to ten for all accounts and/or account types.</t>
        </r>
      </text>
    </comment>
    <comment ref="J47" authorId="0" shapeId="0" xr:uid="{00000000-0006-0000-0400-000042000000}">
      <text>
        <r>
          <rPr>
            <sz val="11"/>
            <rFont val="Calibri"/>
          </rPr>
          <t>The Ubuntu operating system must provision temporary user accounts with an expiration time of 72 hours or less.</t>
        </r>
      </text>
    </comment>
    <comment ref="K47" authorId="0" shapeId="0" xr:uid="{00000000-0006-0000-0400-000043000000}">
      <text>
        <r>
          <rPr>
            <sz val="11"/>
            <rFont val="Calibri"/>
          </rPr>
          <t>The Ubuntu operating system must disable account identifiers (individuals, groups, roles, and devices) after 35 days of inactivity.</t>
        </r>
      </text>
    </comment>
    <comment ref="L47" authorId="0" shapeId="0" xr:uid="{00000000-0006-0000-0400-000044000000}">
      <text>
        <r>
          <rPr>
            <sz val="11"/>
            <rFont val="Calibri"/>
          </rPr>
          <t>The Ubuntu operating system must automatically expire temporary accounts within 72 hours.</t>
        </r>
      </text>
    </comment>
    <comment ref="J48" authorId="0" shapeId="0" xr:uid="{00000000-0006-0000-0400-000045000000}">
      <text>
        <r>
          <rPr>
            <sz val="11"/>
            <rFont val="Calibri"/>
          </rPr>
          <t>The Ubuntu operating system must ensure only users who need access to security functions are part of sudo group.</t>
        </r>
      </text>
    </comment>
    <comment ref="K48" authorId="0" shapeId="0" xr:uid="{00000000-0006-0000-0400-000046000000}">
      <text>
        <r>
          <rPr>
            <sz val="11"/>
            <rFont val="Calibri"/>
          </rPr>
          <t>The Ubuntu operating system must require users to reauthenticate for privilege escalation or when changing roles.</t>
        </r>
      </text>
    </comment>
    <comment ref="L48" authorId="0" shapeId="0" xr:uid="{00000000-0006-0000-0400-000047000000}">
      <text>
        <r>
          <rPr>
            <sz val="11"/>
            <rFont val="Calibri"/>
          </rPr>
          <t>The Ubuntu operating system must prevent direct login into the root account.</t>
        </r>
      </text>
    </comment>
    <comment ref="J54" authorId="0" shapeId="0" xr:uid="{00000000-0006-0000-0400-000048000000}">
      <text>
        <r>
          <rPr>
            <sz val="11"/>
            <rFont val="Calibri"/>
          </rPr>
          <t>The Ubuntu operating system must map the authenticated identity to the user or group account for PKI-based authentication.</t>
        </r>
      </text>
    </comment>
    <comment ref="K54" authorId="0" shapeId="0" xr:uid="{00000000-0006-0000-0400-000049000000}">
      <text>
        <r>
          <rPr>
            <sz val="11"/>
            <rFont val="Calibri"/>
          </rPr>
          <t>The Ubuntu operating system must implement smart card logins for multifactor authentication for local and network access to privileged and nonprivileged accounts.</t>
        </r>
      </text>
    </comment>
    <comment ref="L54" authorId="0" shapeId="0" xr:uid="{00000000-0006-0000-0400-00004A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M54" authorId="0" shapeId="0" xr:uid="{00000000-0006-0000-0400-00004B000000}">
      <text>
        <r>
          <rPr>
            <sz val="11"/>
            <rFont val="Calibri"/>
          </rPr>
          <t>The Ubuntu operating system must accept Personal Identity Verification (PIV) credentials.</t>
        </r>
      </text>
    </comment>
    <comment ref="N54" authorId="0" shapeId="0" xr:uid="{00000000-0006-0000-0400-00004C000000}">
      <text>
        <r>
          <rPr>
            <sz val="11"/>
            <rFont val="Calibri"/>
          </rPr>
          <t>The Ubuntu operating system must electronically verify Personal Identity Verification (PIV) credentials.</t>
        </r>
      </text>
    </comment>
    <comment ref="O54" authorId="0" shapeId="0" xr:uid="{00000000-0006-0000-0400-00004D000000}">
      <text>
        <r>
          <rPr>
            <sz val="11"/>
            <rFont val="Calibri"/>
          </rPr>
          <t>The Ubuntu operating system must be configured such that Pluggable Authentication Module (PAM) prohibits the use of cached authentications after one day.</t>
        </r>
      </text>
    </comment>
    <comment ref="P54" authorId="0" shapeId="0" xr:uid="{00000000-0006-0000-0400-00004E000000}">
      <text>
        <r>
          <rPr>
            <sz val="11"/>
            <rFont val="Calibri"/>
          </rPr>
          <t>The Ubuntu operating system must use DoD PKI-established certificate authorities for verification of the establishment of protected sessions.</t>
        </r>
      </text>
    </comment>
    <comment ref="J63" authorId="0" shapeId="0" xr:uid="{00000000-0006-0000-0400-00004F000000}">
      <text>
        <r>
          <rPr>
            <sz val="11"/>
            <rFont val="Calibri"/>
          </rPr>
          <t>The Ubuntu operating system must be configured so that Advance Package Tool (APT) removes all software components after updated versions have been installed.</t>
        </r>
      </text>
    </comment>
    <comment ref="J70" authorId="0" shapeId="0" xr:uid="{00000000-0006-0000-0400-000050000000}">
      <text>
        <r>
          <rPr>
            <sz val="11"/>
            <rFont val="Calibri"/>
          </rPr>
          <t>Ubuntu operating systems when booted must require authentication upon booting into single-user and maintenance modes.</t>
        </r>
      </text>
    </comment>
    <comment ref="K70" authorId="0" shapeId="0" xr:uid="{00000000-0006-0000-0400-000056000000}">
      <text>
        <r>
          <rPr>
            <sz val="11"/>
            <rFont val="Calibri"/>
          </rPr>
          <t>The Ubuntu operating system must use strong authenticators in establishing nonlocal maintenance and diagnostic sessions.</t>
        </r>
      </text>
    </comment>
    <comment ref="L70" authorId="0" shapeId="0" xr:uid="{00000000-0006-0000-0400-000057000000}">
      <text>
        <r>
          <rPr>
            <sz val="11"/>
            <rFont val="Calibri"/>
          </rPr>
          <t>The Ubuntu operating system must immediately terminate all network connections associated with SSH traffic after a period of inactivity.</t>
        </r>
      </text>
    </comment>
    <comment ref="M70" authorId="0" shapeId="0" xr:uid="{00000000-0006-0000-0400-000058000000}">
      <text>
        <r>
          <rPr>
            <sz val="11"/>
            <rFont val="Calibri"/>
          </rPr>
          <t>The Ubuntu operating system must be configured so that when passwords are changed or new passwords are established, pwquality must be used.</t>
        </r>
      </text>
    </comment>
    <comment ref="N70" authorId="0" shapeId="0" xr:uid="{00000000-0006-0000-0400-000059000000}">
      <text>
        <r>
          <rPr>
            <sz val="11"/>
            <rFont val="Calibri"/>
          </rPr>
          <t>The Ubuntu operating system, for PKI-based authentication, must validate certificates by constructing a certification path (which includes status information) to an accepted trust anchor.</t>
        </r>
      </text>
    </comment>
    <comment ref="O70" authorId="0" shapeId="0" xr:uid="{00000000-0006-0000-0400-00005A000000}">
      <text>
        <r>
          <rPr>
            <sz val="11"/>
            <rFont val="Calibri"/>
          </rPr>
          <t>The Ubuntu operating system for PKI-based authentication, must implement a local cache of revocation data in case of the inability to access revocation information via the network.</t>
        </r>
      </text>
    </comment>
    <comment ref="P70" authorId="0" shapeId="0" xr:uid="{00000000-0006-0000-0400-00005B000000}">
      <text>
        <r>
          <rPr>
            <sz val="11"/>
            <rFont val="Calibri"/>
          </rPr>
          <t>The Ubuntu operating system must alert the ISSO and SA (at a minimum) in the event of an audit processing failure.</t>
        </r>
      </text>
    </comment>
    <comment ref="Q70" authorId="0" shapeId="0" xr:uid="{00000000-0006-0000-0400-00005C000000}">
      <text>
        <r>
          <rPr>
            <sz val="11"/>
            <rFont val="Calibri"/>
          </rPr>
          <t>The Ubuntu operating system must be configured so that audit log files are not read or write-accessible by unauthorized users.</t>
        </r>
      </text>
    </comment>
    <comment ref="R70" authorId="0" shapeId="0" xr:uid="{00000000-0006-0000-0400-00005D000000}">
      <text>
        <r>
          <rPr>
            <sz val="11"/>
            <rFont val="Calibri"/>
          </rPr>
          <t>The Ubuntu operating system must be configured to permit only authorized users ownership of the audit log files.</t>
        </r>
      </text>
    </comment>
    <comment ref="S70" authorId="0" shapeId="0" xr:uid="{00000000-0006-0000-0400-00005E000000}">
      <text>
        <r>
          <rPr>
            <sz val="11"/>
            <rFont val="Calibri"/>
          </rPr>
          <t>The Ubuntu operating system must permit only authorized groups ownership of the audit log files.</t>
        </r>
      </text>
    </comment>
    <comment ref="T70" authorId="0" shapeId="0" xr:uid="{00000000-0006-0000-0400-00005F000000}">
      <text>
        <r>
          <rPr>
            <sz val="11"/>
            <rFont val="Calibri"/>
          </rPr>
          <t>The Ubuntu operating system must be configured so that the audit log directory is not write-accessible by unauthorized users.</t>
        </r>
      </text>
    </comment>
    <comment ref="U70" authorId="0" shapeId="0" xr:uid="{00000000-0006-0000-0400-000060000000}">
      <text>
        <r>
          <rPr>
            <sz val="11"/>
            <rFont val="Calibri"/>
          </rPr>
          <t>The Ubuntu operating system must be configured so that audit configuration files are not write-accessible by unauthorized users.</t>
        </r>
      </text>
    </comment>
    <comment ref="V70" authorId="0" shapeId="0" xr:uid="{00000000-0006-0000-0400-000061000000}">
      <text>
        <r>
          <rPr>
            <sz val="11"/>
            <rFont val="Calibri"/>
          </rPr>
          <t>The Ubuntu operating system must permit only authorized groups to own the audit configuration files.</t>
        </r>
      </text>
    </comment>
    <comment ref="W70" authorId="0" shapeId="0" xr:uid="{00000000-0006-0000-0400-000062000000}">
      <text>
        <r>
          <rPr>
            <sz val="11"/>
            <rFont val="Calibri"/>
          </rPr>
          <t>The Ubuntu operating system must generate audit records for successful/unsuccessful uses of the creat, open, openat, open_by_handle_at, truncate, and ftruncate system calls.</t>
        </r>
      </text>
    </comment>
    <comment ref="X70" authorId="0" shapeId="0" xr:uid="{00000000-0006-0000-0400-000063000000}">
      <text>
        <r>
          <rPr>
            <sz val="11"/>
            <rFont val="Calibri"/>
          </rPr>
          <t>The Ubuntu operating system must generate audit records for successful/unsuccessful uses of the chcon command.</t>
        </r>
      </text>
    </comment>
    <comment ref="Y70" authorId="0" shapeId="0" xr:uid="{00000000-0006-0000-0400-000064000000}">
      <text>
        <r>
          <rPr>
            <sz val="11"/>
            <rFont val="Calibri"/>
          </rPr>
          <t>The Ubuntu operating system must initiate session audits at system start-up.</t>
        </r>
      </text>
    </comment>
    <comment ref="Z70" authorId="0" shapeId="0" xr:uid="{00000000-0006-0000-0400-000065000000}">
      <text>
        <r>
          <rPr>
            <sz val="11"/>
            <rFont val="Calibri"/>
          </rPr>
          <t>The Ubuntu operating system must generate audit records for any successful/unsuccessful use of unlink, unlinkat, rename, renameat, and rmdir system calls.</t>
        </r>
      </text>
    </comment>
    <comment ref="AA70" authorId="0" shapeId="0" xr:uid="{00000000-0006-0000-0400-000066000000}">
      <text>
        <r>
          <rPr>
            <sz val="11"/>
            <rFont val="Calibri"/>
          </rPr>
          <t>The Ubuntu operating system must generate audit records when successful/unsuccessful attempts to use modprobe command.</t>
        </r>
      </text>
    </comment>
    <comment ref="AB70" authorId="0" shapeId="0" xr:uid="{00000000-0006-0000-0400-000067000000}">
      <text>
        <r>
          <rPr>
            <sz val="11"/>
            <rFont val="Calibri"/>
          </rPr>
          <t>The Ubuntu operating system must generate audit records when successful/unsuccessful attempts to use the kmod command.</t>
        </r>
      </text>
    </comment>
    <comment ref="AC70" authorId="0" shapeId="0" xr:uid="{00000000-0006-0000-0400-000068000000}">
      <text>
        <r>
          <rPr>
            <sz val="11"/>
            <rFont val="Calibri"/>
          </rPr>
          <t>The Ubuntu operating system must generate audit records when successful/unsuccessful attempts to use the fdisk command.</t>
        </r>
      </text>
    </comment>
    <comment ref="AD70" authorId="0" shapeId="0" xr:uid="{00000000-0006-0000-0400-000069000000}">
      <text>
        <r>
          <rPr>
            <sz val="11"/>
            <rFont val="Calibri"/>
          </rPr>
          <t>The Ubuntu operating system must monitor remote access methods.</t>
        </r>
      </text>
    </comment>
    <comment ref="AE70" authorId="0" shapeId="0" xr:uid="{00000000-0006-0000-0400-00006A000000}">
      <text>
        <r>
          <rPr>
            <sz val="11"/>
            <rFont val="Calibri"/>
          </rPr>
          <t>The Ubuntu operating system must be configured to prohibit or restrict the use of functions, ports, protocols, and/or services, as defined in the PPSM CAL and vulnerability assessments.</t>
        </r>
      </text>
    </comment>
    <comment ref="AF70" authorId="0" shapeId="0" xr:uid="{00000000-0006-0000-0400-00006B000000}">
      <text>
        <r>
          <rPr>
            <sz val="11"/>
            <rFont val="Calibri"/>
          </rPr>
          <t>The Ubuntu operating system must configure the /var/log directory to be group-owned by syslog.</t>
        </r>
      </text>
    </comment>
    <comment ref="AG70" authorId="0" shapeId="0" xr:uid="{00000000-0006-0000-0400-00006C000000}">
      <text>
        <r>
          <rPr>
            <sz val="11"/>
            <rFont val="Calibri"/>
          </rPr>
          <t>The Ubuntu operating system must configure the /var/log directory to be owned by root.</t>
        </r>
      </text>
    </comment>
    <comment ref="AH70" authorId="0" shapeId="0" xr:uid="{00000000-0006-0000-0400-00006D000000}">
      <text>
        <r>
          <rPr>
            <sz val="11"/>
            <rFont val="Calibri"/>
          </rPr>
          <t xml:space="preserve">The Ubuntu operating system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AI70" authorId="0" shapeId="0" xr:uid="{00000000-0006-0000-0400-00006E000000}">
      <text>
        <r>
          <rPr>
            <sz val="11"/>
            <rFont val="Calibri"/>
          </rPr>
          <t>The Ubuntu operating system must configure the /var/log/syslog file to be group-owned by adm.</t>
        </r>
      </text>
    </comment>
    <comment ref="AJ70" authorId="0" shapeId="0" xr:uid="{00000000-0006-0000-0400-000051000000}">
      <text>
        <r>
          <rPr>
            <sz val="11"/>
            <rFont val="Calibri"/>
          </rPr>
          <t>The Ubuntu operating system must configure /var/log/syslog file to be owned by syslog.</t>
        </r>
      </text>
    </comment>
    <comment ref="AK70" authorId="0" shapeId="0" xr:uid="{00000000-0006-0000-0400-000052000000}">
      <text>
        <r>
          <rPr>
            <sz val="11"/>
            <rFont val="Calibri"/>
          </rPr>
          <t>The Ubuntu operating system must configure /var/log/syslog file with mode 0640 or less permissive.</t>
        </r>
      </text>
    </comment>
    <comment ref="AL70" authorId="0" shapeId="0" xr:uid="{00000000-0006-0000-0400-000053000000}">
      <text>
        <r>
          <rPr>
            <sz val="11"/>
            <rFont val="Calibri"/>
          </rPr>
          <t>The Ubuntu operating system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text>
    </comment>
    <comment ref="AM70" authorId="0" shapeId="0" xr:uid="{00000000-0006-0000-0400-000054000000}">
      <text>
        <r>
          <rPr>
            <sz val="11"/>
            <rFont val="Calibri"/>
          </rPr>
          <t>The Ubuntu operating system must synchronize internal information system clocks to the authoritative time source when the time difference is greater than one second.</t>
        </r>
      </text>
    </comment>
    <comment ref="AN70" authorId="0" shapeId="0" xr:uid="{00000000-0006-0000-0400-000055000000}">
      <text>
        <r>
          <rPr>
            <sz val="11"/>
            <rFont val="Calibri"/>
          </rPr>
          <t>The Ubuntu operating system SSH server must be configured to use only FIPS-validated key exchange algorithms.</t>
        </r>
      </text>
    </comment>
    <comment ref="J71" authorId="0" shapeId="0" xr:uid="{00000000-0006-0000-0400-00006F000000}">
      <text>
        <r>
          <rPr>
            <sz val="11"/>
            <rFont val="Calibri"/>
          </rPr>
          <t>The Ubuntu operating system must shut down by default upon audit failure (unless availability is an overriding concern).</t>
        </r>
      </text>
    </comment>
    <comment ref="K71" authorId="0" shapeId="0" xr:uid="{00000000-0006-0000-0400-000070000000}">
      <text>
        <r>
          <rPr>
            <sz val="11"/>
            <rFont val="Calibri"/>
          </rPr>
          <t>The Ubuntu operating system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L71" authorId="0" shapeId="0" xr:uid="{00000000-0006-0000-0400-000071000000}">
      <text>
        <r>
          <rPr>
            <sz val="11"/>
            <rFont val="Calibri"/>
          </rPr>
          <t>The Ubuntu operating system must immediately notify the SA and ISSO (at a minimum) when allocated audit record storage volume reaches 75% of the repository maximum audit record storage capacity.</t>
        </r>
      </text>
    </comment>
    <comment ref="M71" authorId="0" shapeId="0" xr:uid="{00000000-0006-0000-0400-000072000000}">
      <text>
        <r>
          <rPr>
            <sz val="11"/>
            <rFont val="Calibri"/>
          </rPr>
          <t>The Ubuntu operating system must be configured to preserve log records from failure events.</t>
        </r>
      </text>
    </comment>
    <comment ref="J72" authorId="0" shapeId="0" xr:uid="{00000000-0006-0000-0400-000073000000}">
      <text>
        <r>
          <rPr>
            <sz val="11"/>
            <rFont val="Calibri"/>
          </rPr>
          <t>The Ubuntu operating system must generate audit records for successful/unsuccessful uses of the pam_timestamp_check command.</t>
        </r>
      </text>
    </comment>
    <comment ref="K72" authorId="0" shapeId="0" xr:uid="{00000000-0006-0000-0400-000074000000}">
      <text>
        <r>
          <rPr>
            <sz val="11"/>
            <rFont val="Calibri"/>
          </rPr>
          <t>The Ubuntu operating system must produce audit records and reports containing information to establish when, where, what type, the source, and the outcome for all DoD-defined auditable events and actions in near real time.</t>
        </r>
      </text>
    </comment>
    <comment ref="L72" authorId="0" shapeId="0" xr:uid="{00000000-0006-0000-0400-000075000000}">
      <text>
        <r>
          <rPr>
            <sz val="11"/>
            <rFont val="Calibri"/>
          </rPr>
          <t>The Ubuntu operating system must record time stamps for audit records that can be mapped to Coordinated Universal Time (UTC) or Greenwich Mean Time (GMT).</t>
        </r>
      </text>
    </comment>
    <comment ref="J73" authorId="0" shapeId="0" xr:uid="{00000000-0006-0000-0400-000076000000}">
      <text>
        <r>
          <rPr>
            <sz val="11"/>
            <rFont val="Calibri"/>
          </rPr>
          <t>The Ubuntu operating system must generate audit records for all account creations, modifications, disabling, and termination events that affect /etc/passwd.</t>
        </r>
      </text>
    </comment>
    <comment ref="K73" authorId="0" shapeId="0" xr:uid="{00000000-0006-0000-0400-00007D000000}">
      <text>
        <r>
          <rPr>
            <sz val="11"/>
            <rFont val="Calibri"/>
          </rPr>
          <t>The Ubuntu operating system must generate audit records for all account creations, modifications, disabling, and termination events that affect /etc/group.</t>
        </r>
      </text>
    </comment>
    <comment ref="L73" authorId="0" shapeId="0" xr:uid="{00000000-0006-0000-0400-00007E000000}">
      <text>
        <r>
          <rPr>
            <sz val="11"/>
            <rFont val="Calibri"/>
          </rPr>
          <t>The Ubuntu operating system must generate audit records for all account creations, modifications, disabling, and termination events that affect /etc/shadow.</t>
        </r>
      </text>
    </comment>
    <comment ref="M73" authorId="0" shapeId="0" xr:uid="{00000000-0006-0000-0400-00007F000000}">
      <text>
        <r>
          <rPr>
            <sz val="11"/>
            <rFont val="Calibri"/>
          </rPr>
          <t>The Ubuntu operating system must generate audit records for all account creations, modifications, disabling, and termination events that affect /etc/gshadow.</t>
        </r>
      </text>
    </comment>
    <comment ref="N73" authorId="0" shapeId="0" xr:uid="{00000000-0006-0000-0400-000080000000}">
      <text>
        <r>
          <rPr>
            <sz val="11"/>
            <rFont val="Calibri"/>
          </rPr>
          <t>The Ubuntu operating system must generate audit records for all account creations, modifications, disabling, and termination events that affect /etc/opasswd.</t>
        </r>
      </text>
    </comment>
    <comment ref="O73" authorId="0" shapeId="0" xr:uid="{00000000-0006-0000-0400-000081000000}">
      <text>
        <r>
          <rPr>
            <sz val="11"/>
            <rFont val="Calibri"/>
          </rPr>
          <t>The Ubuntu operating system must permit only authorized accounts to own the audit configuration files.</t>
        </r>
      </text>
    </comment>
    <comment ref="P73" authorId="0" shapeId="0" xr:uid="{00000000-0006-0000-0400-000082000000}">
      <text>
        <r>
          <rPr>
            <sz val="11"/>
            <rFont val="Calibri"/>
          </rPr>
          <t>The Ubuntu operating system must generate audit records for successful/unsuccessful uses of the su command.</t>
        </r>
      </text>
    </comment>
    <comment ref="Q73" authorId="0" shapeId="0" xr:uid="{00000000-0006-0000-0400-000083000000}">
      <text>
        <r>
          <rPr>
            <sz val="11"/>
            <rFont val="Calibri"/>
          </rPr>
          <t>The Ubuntu operating system must generate audit records for successful/unsuccessful uses of the chfn command.</t>
        </r>
      </text>
    </comment>
    <comment ref="R73" authorId="0" shapeId="0" xr:uid="{00000000-0006-0000-0400-000084000000}">
      <text>
        <r>
          <rPr>
            <sz val="11"/>
            <rFont val="Calibri"/>
          </rPr>
          <t>The Ubuntu operating system must generate audit records for successful/unsuccessful uses of the mount command.</t>
        </r>
      </text>
    </comment>
    <comment ref="S73" authorId="0" shapeId="0" xr:uid="{00000000-0006-0000-0400-000085000000}">
      <text>
        <r>
          <rPr>
            <sz val="11"/>
            <rFont val="Calibri"/>
          </rPr>
          <t>The Ubuntu operating system must generate audit records for successful/unsuccessful uses of the umount command.</t>
        </r>
      </text>
    </comment>
    <comment ref="T73" authorId="0" shapeId="0" xr:uid="{00000000-0006-0000-0400-000086000000}">
      <text>
        <r>
          <rPr>
            <sz val="11"/>
            <rFont val="Calibri"/>
          </rPr>
          <t>The Ubuntu operating system must generate audit records for successful/unsuccessful uses of the ssh-agent command.</t>
        </r>
      </text>
    </comment>
    <comment ref="U73" authorId="0" shapeId="0" xr:uid="{00000000-0006-0000-0400-000087000000}">
      <text>
        <r>
          <rPr>
            <sz val="11"/>
            <rFont val="Calibri"/>
          </rPr>
          <t>The Ubuntu operating system must generate audit records for successful/unsuccessful uses of the ssh-keysign command.</t>
        </r>
      </text>
    </comment>
    <comment ref="V73" authorId="0" shapeId="0" xr:uid="{00000000-0006-0000-0400-000088000000}">
      <text>
        <r>
          <rPr>
            <sz val="11"/>
            <rFont val="Calibri"/>
          </rPr>
          <t>The Ubuntu operating system must generate audit records for any use of the setxattr, fsetxattr, lsetxattr, removexattr, fremovexattr, and lremovexattr system calls.</t>
        </r>
      </text>
    </comment>
    <comment ref="W73" authorId="0" shapeId="0" xr:uid="{00000000-0006-0000-0400-000089000000}">
      <text>
        <r>
          <rPr>
            <sz val="11"/>
            <rFont val="Calibri"/>
          </rPr>
          <t>The Ubuntu operating system must generate audit records for successful/unsuccessful uses of the chown, fchown, fchownat, and lchown system calls.</t>
        </r>
      </text>
    </comment>
    <comment ref="X73" authorId="0" shapeId="0" xr:uid="{00000000-0006-0000-0400-00008A000000}">
      <text>
        <r>
          <rPr>
            <sz val="11"/>
            <rFont val="Calibri"/>
          </rPr>
          <t>The Ubuntu operating system must generate audit records for successful/unsuccessful uses of the chmod, fchmod, and fchmodat system calls.</t>
        </r>
      </text>
    </comment>
    <comment ref="Y73" authorId="0" shapeId="0" xr:uid="{00000000-0006-0000-0400-00008B000000}">
      <text>
        <r>
          <rPr>
            <sz val="11"/>
            <rFont val="Calibri"/>
          </rPr>
          <t>The Ubuntu operating system must generate audit records for successful/unsuccessful uses of the sudo command.</t>
        </r>
      </text>
    </comment>
    <comment ref="Z73" authorId="0" shapeId="0" xr:uid="{00000000-0006-0000-0400-00008C000000}">
      <text>
        <r>
          <rPr>
            <sz val="11"/>
            <rFont val="Calibri"/>
          </rPr>
          <t>The Ubuntu operating system must generate audit records for successful/unsuccessful uses of the sudoedit command.</t>
        </r>
      </text>
    </comment>
    <comment ref="AA73" authorId="0" shapeId="0" xr:uid="{00000000-0006-0000-0400-00008D000000}">
      <text>
        <r>
          <rPr>
            <sz val="11"/>
            <rFont val="Calibri"/>
          </rPr>
          <t>The Ubuntu operating system must generate audit records for successful/unsuccessful uses of the chsh command.</t>
        </r>
      </text>
    </comment>
    <comment ref="AB73" authorId="0" shapeId="0" xr:uid="{00000000-0006-0000-0400-00008E000000}">
      <text>
        <r>
          <rPr>
            <sz val="11"/>
            <rFont val="Calibri"/>
          </rPr>
          <t>The Ubuntu operating system must generate audit records for successful/unsuccessful uses of the newgrp command.</t>
        </r>
      </text>
    </comment>
    <comment ref="AC73" authorId="0" shapeId="0" xr:uid="{00000000-0006-0000-0400-00008F000000}">
      <text>
        <r>
          <rPr>
            <sz val="11"/>
            <rFont val="Calibri"/>
          </rPr>
          <t>The Ubuntu operating system must generate audit records for successful/unsuccessful uses of the setfacl command.</t>
        </r>
      </text>
    </comment>
    <comment ref="AD73" authorId="0" shapeId="0" xr:uid="{00000000-0006-0000-0400-000090000000}">
      <text>
        <r>
          <rPr>
            <sz val="11"/>
            <rFont val="Calibri"/>
          </rPr>
          <t>The Ubuntu operating system must generate audit records for successful/unsuccessful uses of the chacl command.</t>
        </r>
      </text>
    </comment>
    <comment ref="AE73" authorId="0" shapeId="0" xr:uid="{00000000-0006-0000-0400-000091000000}">
      <text>
        <r>
          <rPr>
            <sz val="11"/>
            <rFont val="Calibri"/>
          </rPr>
          <t>The Ubuntu operating system must generate audit records for the use and modification of the tallylog file.</t>
        </r>
      </text>
    </comment>
    <comment ref="AF73" authorId="0" shapeId="0" xr:uid="{00000000-0006-0000-0400-000092000000}">
      <text>
        <r>
          <rPr>
            <sz val="11"/>
            <rFont val="Calibri"/>
          </rPr>
          <t>The Ubuntu operating system must generate audit records for the use and modification of faillog file.</t>
        </r>
      </text>
    </comment>
    <comment ref="AG73" authorId="0" shapeId="0" xr:uid="{00000000-0006-0000-0400-000093000000}">
      <text>
        <r>
          <rPr>
            <sz val="11"/>
            <rFont val="Calibri"/>
          </rPr>
          <t>The Ubuntu operating system must generate audit records for the use and modification of the lastlog file.</t>
        </r>
      </text>
    </comment>
    <comment ref="AH73" authorId="0" shapeId="0" xr:uid="{00000000-0006-0000-0400-000094000000}">
      <text>
        <r>
          <rPr>
            <sz val="11"/>
            <rFont val="Calibri"/>
          </rPr>
          <t>The Ubuntu operating system must generate audit records for successful/unsuccessful uses of the passwd command.</t>
        </r>
      </text>
    </comment>
    <comment ref="AI73" authorId="0" shapeId="0" xr:uid="{00000000-0006-0000-0400-000095000000}">
      <text>
        <r>
          <rPr>
            <sz val="11"/>
            <rFont val="Calibri"/>
          </rPr>
          <t>The Ubuntu operating system must generate audit records for successful/unsuccessful uses of the unix_update command.</t>
        </r>
      </text>
    </comment>
    <comment ref="AJ73" authorId="0" shapeId="0" xr:uid="{00000000-0006-0000-0400-000096000000}">
      <text>
        <r>
          <rPr>
            <sz val="11"/>
            <rFont val="Calibri"/>
          </rPr>
          <t>The Ubuntu operating system must generate audit records for successful/unsuccessful uses of the gpasswd command.</t>
        </r>
      </text>
    </comment>
    <comment ref="AK73" authorId="0" shapeId="0" xr:uid="{00000000-0006-0000-0400-000097000000}">
      <text>
        <r>
          <rPr>
            <sz val="11"/>
            <rFont val="Calibri"/>
          </rPr>
          <t>The Ubuntu operating system must generate audit records for successful/unsuccessful uses of the chage command.</t>
        </r>
      </text>
    </comment>
    <comment ref="AL73" authorId="0" shapeId="0" xr:uid="{00000000-0006-0000-0400-000098000000}">
      <text>
        <r>
          <rPr>
            <sz val="11"/>
            <rFont val="Calibri"/>
          </rPr>
          <t>The Ubuntu operating system must generate audit records for successful/unsuccessful uses of the usermod command.</t>
        </r>
      </text>
    </comment>
    <comment ref="AM73" authorId="0" shapeId="0" xr:uid="{00000000-0006-0000-0400-000099000000}">
      <text>
        <r>
          <rPr>
            <sz val="11"/>
            <rFont val="Calibri"/>
          </rPr>
          <t>The Ubuntu operating system must generate audit records for successful/unsuccessful uses of the crontab command.</t>
        </r>
      </text>
    </comment>
    <comment ref="AN73" authorId="0" shapeId="0" xr:uid="{00000000-0006-0000-0400-00009A000000}">
      <text>
        <r>
          <rPr>
            <sz val="11"/>
            <rFont val="Calibri"/>
          </rPr>
          <t>The Ubuntu operating system must generate audit records for successful/unsuccessful uses of the init_module and finit_module syscalls.</t>
        </r>
      </text>
    </comment>
    <comment ref="AO73" authorId="0" shapeId="0" xr:uid="{00000000-0006-0000-0400-000077000000}">
      <text>
        <r>
          <rPr>
            <sz val="11"/>
            <rFont val="Calibri"/>
          </rPr>
          <t>The Ubuntu operating system must generate audit records for successful/unsuccessful uses of the delete_module syscall.</t>
        </r>
      </text>
    </comment>
    <comment ref="AP73" authorId="0" shapeId="0" xr:uid="{00000000-0006-0000-0400-000078000000}">
      <text>
        <r>
          <rPr>
            <sz val="11"/>
            <rFont val="Calibri"/>
          </rPr>
          <t>The Ubuntu operating system must prevent all software from executing at higher privilege levels than users executing the software and the audit system must be configured to audit the execution of privileged functions.</t>
        </r>
      </text>
    </comment>
    <comment ref="AQ73" authorId="0" shapeId="0" xr:uid="{00000000-0006-0000-0400-000079000000}">
      <text>
        <r>
          <rPr>
            <sz val="11"/>
            <rFont val="Calibri"/>
          </rPr>
          <t>The Ubuntu operating system must generate audit records for privileged activities, nonlocal maintenance, diagnostic sessions and other system-level access.</t>
        </r>
      </text>
    </comment>
    <comment ref="AR73" authorId="0" shapeId="0" xr:uid="{00000000-0006-0000-0400-00007A000000}">
      <text>
        <r>
          <rPr>
            <sz val="11"/>
            <rFont val="Calibri"/>
          </rPr>
          <t>The Ubuntu operating system must generate audit records for the /var/log/wtmp file.</t>
        </r>
      </text>
    </comment>
    <comment ref="AS73" authorId="0" shapeId="0" xr:uid="{00000000-0006-0000-0400-00007B000000}">
      <text>
        <r>
          <rPr>
            <sz val="11"/>
            <rFont val="Calibri"/>
          </rPr>
          <t>The Ubuntu operating system must generate audit records for the /var/run/utmp file.</t>
        </r>
      </text>
    </comment>
    <comment ref="AT73" authorId="0" shapeId="0" xr:uid="{00000000-0006-0000-0400-00007C000000}">
      <text>
        <r>
          <rPr>
            <sz val="11"/>
            <rFont val="Calibri"/>
          </rPr>
          <t>The Ubuntu operating system must generate audit records for the /var/log/btmp file.</t>
        </r>
      </text>
    </comment>
    <comment ref="J74" authorId="0" shapeId="0" xr:uid="{00000000-0006-0000-0400-00009B000000}">
      <text>
        <r>
          <rPr>
            <sz val="11"/>
            <rFont val="Calibri"/>
          </rPr>
          <t>The Ubuntu operating system must configure audit tools with a mode of 0755 or less permissive.</t>
        </r>
      </text>
    </comment>
    <comment ref="K74" authorId="0" shapeId="0" xr:uid="{00000000-0006-0000-0400-00009C000000}">
      <text>
        <r>
          <rPr>
            <sz val="11"/>
            <rFont val="Calibri"/>
          </rPr>
          <t>The Ubuntu operating system must configure audit tools to be owned by root.</t>
        </r>
      </text>
    </comment>
    <comment ref="L74" authorId="0" shapeId="0" xr:uid="{00000000-0006-0000-0400-00009D000000}">
      <text>
        <r>
          <rPr>
            <sz val="11"/>
            <rFont val="Calibri"/>
          </rPr>
          <t>The Ubuntu operating system must configure the audit tools to be group-owned by root.</t>
        </r>
      </text>
    </comment>
    <comment ref="J77" authorId="0" shapeId="0" xr:uid="{00000000-0006-0000-0400-00009E000000}">
      <text>
        <r>
          <rPr>
            <sz val="11"/>
            <rFont val="Calibri"/>
          </rPr>
          <t>The Ubuntu operating system audit event multiplexor must be configured to off-load audit logs onto a different system or storage media from the system being audited.</t>
        </r>
      </text>
    </comment>
    <comment ref="K77" authorId="0" shapeId="0" xr:uid="{00000000-0006-0000-0400-00009F000000}">
      <text>
        <r>
          <rPr>
            <sz val="11"/>
            <rFont val="Calibri"/>
          </rPr>
          <t>The Ubuntu operating system must have a crontab script running weekly to offload audit events of standalone systems.</t>
        </r>
      </text>
    </comment>
    <comment ref="J94" authorId="0" shapeId="0" xr:uid="{00000000-0006-0000-0400-0000A0000000}">
      <text>
        <r>
          <rPr>
            <sz val="11"/>
            <rFont val="Calibri"/>
          </rPr>
          <t>The Ubuntu operating system must implement nonexecutable data to protect its memory from unauthorized code execution.</t>
        </r>
      </text>
    </comment>
    <comment ref="K94" authorId="0" shapeId="0" xr:uid="{00000000-0006-0000-0400-0000A1000000}">
      <text>
        <r>
          <rPr>
            <sz val="11"/>
            <rFont val="Calibri"/>
          </rPr>
          <t>The Ubuntu operating system must implement address space layout randomization to protect its memory from unauthorized code execution.</t>
        </r>
      </text>
    </comment>
    <comment ref="J119" authorId="0" shapeId="0" xr:uid="{00000000-0006-0000-0400-0000A2000000}">
      <text>
        <r>
          <rPr>
            <sz val="11"/>
            <rFont val="Calibri"/>
          </rPr>
          <t>The Ubuntu operating system must be configured so that the script which runs each 30 days or less to check file integrity is the default one.</t>
        </r>
      </text>
    </comment>
    <comment ref="K119" authorId="0" shapeId="0" xr:uid="{00000000-0006-0000-0400-0000A3000000}">
      <text>
        <r>
          <rPr>
            <sz val="11"/>
            <rFont val="Calibri"/>
          </rPr>
          <t>The Ubuntu operating system must use cryptographic mechanisms to protect the integrity of audit tools.</t>
        </r>
      </text>
    </comment>
    <comment ref="L119" authorId="0" shapeId="0" xr:uid="{00000000-0006-0000-0400-0000A4000000}">
      <text>
        <r>
          <rPr>
            <sz val="11"/>
            <rFont val="Calibri"/>
          </rPr>
          <t>The Ubuntu operating system must use a file integrity tool to verify correct operation of all security functions.</t>
        </r>
      </text>
    </comment>
    <comment ref="M119" authorId="0" shapeId="0" xr:uid="{00000000-0006-0000-0400-0000A5000000}">
      <text>
        <r>
          <rPr>
            <sz val="11"/>
            <rFont val="Calibri"/>
          </rPr>
          <t>The Ubuntu operating system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Ubuntu operating system must retain a user</t>
        </r>
        <r>
          <rPr>
            <sz val="11"/>
            <color rgb="FF000000"/>
            <rFont val="Calibri"/>
          </rPr>
          <t>'</t>
        </r>
        <r>
          <rPr>
            <sz val="11"/>
            <color rgb="FF000000"/>
            <rFont val="Calibri"/>
          </rPr>
          <t>s session lock until that user reestablishes access using established identification and authentication procedures.</t>
        </r>
      </text>
    </comment>
    <comment ref="I2" authorId="0" shapeId="0" xr:uid="{00000000-0006-0000-0500-000007000000}">
      <text>
        <r>
          <rPr>
            <sz val="11"/>
            <rFont val="Calibri"/>
          </rPr>
          <t>The Ubuntu operating system must allow users to directly initiate a session lock for all connection types.</t>
        </r>
      </text>
    </comment>
    <comment ref="J2" authorId="0" shapeId="0" xr:uid="{00000000-0006-0000-0500-000002000000}">
      <text>
        <r>
          <rPr>
            <sz val="11"/>
            <rFont val="Calibri"/>
          </rPr>
          <t>The Ubuntu operating system must automatically terminate a user session after inactivity timeouts have expired.</t>
        </r>
      </text>
    </comment>
    <comment ref="K2" authorId="0" shapeId="0" xr:uid="{00000000-0006-0000-0500-000003000000}">
      <text>
        <r>
          <rPr>
            <sz val="11"/>
            <rFont val="Calibri"/>
          </rPr>
          <t>The Ubuntu operating system must immediately terminate all network connections associated with SSH traffic at the end of the session or after 10 minutes of inactivity.</t>
        </r>
      </text>
    </comment>
    <comment ref="L2" authorId="0" shapeId="0" xr:uid="{00000000-0006-0000-0500-000004000000}">
      <text>
        <r>
          <rPr>
            <sz val="11"/>
            <rFont val="Calibri"/>
          </rPr>
          <t>The Ubuntu operating system must automatically lock an account until the locked account is released by an administrator when three unsuccessful logon attempts have been made.</t>
        </r>
      </text>
    </comment>
    <comment ref="M2" authorId="0" shapeId="0" xr:uid="{00000000-0006-0000-0500-000005000000}">
      <text>
        <r>
          <rPr>
            <sz val="11"/>
            <rFont val="Calibri"/>
          </rPr>
          <t>The Ubuntu operating system must enforce a delay of at least 4 seconds between logon prompts following a failed logon attempt.</t>
        </r>
      </text>
    </comment>
    <comment ref="N2" authorId="0" shapeId="0" xr:uid="{00000000-0006-0000-0500-000006000000}">
      <text>
        <r>
          <rPr>
            <sz val="11"/>
            <rFont val="Calibri"/>
          </rPr>
          <t>The Ubuntu operating system must display the date and time of the last successful account logon upon logon.</t>
        </r>
      </text>
    </comment>
    <comment ref="H7" authorId="0" shapeId="0" xr:uid="{00000000-0006-0000-0500-000008000000}">
      <text>
        <r>
          <rPr>
            <sz val="11"/>
            <rFont val="Calibri"/>
          </rPr>
          <t>The Ubuntu operating system must be configured so that the script which runs each 30 days or less to check file integrity is the default one.</t>
        </r>
      </text>
    </comment>
    <comment ref="I7" authorId="0" shapeId="0" xr:uid="{00000000-0006-0000-0500-00002A000000}">
      <text>
        <r>
          <rPr>
            <sz val="11"/>
            <rFont val="Calibri"/>
          </rPr>
          <t>The Ubuntu operating system must generate audit records for all account creations, modifications, disabling, and termination events that affect /etc/passwd.</t>
        </r>
      </text>
    </comment>
    <comment ref="J7" authorId="0" shapeId="0" xr:uid="{00000000-0006-0000-0500-00002B000000}">
      <text>
        <r>
          <rPr>
            <sz val="11"/>
            <rFont val="Calibri"/>
          </rPr>
          <t>The Ubuntu operating system must generate audit records for all account creations, modifications, disabling, and termination events that affect /etc/group.</t>
        </r>
      </text>
    </comment>
    <comment ref="K7" authorId="0" shapeId="0" xr:uid="{00000000-0006-0000-0500-00002C000000}">
      <text>
        <r>
          <rPr>
            <sz val="11"/>
            <rFont val="Calibri"/>
          </rPr>
          <t>The Ubuntu operating system must generate audit records for all account creations, modifications, disabling, and termination events that affect /etc/shadow.</t>
        </r>
      </text>
    </comment>
    <comment ref="L7" authorId="0" shapeId="0" xr:uid="{00000000-0006-0000-0500-00002D000000}">
      <text>
        <r>
          <rPr>
            <sz val="11"/>
            <rFont val="Calibri"/>
          </rPr>
          <t>The Ubuntu operating system must generate audit records for all account creations, modifications, disabling, and termination events that affect /etc/gshadow.</t>
        </r>
      </text>
    </comment>
    <comment ref="M7" authorId="0" shapeId="0" xr:uid="{00000000-0006-0000-0500-00002E000000}">
      <text>
        <r>
          <rPr>
            <sz val="11"/>
            <rFont val="Calibri"/>
          </rPr>
          <t>The Ubuntu operating system must generate audit records for all account creations, modifications, disabling, and termination events that affect /etc/opasswd.</t>
        </r>
      </text>
    </comment>
    <comment ref="N7" authorId="0" shapeId="0" xr:uid="{00000000-0006-0000-0500-00002F000000}">
      <text>
        <r>
          <rPr>
            <sz val="11"/>
            <rFont val="Calibri"/>
          </rPr>
          <t>The Ubuntu operating system must permit only authorized accounts to own the audit configuration files.</t>
        </r>
      </text>
    </comment>
    <comment ref="O7" authorId="0" shapeId="0" xr:uid="{00000000-0006-0000-0500-000009000000}">
      <text>
        <r>
          <rPr>
            <sz val="11"/>
            <rFont val="Calibri"/>
          </rPr>
          <t>The Ubuntu operating system must generate audit records for successful/unsuccessful uses of the su command.</t>
        </r>
      </text>
    </comment>
    <comment ref="P7" authorId="0" shapeId="0" xr:uid="{00000000-0006-0000-0500-00000A000000}">
      <text>
        <r>
          <rPr>
            <sz val="11"/>
            <rFont val="Calibri"/>
          </rPr>
          <t>The Ubuntu operating system must generate audit records for successful/unsuccessful uses of the chfn command.</t>
        </r>
      </text>
    </comment>
    <comment ref="Q7" authorId="0" shapeId="0" xr:uid="{00000000-0006-0000-0500-00000B000000}">
      <text>
        <r>
          <rPr>
            <sz val="11"/>
            <rFont val="Calibri"/>
          </rPr>
          <t>The Ubuntu operating system must generate audit records for successful/unsuccessful uses of the mount command.</t>
        </r>
      </text>
    </comment>
    <comment ref="R7" authorId="0" shapeId="0" xr:uid="{00000000-0006-0000-0500-00000C000000}">
      <text>
        <r>
          <rPr>
            <sz val="11"/>
            <rFont val="Calibri"/>
          </rPr>
          <t>The Ubuntu operating system must generate audit records for successful/unsuccessful uses of the umount command.</t>
        </r>
      </text>
    </comment>
    <comment ref="S7" authorId="0" shapeId="0" xr:uid="{00000000-0006-0000-0500-00000D000000}">
      <text>
        <r>
          <rPr>
            <sz val="11"/>
            <rFont val="Calibri"/>
          </rPr>
          <t>The Ubuntu operating system must generate audit records for successful/unsuccessful uses of the ssh-agent command.</t>
        </r>
      </text>
    </comment>
    <comment ref="T7" authorId="0" shapeId="0" xr:uid="{00000000-0006-0000-0500-00000E000000}">
      <text>
        <r>
          <rPr>
            <sz val="11"/>
            <rFont val="Calibri"/>
          </rPr>
          <t>The Ubuntu operating system must generate audit records for successful/unsuccessful uses of the ssh-keysign command.</t>
        </r>
      </text>
    </comment>
    <comment ref="U7" authorId="0" shapeId="0" xr:uid="{00000000-0006-0000-0500-00000F000000}">
      <text>
        <r>
          <rPr>
            <sz val="11"/>
            <rFont val="Calibri"/>
          </rPr>
          <t>The Ubuntu operating system must generate audit records for any use of the setxattr, fsetxattr, lsetxattr, removexattr, fremovexattr, and lremovexattr system calls.</t>
        </r>
      </text>
    </comment>
    <comment ref="V7" authorId="0" shapeId="0" xr:uid="{00000000-0006-0000-0500-000010000000}">
      <text>
        <r>
          <rPr>
            <sz val="11"/>
            <rFont val="Calibri"/>
          </rPr>
          <t>The Ubuntu operating system must generate audit records for successful/unsuccessful uses of the chown, fchown, fchownat, and lchown system calls.</t>
        </r>
      </text>
    </comment>
    <comment ref="W7" authorId="0" shapeId="0" xr:uid="{00000000-0006-0000-0500-000011000000}">
      <text>
        <r>
          <rPr>
            <sz val="11"/>
            <rFont val="Calibri"/>
          </rPr>
          <t>The Ubuntu operating system must generate audit records for successful/unsuccessful uses of the chmod, fchmod, and fchmodat system calls.</t>
        </r>
      </text>
    </comment>
    <comment ref="X7" authorId="0" shapeId="0" xr:uid="{00000000-0006-0000-0500-000012000000}">
      <text>
        <r>
          <rPr>
            <sz val="11"/>
            <rFont val="Calibri"/>
          </rPr>
          <t>The Ubuntu operating system must generate audit records for successful/unsuccessful uses of the sudo command.</t>
        </r>
      </text>
    </comment>
    <comment ref="Y7" authorId="0" shapeId="0" xr:uid="{00000000-0006-0000-0500-000013000000}">
      <text>
        <r>
          <rPr>
            <sz val="11"/>
            <rFont val="Calibri"/>
          </rPr>
          <t>The Ubuntu operating system must generate audit records for successful/unsuccessful uses of the sudoedit command.</t>
        </r>
      </text>
    </comment>
    <comment ref="Z7" authorId="0" shapeId="0" xr:uid="{00000000-0006-0000-0500-000014000000}">
      <text>
        <r>
          <rPr>
            <sz val="11"/>
            <rFont val="Calibri"/>
          </rPr>
          <t>The Ubuntu operating system must generate audit records for successful/unsuccessful uses of the chsh command.</t>
        </r>
      </text>
    </comment>
    <comment ref="AA7" authorId="0" shapeId="0" xr:uid="{00000000-0006-0000-0500-000015000000}">
      <text>
        <r>
          <rPr>
            <sz val="11"/>
            <rFont val="Calibri"/>
          </rPr>
          <t>The Ubuntu operating system must generate audit records for successful/unsuccessful uses of the newgrp command.</t>
        </r>
      </text>
    </comment>
    <comment ref="AB7" authorId="0" shapeId="0" xr:uid="{00000000-0006-0000-0500-000016000000}">
      <text>
        <r>
          <rPr>
            <sz val="11"/>
            <rFont val="Calibri"/>
          </rPr>
          <t>The Ubuntu operating system must generate audit records for successful/unsuccessful uses of the setfacl command.</t>
        </r>
      </text>
    </comment>
    <comment ref="AC7" authorId="0" shapeId="0" xr:uid="{00000000-0006-0000-0500-000017000000}">
      <text>
        <r>
          <rPr>
            <sz val="11"/>
            <rFont val="Calibri"/>
          </rPr>
          <t>The Ubuntu operating system must generate audit records for successful/unsuccessful uses of the chacl command.</t>
        </r>
      </text>
    </comment>
    <comment ref="AD7" authorId="0" shapeId="0" xr:uid="{00000000-0006-0000-0500-000018000000}">
      <text>
        <r>
          <rPr>
            <sz val="11"/>
            <rFont val="Calibri"/>
          </rPr>
          <t>The Ubuntu operating system must generate audit records for the use and modification of the tallylog file.</t>
        </r>
      </text>
    </comment>
    <comment ref="AE7" authorId="0" shapeId="0" xr:uid="{00000000-0006-0000-0500-000019000000}">
      <text>
        <r>
          <rPr>
            <sz val="11"/>
            <rFont val="Calibri"/>
          </rPr>
          <t>The Ubuntu operating system must generate audit records for the use and modification of faillog file.</t>
        </r>
      </text>
    </comment>
    <comment ref="AF7" authorId="0" shapeId="0" xr:uid="{00000000-0006-0000-0500-00001A000000}">
      <text>
        <r>
          <rPr>
            <sz val="11"/>
            <rFont val="Calibri"/>
          </rPr>
          <t>The Ubuntu operating system must generate audit records for the use and modification of the lastlog file.</t>
        </r>
      </text>
    </comment>
    <comment ref="AG7" authorId="0" shapeId="0" xr:uid="{00000000-0006-0000-0500-00001B000000}">
      <text>
        <r>
          <rPr>
            <sz val="11"/>
            <rFont val="Calibri"/>
          </rPr>
          <t>The Ubuntu operating system must generate audit records for successful/unsuccessful uses of the passwd command.</t>
        </r>
      </text>
    </comment>
    <comment ref="AH7" authorId="0" shapeId="0" xr:uid="{00000000-0006-0000-0500-00001C000000}">
      <text>
        <r>
          <rPr>
            <sz val="11"/>
            <rFont val="Calibri"/>
          </rPr>
          <t>The Ubuntu operating system must generate audit records for successful/unsuccessful uses of the unix_update command.</t>
        </r>
      </text>
    </comment>
    <comment ref="AI7" authorId="0" shapeId="0" xr:uid="{00000000-0006-0000-0500-00001D000000}">
      <text>
        <r>
          <rPr>
            <sz val="11"/>
            <rFont val="Calibri"/>
          </rPr>
          <t>The Ubuntu operating system must generate audit records for successful/unsuccessful uses of the gpasswd command.</t>
        </r>
      </text>
    </comment>
    <comment ref="AJ7" authorId="0" shapeId="0" xr:uid="{00000000-0006-0000-0500-00001E000000}">
      <text>
        <r>
          <rPr>
            <sz val="11"/>
            <rFont val="Calibri"/>
          </rPr>
          <t>The Ubuntu operating system must generate audit records for successful/unsuccessful uses of the chage command.</t>
        </r>
      </text>
    </comment>
    <comment ref="AK7" authorId="0" shapeId="0" xr:uid="{00000000-0006-0000-0500-00001F000000}">
      <text>
        <r>
          <rPr>
            <sz val="11"/>
            <rFont val="Calibri"/>
          </rPr>
          <t>The Ubuntu operating system must generate audit records for successful/unsuccessful uses of the usermod command.</t>
        </r>
      </text>
    </comment>
    <comment ref="AL7" authorId="0" shapeId="0" xr:uid="{00000000-0006-0000-0500-000020000000}">
      <text>
        <r>
          <rPr>
            <sz val="11"/>
            <rFont val="Calibri"/>
          </rPr>
          <t>The Ubuntu operating system must generate audit records for successful/unsuccessful uses of the crontab command.</t>
        </r>
      </text>
    </comment>
    <comment ref="AM7" authorId="0" shapeId="0" xr:uid="{00000000-0006-0000-0500-000021000000}">
      <text>
        <r>
          <rPr>
            <sz val="11"/>
            <rFont val="Calibri"/>
          </rPr>
          <t>The Ubuntu operating system must generate audit records for successful/unsuccessful uses of the init_module and finit_module syscalls.</t>
        </r>
      </text>
    </comment>
    <comment ref="AN7" authorId="0" shapeId="0" xr:uid="{00000000-0006-0000-0500-000022000000}">
      <text>
        <r>
          <rPr>
            <sz val="11"/>
            <rFont val="Calibri"/>
          </rPr>
          <t>The Ubuntu operating system must generate audit records for successful/unsuccessful uses of the delete_module syscall.</t>
        </r>
      </text>
    </comment>
    <comment ref="AO7" authorId="0" shapeId="0" xr:uid="{00000000-0006-0000-0500-000023000000}">
      <text>
        <r>
          <rPr>
            <sz val="11"/>
            <rFont val="Calibri"/>
          </rPr>
          <t>The Ubuntu operating system must use cryptographic mechanisms to protect the integrity of audit tools.</t>
        </r>
      </text>
    </comment>
    <comment ref="AP7" authorId="0" shapeId="0" xr:uid="{00000000-0006-0000-0500-000024000000}">
      <text>
        <r>
          <rPr>
            <sz val="11"/>
            <rFont val="Calibri"/>
          </rPr>
          <t>The Ubuntu operating system must prevent all software from executing at higher privilege levels than users executing the software and the audit system must be configured to audit the execution of privileged functions.</t>
        </r>
      </text>
    </comment>
    <comment ref="AQ7" authorId="0" shapeId="0" xr:uid="{00000000-0006-0000-0500-000025000000}">
      <text>
        <r>
          <rPr>
            <sz val="11"/>
            <rFont val="Calibri"/>
          </rPr>
          <t>The Ubuntu operating system audit event multiplexor must be configured to off-load audit logs onto a different system or storage media from the system being audited.</t>
        </r>
      </text>
    </comment>
    <comment ref="AR7" authorId="0" shapeId="0" xr:uid="{00000000-0006-0000-0500-000026000000}">
      <text>
        <r>
          <rPr>
            <sz val="11"/>
            <rFont val="Calibri"/>
          </rPr>
          <t>The Ubuntu operating system must generate audit records for privileged activities, nonlocal maintenance, diagnostic sessions and other system-level access.</t>
        </r>
      </text>
    </comment>
    <comment ref="AS7" authorId="0" shapeId="0" xr:uid="{00000000-0006-0000-0500-000027000000}">
      <text>
        <r>
          <rPr>
            <sz val="11"/>
            <rFont val="Calibri"/>
          </rPr>
          <t>The Ubuntu operating system must generate audit records for the /var/log/wtmp file.</t>
        </r>
      </text>
    </comment>
    <comment ref="AT7" authorId="0" shapeId="0" xr:uid="{00000000-0006-0000-0500-000028000000}">
      <text>
        <r>
          <rPr>
            <sz val="11"/>
            <rFont val="Calibri"/>
          </rPr>
          <t>The Ubuntu operating system must generate audit records for the /var/run/utmp file.</t>
        </r>
      </text>
    </comment>
    <comment ref="AU7" authorId="0" shapeId="0" xr:uid="{00000000-0006-0000-0500-000029000000}">
      <text>
        <r>
          <rPr>
            <sz val="11"/>
            <rFont val="Calibri"/>
          </rPr>
          <t>The Ubuntu operating system must generate audit records for the /var/log/btmp file.</t>
        </r>
      </text>
    </comment>
    <comment ref="H10" authorId="0" shapeId="0" xr:uid="{00000000-0006-0000-0500-000030000000}">
      <text>
        <r>
          <rPr>
            <sz val="11"/>
            <rFont val="Calibri"/>
          </rPr>
          <t>The Ubuntu operating system</t>
        </r>
        <r>
          <rPr>
            <sz val="11"/>
            <color rgb="FF000000"/>
            <rFont val="Calibri"/>
          </rPr>
          <t>'</t>
        </r>
        <r>
          <rPr>
            <sz val="11"/>
            <color rgb="FF000000"/>
            <rFont val="Calibri"/>
          </rPr>
          <t>s 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H14" authorId="0" shapeId="0" xr:uid="{00000000-0006-0000-0500-000031000000}">
      <text>
        <r>
          <rPr>
            <sz val="11"/>
            <rFont val="Calibri"/>
          </rPr>
          <t>The Ubuntu operating system must not allow unattended or automatic login via SSH.</t>
        </r>
      </text>
    </comment>
    <comment ref="I14" authorId="0" shapeId="0" xr:uid="{00000000-0006-0000-0500-000032000000}">
      <text>
        <r>
          <rPr>
            <sz val="11"/>
            <rFont val="Calibri"/>
          </rPr>
          <t>The Ubuntu operating system must be configured so that remote X connections are disabled, unless to fulfill documented and validated mission requirements.</t>
        </r>
      </text>
    </comment>
    <comment ref="J14" authorId="0" shapeId="0" xr:uid="{00000000-0006-0000-0500-000033000000}">
      <text>
        <r>
          <rPr>
            <sz val="11"/>
            <rFont val="Calibri"/>
          </rPr>
          <t>The Ubuntu operating system SSH daemon must prevent remote hosts from connecting to the proxy display.</t>
        </r>
      </text>
    </comment>
    <comment ref="K14" authorId="0" shapeId="0" xr:uid="{00000000-0006-0000-0500-000034000000}">
      <text>
        <r>
          <rPr>
            <sz val="11"/>
            <rFont val="Calibri"/>
          </rPr>
          <t>The Ubuntu operating system must not have the telnet package installed.</t>
        </r>
      </text>
    </comment>
    <comment ref="L14" authorId="0" shapeId="0" xr:uid="{00000000-0006-0000-0500-000035000000}">
      <text>
        <r>
          <rPr>
            <sz val="11"/>
            <rFont val="Calibri"/>
          </rPr>
          <t>The Ubuntu operating system must not have the rsh-server package installed.</t>
        </r>
      </text>
    </comment>
    <comment ref="M14" authorId="0" shapeId="0" xr:uid="{00000000-0006-0000-0500-000036000000}">
      <text>
        <r>
          <rPr>
            <sz val="11"/>
            <rFont val="Calibri"/>
          </rPr>
          <t>The Ubuntu operating system must disable the x86 Ctrl-Alt-Delete key sequence if a graphical user interface is installed.</t>
        </r>
      </text>
    </comment>
    <comment ref="N14" authorId="0" shapeId="0" xr:uid="{00000000-0006-0000-0500-000037000000}">
      <text>
        <r>
          <rPr>
            <sz val="11"/>
            <rFont val="Calibri"/>
          </rPr>
          <t>The Ubuntu operating system must disable the x86 Ctrl-Alt-Delete key sequence.</t>
        </r>
      </text>
    </comment>
    <comment ref="O14" authorId="0" shapeId="0" xr:uid="{00000000-0006-0000-0500-000038000000}">
      <text>
        <r>
          <rPr>
            <sz val="11"/>
            <rFont val="Calibri"/>
          </rPr>
          <t>The Ubuntu operating system must disable automatic mounting of Universal Serial Bus (USB) mass storage driver.</t>
        </r>
      </text>
    </comment>
    <comment ref="P14" authorId="0" shapeId="0" xr:uid="{00000000-0006-0000-0500-000039000000}">
      <text>
        <r>
          <rPr>
            <sz val="11"/>
            <rFont val="Calibri"/>
          </rPr>
          <t>The Ubuntu operating system must disable all wireless network adapters.</t>
        </r>
      </text>
    </comment>
    <comment ref="H16" authorId="0" shapeId="0" xr:uid="{00000000-0006-0000-0500-00003A000000}">
      <text>
        <r>
          <rPr>
            <sz val="11"/>
            <rFont val="Calibri"/>
          </rPr>
          <t>The Ubuntu operating system must use SSH to protect the confidentiality and integrity of transmitted information.</t>
        </r>
      </text>
    </comment>
    <comment ref="I16" authorId="0" shapeId="0" xr:uid="{00000000-0006-0000-0500-00003B000000}">
      <text>
        <r>
          <rPr>
            <sz val="11"/>
            <rFont val="Calibri"/>
          </rPr>
          <t>The Ubuntu operating system must configure the SSH daemon to use Message Authentication Codes (MACs) employing FIPS 140-2 approved cryptographic hashes to prevent the unauthorized disclosure of information and/or detect changes to information during transmission.</t>
        </r>
      </text>
    </comment>
    <comment ref="J16" authorId="0" shapeId="0" xr:uid="{00000000-0006-0000-0500-00003C000000}">
      <text>
        <r>
          <rPr>
            <sz val="11"/>
            <rFont val="Calibri"/>
          </rPr>
          <t>The Ubuntu operating system must configure the SSH daemon to use FIPS 140-2 approved ciphers to prevent the unauthorized disclosure of information and/or detect changes to information during transmission.</t>
        </r>
      </text>
    </comment>
    <comment ref="K16" authorId="0" shapeId="0" xr:uid="{00000000-0006-0000-0500-00003D000000}">
      <text>
        <r>
          <rPr>
            <sz val="11"/>
            <rFont val="Calibri"/>
          </rPr>
          <t>The Ubuntu operating system must encrypt all stored passwords with a FIPS 140-2 approved cryptographic hashing algorithm.</t>
        </r>
      </text>
    </comment>
    <comment ref="L16" authorId="0" shapeId="0" xr:uid="{00000000-0006-0000-0500-00003E000000}">
      <text>
        <r>
          <rPr>
            <sz val="11"/>
            <rFont val="Calibri"/>
          </rPr>
          <t xml:space="preserve">Ubuntu operating systems handling data requiring </t>
        </r>
        <r>
          <rPr>
            <sz val="11"/>
            <color rgb="FF000000"/>
            <rFont val="Calibri"/>
          </rPr>
          <t>"</t>
        </r>
        <r>
          <rPr>
            <b/>
            <sz val="11"/>
            <color rgb="FF000000"/>
            <rFont val="Calibri"/>
          </rPr>
          <t>data at rest</t>
        </r>
        <r>
          <rPr>
            <sz val="11"/>
            <color rgb="FF000000"/>
            <rFont val="Calibri"/>
          </rPr>
          <t>"</t>
        </r>
        <r>
          <rPr>
            <sz val="11"/>
            <color rgb="FF000000"/>
            <rFont val="Calibri"/>
          </rPr>
          <t xml:space="preserve"> protections must employ cryptographic mechanisms to prevent unauthorized disclosure and modification of the information at rest.</t>
        </r>
      </text>
    </comment>
    <comment ref="M16" authorId="0" shapeId="0" xr:uid="{00000000-0006-0000-0500-00003F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H19" authorId="0" shapeId="0" xr:uid="{00000000-0006-0000-0500-000040000000}">
      <text>
        <r>
          <rPr>
            <sz val="11"/>
            <rFont val="Calibri"/>
          </rPr>
          <t>The Ubuntu operating system must implement nonexecutable data to protect its memory from unauthorized code execution.</t>
        </r>
      </text>
    </comment>
    <comment ref="I19" authorId="0" shapeId="0" xr:uid="{00000000-0006-0000-0500-000041000000}">
      <text>
        <r>
          <rPr>
            <sz val="11"/>
            <rFont val="Calibri"/>
          </rPr>
          <t>The Ubuntu operating system must implement address space layout randomization to protect its memory from unauthorized code execution.</t>
        </r>
      </text>
    </comment>
    <comment ref="H20" authorId="0" shapeId="0" xr:uid="{00000000-0006-0000-0500-000042000000}">
      <text>
        <r>
          <rPr>
            <sz val="11"/>
            <rFont val="Calibri"/>
          </rPr>
          <t>The Ubuntu operating system must configure the uncomplicated firewall to rate-limit impacted network interfaces.</t>
        </r>
      </text>
    </comment>
    <comment ref="H22" authorId="0" shapeId="0" xr:uid="{00000000-0006-0000-0500-000043000000}">
      <text>
        <r>
          <rPr>
            <sz val="11"/>
            <rFont val="Calibri"/>
          </rPr>
          <t>The Ubuntu operating system must disable automatic mounting of Universal Serial Bus (USB) mass storage driver.</t>
        </r>
      </text>
    </comment>
    <comment ref="H24" authorId="0" shapeId="0" xr:uid="{00000000-0006-0000-0500-000044000000}">
      <text>
        <r>
          <rPr>
            <sz val="11"/>
            <rFont val="Calibri"/>
          </rPr>
          <t>The Ubuntu operating system must map the authenticated identity to the user or group account for PKI-based authentication.</t>
        </r>
      </text>
    </comment>
    <comment ref="I24" authorId="0" shapeId="0" xr:uid="{00000000-0006-0000-0500-000045000000}">
      <text>
        <r>
          <rPr>
            <sz val="11"/>
            <rFont val="Calibri"/>
          </rPr>
          <t>The Ubuntu operating system must implement smart card logins for multifactor authentication for local and network access to privileged and nonprivileged accounts.</t>
        </r>
      </text>
    </comment>
    <comment ref="J24" authorId="0" shapeId="0" xr:uid="{00000000-0006-0000-0500-000046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K24" authorId="0" shapeId="0" xr:uid="{00000000-0006-0000-0500-000047000000}">
      <text>
        <r>
          <rPr>
            <sz val="11"/>
            <rFont val="Calibri"/>
          </rPr>
          <t>The Ubuntu operating system must accept Personal Identity Verification (PIV) credentials.</t>
        </r>
      </text>
    </comment>
    <comment ref="L24" authorId="0" shapeId="0" xr:uid="{00000000-0006-0000-0500-000048000000}">
      <text>
        <r>
          <rPr>
            <sz val="11"/>
            <rFont val="Calibri"/>
          </rPr>
          <t>The Ubuntu operating system must electronically verify Personal Identity Verification (PIV) credentials.</t>
        </r>
      </text>
    </comment>
    <comment ref="M24" authorId="0" shapeId="0" xr:uid="{00000000-0006-0000-0500-000049000000}">
      <text>
        <r>
          <rPr>
            <sz val="11"/>
            <rFont val="Calibri"/>
          </rPr>
          <t>The Ubuntu operating system must be configured such that Pluggable Authentication Module (PAM) prohibits the use of cached authentications after one day.</t>
        </r>
      </text>
    </comment>
    <comment ref="N24" authorId="0" shapeId="0" xr:uid="{00000000-0006-0000-0500-00004A000000}">
      <text>
        <r>
          <rPr>
            <sz val="11"/>
            <rFont val="Calibri"/>
          </rPr>
          <t>The Ubuntu operating system must use DoD PKI-established certificate authorities for verification of the establishment of protected sessions.</t>
        </r>
      </text>
    </comment>
    <comment ref="H25" authorId="0" shapeId="0" xr:uid="{00000000-0006-0000-0500-00004B000000}">
      <text>
        <r>
          <rPr>
            <sz val="11"/>
            <rFont val="Calibri"/>
          </rPr>
          <t>The Ubuntu operating system must be configured to use TCP syncookies.</t>
        </r>
      </text>
    </comment>
    <comment ref="H26" authorId="0" shapeId="0" xr:uid="{00000000-0006-0000-0500-00004C000000}">
      <text>
        <r>
          <rPr>
            <sz val="11"/>
            <rFont val="Calibri"/>
          </rPr>
          <t>The Ubuntu operating system SSH daemon must prevent remote hosts from connecting to the proxy display.</t>
        </r>
      </text>
    </comment>
    <comment ref="H27" authorId="0" shapeId="0" xr:uid="{00000000-0006-0000-0500-00004D000000}">
      <text>
        <r>
          <rPr>
            <sz val="11"/>
            <rFont val="Calibri"/>
          </rPr>
          <t>The Ubuntu operating system must restrict access to the kernel message buffer.</t>
        </r>
      </text>
    </comment>
    <comment ref="H29" authorId="0" shapeId="0" xr:uid="{00000000-0006-0000-0500-00004E000000}">
      <text>
        <r>
          <rPr>
            <sz val="11"/>
            <rFont val="Calibri"/>
          </rPr>
          <t>The Ubuntu operating system must enforce 24 hours/1 day as the minimum password lifetime. Passwords for new users must have a 24 hours/1 day minimum password lifetime restriction.</t>
        </r>
      </text>
    </comment>
    <comment ref="I29" authorId="0" shapeId="0" xr:uid="{00000000-0006-0000-0500-00004F000000}">
      <text>
        <r>
          <rPr>
            <sz val="11"/>
            <rFont val="Calibri"/>
          </rPr>
          <t>The Ubuntu operating system must enforce a 60-day maximum password lifetime restriction. Passwords for new users must have a 60-day maximum password lifetime restriction.</t>
        </r>
      </text>
    </comment>
    <comment ref="J29" authorId="0" shapeId="0" xr:uid="{00000000-0006-0000-0500-000050000000}">
      <text>
        <r>
          <rPr>
            <sz val="11"/>
            <rFont val="Calibri"/>
          </rPr>
          <t>The Ubuntu operating system must enforce password complexity by requiring that at least one upper-case character be used.</t>
        </r>
      </text>
    </comment>
    <comment ref="K29" authorId="0" shapeId="0" xr:uid="{00000000-0006-0000-0500-000051000000}">
      <text>
        <r>
          <rPr>
            <sz val="11"/>
            <rFont val="Calibri"/>
          </rPr>
          <t>The Ubuntu operating system must enforce password complexity by requiring that at least one lower-case character be used.</t>
        </r>
      </text>
    </comment>
    <comment ref="L29" authorId="0" shapeId="0" xr:uid="{00000000-0006-0000-0500-000052000000}">
      <text>
        <r>
          <rPr>
            <sz val="11"/>
            <rFont val="Calibri"/>
          </rPr>
          <t>The Ubuntu operating system must enforce password complexity by requiring that at least one numeric character be used.</t>
        </r>
      </text>
    </comment>
    <comment ref="M29" authorId="0" shapeId="0" xr:uid="{00000000-0006-0000-0500-000053000000}">
      <text>
        <r>
          <rPr>
            <sz val="11"/>
            <rFont val="Calibri"/>
          </rPr>
          <t>The Ubuntu operating system must require the change of at least 8 characters when passwords are changed.</t>
        </r>
      </text>
    </comment>
    <comment ref="N29" authorId="0" shapeId="0" xr:uid="{00000000-0006-0000-0500-000054000000}">
      <text>
        <r>
          <rPr>
            <sz val="11"/>
            <rFont val="Calibri"/>
          </rPr>
          <t>The Ubuntu operating system must enforce a minimum 15-character password length.</t>
        </r>
      </text>
    </comment>
    <comment ref="O29" authorId="0" shapeId="0" xr:uid="{00000000-0006-0000-0500-000055000000}">
      <text>
        <r>
          <rPr>
            <sz val="11"/>
            <rFont val="Calibri"/>
          </rPr>
          <t>The Ubuntu operating system must enforce password complexity by requiring that at least one special character be used.</t>
        </r>
      </text>
    </comment>
    <comment ref="P29" authorId="0" shapeId="0" xr:uid="{00000000-0006-0000-0500-000056000000}">
      <text>
        <r>
          <rPr>
            <sz val="11"/>
            <rFont val="Calibri"/>
          </rPr>
          <t>The Ubuntu operating system must prevent the use of dictionary words for passwords.</t>
        </r>
      </text>
    </comment>
    <comment ref="Q29" authorId="0" shapeId="0" xr:uid="{00000000-0006-0000-0500-000057000000}">
      <text>
        <r>
          <rPr>
            <sz val="11"/>
            <rFont val="Calibri"/>
          </rPr>
          <t>The Ubuntu operating system must prohibit password reuse for a minimum of five generations.</t>
        </r>
      </text>
    </comment>
    <comment ref="R29" authorId="0" shapeId="0" xr:uid="{00000000-0006-0000-0500-000058000000}">
      <text>
        <r>
          <rPr>
            <sz val="11"/>
            <rFont val="Calibri"/>
          </rPr>
          <t>The Ubuntu operating system must not have accounts configured with blank or null passwords.</t>
        </r>
      </text>
    </comment>
    <comment ref="S29" authorId="0" shapeId="0" xr:uid="{00000000-0006-0000-0500-000059000000}">
      <text>
        <r>
          <rPr>
            <sz val="11"/>
            <rFont val="Calibri"/>
          </rPr>
          <t>The Ubuntu operating system must not allow accounts configured with blank or null passwords.</t>
        </r>
      </text>
    </comment>
    <comment ref="H31" authorId="0" shapeId="0" xr:uid="{00000000-0006-0000-0500-00005A000000}">
      <text>
        <r>
          <rPr>
            <sz val="11"/>
            <rFont val="Calibri"/>
          </rPr>
          <t>The Ubuntu operating system must ensure only users who need access to security functions are part of sudo group.</t>
        </r>
      </text>
    </comment>
    <comment ref="I31" authorId="0" shapeId="0" xr:uid="{00000000-0006-0000-0500-00005B000000}">
      <text>
        <r>
          <rPr>
            <sz val="11"/>
            <rFont val="Calibri"/>
          </rPr>
          <t>The Ubuntu operating system must require users to reauthenticate for privilege escalation or when changing roles.</t>
        </r>
      </text>
    </comment>
    <comment ref="J31" authorId="0" shapeId="0" xr:uid="{00000000-0006-0000-0500-00005C000000}">
      <text>
        <r>
          <rPr>
            <sz val="11"/>
            <rFont val="Calibri"/>
          </rPr>
          <t>The Ubuntu operating system must prevent direct login into the root account.</t>
        </r>
      </text>
    </comment>
    <comment ref="H32" authorId="0" shapeId="0" xr:uid="{00000000-0006-0000-0500-00005D000000}">
      <text>
        <r>
          <rPr>
            <sz val="11"/>
            <rFont val="Calibri"/>
          </rPr>
          <t>The Ubuntu operating system must generate audit records for successful/unsuccessful uses of the apparmor_parser command.</t>
        </r>
      </text>
    </comment>
    <comment ref="I32" authorId="0" shapeId="0" xr:uid="{00000000-0006-0000-0500-00005E000000}">
      <text>
        <r>
          <rPr>
            <sz val="11"/>
            <rFont val="Calibri"/>
          </rPr>
          <t>The Ubuntu operating system must be configured to use AppArmor.</t>
        </r>
      </text>
    </comment>
    <comment ref="H34" authorId="0" shapeId="0" xr:uid="{00000000-0006-0000-0500-00005F000000}">
      <text>
        <r>
          <rPr>
            <sz val="11"/>
            <rFont val="Calibri"/>
          </rPr>
          <t>The Ubuntu operating system default filesystem permissions must be defined in such a way that all authenticated users can read and modify only their own files.</t>
        </r>
      </text>
    </comment>
    <comment ref="I34" authorId="0" shapeId="0" xr:uid="{00000000-0006-0000-0500-000060000000}">
      <text>
        <r>
          <rPr>
            <sz val="11"/>
            <rFont val="Calibri"/>
          </rPr>
          <t>The Ubuntu operating system must configure audit tools with a mode of 0755 or less permissive.</t>
        </r>
      </text>
    </comment>
    <comment ref="J34" authorId="0" shapeId="0" xr:uid="{00000000-0006-0000-0500-000061000000}">
      <text>
        <r>
          <rPr>
            <sz val="11"/>
            <rFont val="Calibri"/>
          </rPr>
          <t>The Ubuntu operating system must configure audit tools to be owned by root.</t>
        </r>
      </text>
    </comment>
    <comment ref="K34" authorId="0" shapeId="0" xr:uid="{00000000-0006-0000-0500-000062000000}">
      <text>
        <r>
          <rPr>
            <sz val="11"/>
            <rFont val="Calibri"/>
          </rPr>
          <t>The Ubuntu operating system must configure the audit tools to be group-owned by root.</t>
        </r>
      </text>
    </comment>
    <comment ref="L34" authorId="0" shapeId="0" xr:uid="{00000000-0006-0000-0500-000063000000}">
      <text>
        <r>
          <rPr>
            <sz val="11"/>
            <rFont val="Calibri"/>
          </rPr>
          <t>The Ubuntu operating system must set a sticky bit  on all public directories to prevent unauthorized and unintended information transferred via shared system resources.</t>
        </r>
      </text>
    </comment>
    <comment ref="M34" authorId="0" shapeId="0" xr:uid="{00000000-0006-0000-0500-000064000000}">
      <text>
        <r>
          <rPr>
            <sz val="11"/>
            <rFont val="Calibri"/>
          </rPr>
          <t>The Ubuntu operating system must configure the /var/log directory to be group-owned by syslog.</t>
        </r>
      </text>
    </comment>
    <comment ref="N34" authorId="0" shapeId="0" xr:uid="{00000000-0006-0000-0500-000065000000}">
      <text>
        <r>
          <rPr>
            <sz val="11"/>
            <rFont val="Calibri"/>
          </rPr>
          <t>The Ubuntu operating system must configure the /var/log directory to be owned by root.</t>
        </r>
      </text>
    </comment>
    <comment ref="O34" authorId="0" shapeId="0" xr:uid="{00000000-0006-0000-0500-000066000000}">
      <text>
        <r>
          <rPr>
            <sz val="11"/>
            <rFont val="Calibri"/>
          </rPr>
          <t xml:space="preserve">The Ubuntu operating system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P34" authorId="0" shapeId="0" xr:uid="{00000000-0006-0000-0500-000067000000}">
      <text>
        <r>
          <rPr>
            <sz val="11"/>
            <rFont val="Calibri"/>
          </rPr>
          <t>The Ubuntu operating system must configure the /var/log/syslog file to be group-owned by adm.</t>
        </r>
      </text>
    </comment>
    <comment ref="Q34" authorId="0" shapeId="0" xr:uid="{00000000-0006-0000-0500-000068000000}">
      <text>
        <r>
          <rPr>
            <sz val="11"/>
            <rFont val="Calibri"/>
          </rPr>
          <t>The Ubuntu operating system must configure /var/log/syslog file to be owned by syslog.</t>
        </r>
      </text>
    </comment>
    <comment ref="R34" authorId="0" shapeId="0" xr:uid="{00000000-0006-0000-0500-000069000000}">
      <text>
        <r>
          <rPr>
            <sz val="11"/>
            <rFont val="Calibri"/>
          </rPr>
          <t>The Ubuntu operating system must configure /var/log/syslog file with mode 0640 or less permissive.</t>
        </r>
      </text>
    </comment>
    <comment ref="S34" authorId="0" shapeId="0" xr:uid="{00000000-0006-0000-0500-00006A000000}">
      <text>
        <r>
          <rPr>
            <sz val="11"/>
            <rFont val="Calibri"/>
          </rPr>
          <t>The Ubuntu operating system must have directories that contain system commands set to a mode of 0755 or less permissive.</t>
        </r>
      </text>
    </comment>
    <comment ref="T34" authorId="0" shapeId="0" xr:uid="{00000000-0006-0000-0500-00006B000000}">
      <text>
        <r>
          <rPr>
            <sz val="11"/>
            <rFont val="Calibri"/>
          </rPr>
          <t>The Ubuntu operating system must have directories that contain system commands owned by root.</t>
        </r>
      </text>
    </comment>
    <comment ref="U34" authorId="0" shapeId="0" xr:uid="{00000000-0006-0000-0500-00006C000000}">
      <text>
        <r>
          <rPr>
            <sz val="11"/>
            <rFont val="Calibri"/>
          </rPr>
          <t>The Ubuntu operating system must have directories that contain system commands group-owned by root.</t>
        </r>
      </text>
    </comment>
    <comment ref="V34" authorId="0" shapeId="0" xr:uid="{00000000-0006-0000-0500-00006D000000}">
      <text>
        <r>
          <rPr>
            <sz val="11"/>
            <rFont val="Calibri"/>
          </rPr>
          <t>The Ubuntu operating system library files must have mode 0755 or less permissive.</t>
        </r>
      </text>
    </comment>
    <comment ref="W34" authorId="0" shapeId="0" xr:uid="{00000000-0006-0000-0500-00006E000000}">
      <text>
        <r>
          <rPr>
            <sz val="11"/>
            <rFont val="Calibri"/>
          </rPr>
          <t>The Ubuntu operating system library directories must have mode 0755 or less permissive.</t>
        </r>
      </text>
    </comment>
    <comment ref="X34" authorId="0" shapeId="0" xr:uid="{00000000-0006-0000-0500-00006F000000}">
      <text>
        <r>
          <rPr>
            <sz val="11"/>
            <rFont val="Calibri"/>
          </rPr>
          <t>The Ubuntu operating system library files must be owned by root.</t>
        </r>
      </text>
    </comment>
    <comment ref="Y34" authorId="0" shapeId="0" xr:uid="{00000000-0006-0000-0500-000070000000}">
      <text>
        <r>
          <rPr>
            <sz val="11"/>
            <rFont val="Calibri"/>
          </rPr>
          <t>The Ubuntu operating system library directories must be owned by root.</t>
        </r>
      </text>
    </comment>
    <comment ref="Z34" authorId="0" shapeId="0" xr:uid="{00000000-0006-0000-0500-000071000000}">
      <text>
        <r>
          <rPr>
            <sz val="11"/>
            <rFont val="Calibri"/>
          </rPr>
          <t>The Ubuntu operating system library files must be group-owned by root or a system account.</t>
        </r>
      </text>
    </comment>
    <comment ref="AA34" authorId="0" shapeId="0" xr:uid="{00000000-0006-0000-0500-000072000000}">
      <text>
        <r>
          <rPr>
            <sz val="11"/>
            <rFont val="Calibri"/>
          </rPr>
          <t>The Ubuntu operating system library directories must be group-owned by root.</t>
        </r>
      </text>
    </comment>
    <comment ref="AB34" authorId="0" shapeId="0" xr:uid="{00000000-0006-0000-0500-000073000000}">
      <text>
        <r>
          <rPr>
            <sz val="11"/>
            <rFont val="Calibri"/>
          </rPr>
          <t>The Ubuntu operating system must have system commands set to a mode of 0755 or less permissive.</t>
        </r>
      </text>
    </comment>
    <comment ref="AC34" authorId="0" shapeId="0" xr:uid="{00000000-0006-0000-0500-000074000000}">
      <text>
        <r>
          <rPr>
            <sz val="11"/>
            <rFont val="Calibri"/>
          </rPr>
          <t>The Ubuntu operating system must have system commands owned by root or a system account.</t>
        </r>
      </text>
    </comment>
    <comment ref="AD34" authorId="0" shapeId="0" xr:uid="{00000000-0006-0000-0500-000075000000}">
      <text>
        <r>
          <rPr>
            <sz val="11"/>
            <rFont val="Calibri"/>
          </rPr>
          <t>The Ubuntu operating system must have system commands group-owned by root or a system account.</t>
        </r>
      </text>
    </comment>
    <comment ref="H41" authorId="0" shapeId="0" xr:uid="{00000000-0006-0000-0500-000076000000}">
      <text>
        <r>
          <rPr>
            <sz val="11"/>
            <rFont val="Calibri"/>
          </rPr>
          <t>The Ubuntu operating system must be configured so that Advance Package Tool (APT) removes all software components after updated versions have been installed.</t>
        </r>
      </text>
    </comment>
    <comment ref="H43" authorId="0" shapeId="0" xr:uid="{00000000-0006-0000-0500-000077000000}">
      <text>
        <r>
          <rPr>
            <sz val="11"/>
            <rFont val="Calibri"/>
          </rPr>
          <t>The Ubuntu operating system must provision temporary user accounts with an expiration time of 72 hours or less.</t>
        </r>
      </text>
    </comment>
    <comment ref="I43" authorId="0" shapeId="0" xr:uid="{00000000-0006-0000-0500-000078000000}">
      <text>
        <r>
          <rPr>
            <sz val="11"/>
            <rFont val="Calibri"/>
          </rPr>
          <t>The Ubuntu operating system must map the authenticated identity to the user or group account for PKI-based authentication.</t>
        </r>
      </text>
    </comment>
    <comment ref="J43" authorId="0" shapeId="0" xr:uid="{00000000-0006-0000-0500-000079000000}">
      <text>
        <r>
          <rPr>
            <sz val="11"/>
            <rFont val="Calibri"/>
          </rPr>
          <t>The Ubuntu operating system must uniquely identify interactive users.</t>
        </r>
      </text>
    </comment>
    <comment ref="K43" authorId="0" shapeId="0" xr:uid="{00000000-0006-0000-0500-00007A000000}">
      <text>
        <r>
          <rPr>
            <sz val="11"/>
            <rFont val="Calibri"/>
          </rPr>
          <t>The Ubuntu operating system must disable account identifiers (individuals, groups, roles, and devices) after 35 days of inactivity.</t>
        </r>
      </text>
    </comment>
    <comment ref="L43" authorId="0" shapeId="0" xr:uid="{00000000-0006-0000-0500-00007B000000}">
      <text>
        <r>
          <rPr>
            <sz val="11"/>
            <rFont val="Calibri"/>
          </rPr>
          <t>The Ubuntu operating system must automatically expire temporary accounts within 72 hours.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Ubuntu operating system must provision temporary user accounts with an expiration time of 72 hours or less.</t>
        </r>
      </text>
    </comment>
    <comment ref="K3" authorId="0" shapeId="0" xr:uid="{00000000-0006-0000-0600-000003000000}">
      <text>
        <r>
          <rPr>
            <sz val="11"/>
            <rFont val="Calibri"/>
          </rPr>
          <t>The Ubuntu operating system must disable account identifiers (individuals, groups, roles, and devices) after 35 days of inactivity.</t>
        </r>
      </text>
    </comment>
    <comment ref="L3" authorId="0" shapeId="0" xr:uid="{00000000-0006-0000-0600-000002000000}">
      <text>
        <r>
          <rPr>
            <sz val="11"/>
            <rFont val="Calibri"/>
          </rPr>
          <t>The Ubuntu operating system must automatically expire temporary accounts within 72 hours.</t>
        </r>
      </text>
    </comment>
    <comment ref="J4" authorId="0" shapeId="0" xr:uid="{00000000-0006-0000-0600-000004000000}">
      <text>
        <r>
          <rPr>
            <sz val="11"/>
            <rFont val="Calibri"/>
          </rPr>
          <t>The Ubuntu operating system must generate audit records for successful/unsuccessful uses of the apparmor_parser command.</t>
        </r>
      </text>
    </comment>
    <comment ref="K4" authorId="0" shapeId="0" xr:uid="{00000000-0006-0000-0600-000005000000}">
      <text>
        <r>
          <rPr>
            <sz val="11"/>
            <rFont val="Calibri"/>
          </rPr>
          <t>The Ubuntu operating system must be configured to use AppArmor.</t>
        </r>
      </text>
    </comment>
    <comment ref="J8" authorId="0" shapeId="0" xr:uid="{00000000-0006-0000-0600-000006000000}">
      <text>
        <r>
          <rPr>
            <sz val="11"/>
            <rFont val="Calibri"/>
          </rPr>
          <t>The Ubuntu operating system must ensure only users who need access to security functions are part of sudo group.</t>
        </r>
      </text>
    </comment>
    <comment ref="K8" authorId="0" shapeId="0" xr:uid="{00000000-0006-0000-0600-000007000000}">
      <text>
        <r>
          <rPr>
            <sz val="11"/>
            <rFont val="Calibri"/>
          </rPr>
          <t>The Ubuntu operating system must require users to reauthenticate for privilege escalation or when changing roles.</t>
        </r>
      </text>
    </comment>
    <comment ref="L8" authorId="0" shapeId="0" xr:uid="{00000000-0006-0000-0600-000008000000}">
      <text>
        <r>
          <rPr>
            <sz val="11"/>
            <rFont val="Calibri"/>
          </rPr>
          <t>The Ubuntu operating system must prevent direct login into the root account.</t>
        </r>
      </text>
    </comment>
    <comment ref="J9" authorId="0" shapeId="0" xr:uid="{00000000-0006-0000-0600-000009000000}">
      <text>
        <r>
          <rPr>
            <sz val="11"/>
            <rFont val="Calibri"/>
          </rPr>
          <t>The Ubuntu operating system must ensure only users who need access to security functions are part of sudo group.</t>
        </r>
      </text>
    </comment>
    <comment ref="K9" authorId="0" shapeId="0" xr:uid="{00000000-0006-0000-0600-00000B000000}">
      <text>
        <r>
          <rPr>
            <sz val="11"/>
            <rFont val="Calibri"/>
          </rPr>
          <t>The Ubuntu operating system must require users to reauthenticate for privilege escalation or when changing roles.</t>
        </r>
      </text>
    </comment>
    <comment ref="L9" authorId="0" shapeId="0" xr:uid="{00000000-0006-0000-0600-00000C000000}">
      <text>
        <r>
          <rPr>
            <sz val="11"/>
            <rFont val="Calibri"/>
          </rPr>
          <t>The Ubuntu operating system must prevent all software from executing at higher privilege levels than users executing the software and the audit system must be configured to audit the execution of privileged functions.</t>
        </r>
      </text>
    </comment>
    <comment ref="M9" authorId="0" shapeId="0" xr:uid="{00000000-0006-0000-0600-00000A000000}">
      <text>
        <r>
          <rPr>
            <sz val="11"/>
            <rFont val="Calibri"/>
          </rPr>
          <t>The Ubuntu operating system must generate audit records for privileged activities, nonlocal maintenance, diagnostic sessions and other system-level access.</t>
        </r>
      </text>
    </comment>
    <comment ref="J10" authorId="0" shapeId="0" xr:uid="{00000000-0006-0000-0600-00000D000000}">
      <text>
        <r>
          <rPr>
            <sz val="11"/>
            <rFont val="Calibri"/>
          </rPr>
          <t>The Ubuntu operating system must automatically lock an account until the locked account is released by an administrator when three unsuccessful logon attempts have been made.</t>
        </r>
      </text>
    </comment>
    <comment ref="K10" authorId="0" shapeId="0" xr:uid="{00000000-0006-0000-0600-00000E000000}">
      <text>
        <r>
          <rPr>
            <sz val="11"/>
            <rFont val="Calibri"/>
          </rPr>
          <t>The Ubuntu operating system must enforce a delay of at least 4 seconds between logon prompts following a failed logon attempt.</t>
        </r>
      </text>
    </comment>
    <comment ref="J11" authorId="0" shapeId="0" xr:uid="{00000000-0006-0000-0600-00000F000000}">
      <text>
        <r>
          <rPr>
            <sz val="11"/>
            <rFont val="Calibri"/>
          </rPr>
          <t>The Ubuntu operating system must enable the graphical user logon banner to display the Standard Mandatory DoD Notice and Consent Banner before granting local access to the system via a graphical user logon.</t>
        </r>
      </text>
    </comment>
    <comment ref="K11" authorId="0" shapeId="0" xr:uid="{00000000-0006-0000-0600-000010000000}">
      <text>
        <r>
          <rPr>
            <sz val="11"/>
            <rFont val="Calibri"/>
          </rPr>
          <t>The Ubuntu operating system must display the Standard Mandatory DOD Notice and Consent Banner before granting local access to the system via a graphical user logon.</t>
        </r>
      </text>
    </comment>
    <comment ref="L11" authorId="0" shapeId="0" xr:uid="{00000000-0006-0000-0600-000011000000}">
      <text>
        <r>
          <rPr>
            <sz val="11"/>
            <rFont val="Calibri"/>
          </rPr>
          <t>The Ubuntu operating system must display the Standard Mandatory DOD Notice and Consent Banner before granting any local or remote connection to the system.</t>
        </r>
      </text>
    </comment>
    <comment ref="J12" authorId="0" shapeId="0" xr:uid="{00000000-0006-0000-0600-000012000000}">
      <text>
        <r>
          <rPr>
            <sz val="11"/>
            <rFont val="Calibri"/>
          </rPr>
          <t>The Ubuntu operating system must retain a user</t>
        </r>
        <r>
          <rPr>
            <sz val="11"/>
            <color rgb="FF000000"/>
            <rFont val="Calibri"/>
          </rPr>
          <t>'</t>
        </r>
        <r>
          <rPr>
            <sz val="11"/>
            <color rgb="FF000000"/>
            <rFont val="Calibri"/>
          </rPr>
          <t>s session lock until that user reestablishes access using established identification and authentication procedures.</t>
        </r>
      </text>
    </comment>
    <comment ref="K12" authorId="0" shapeId="0" xr:uid="{00000000-0006-0000-0600-000014000000}">
      <text>
        <r>
          <rPr>
            <sz val="11"/>
            <rFont val="Calibri"/>
          </rPr>
          <t>The Ubuntu operating system must allow users to directly initiate a session lock for all connection types.</t>
        </r>
      </text>
    </comment>
    <comment ref="L12" authorId="0" shapeId="0" xr:uid="{00000000-0006-0000-0600-000015000000}">
      <text>
        <r>
          <rPr>
            <sz val="11"/>
            <rFont val="Calibri"/>
          </rPr>
          <t>The Ubuntu operating system must automatically terminate a user session after inactivity timeouts have expired.</t>
        </r>
      </text>
    </comment>
    <comment ref="M12" authorId="0" shapeId="0" xr:uid="{00000000-0006-0000-0600-000016000000}">
      <text>
        <r>
          <rPr>
            <sz val="11"/>
            <rFont val="Calibri"/>
          </rPr>
          <t>The Ubuntu operating system must immediately terminate all network connections associated with SSH traffic at the end of the session or after 10 minutes of inactivity.</t>
        </r>
      </text>
    </comment>
    <comment ref="N12" authorId="0" shapeId="0" xr:uid="{00000000-0006-0000-0600-000013000000}">
      <text>
        <r>
          <rPr>
            <sz val="11"/>
            <rFont val="Calibri"/>
          </rPr>
          <t>The Ubuntu operating system must limit the number of concurrent sessions to ten for all accounts and/or account types.</t>
        </r>
      </text>
    </comment>
    <comment ref="J13" authorId="0" shapeId="0" xr:uid="{00000000-0006-0000-0600-000017000000}">
      <text>
        <r>
          <rPr>
            <sz val="11"/>
            <rFont val="Calibri"/>
          </rPr>
          <t>The Ubuntu operating system must automatically terminate a user session after inactivity timeouts have expired.</t>
        </r>
      </text>
    </comment>
    <comment ref="K13" authorId="0" shapeId="0" xr:uid="{00000000-0006-0000-0600-000018000000}">
      <text>
        <r>
          <rPr>
            <sz val="11"/>
            <rFont val="Calibri"/>
          </rPr>
          <t>The Ubuntu operating system must immediately terminate all network connections associated with SSH traffic at the end of the session or after 10 minutes of inactivity.</t>
        </r>
      </text>
    </comment>
    <comment ref="L13" authorId="0" shapeId="0" xr:uid="{00000000-0006-0000-0600-000019000000}">
      <text>
        <r>
          <rPr>
            <sz val="11"/>
            <rFont val="Calibri"/>
          </rPr>
          <t>The Ubuntu operating system must display the date and time of the last successful account logon upon logon.</t>
        </r>
      </text>
    </comment>
    <comment ref="J14" authorId="0" shapeId="0" xr:uid="{00000000-0006-0000-0600-00001A000000}">
      <text>
        <r>
          <rPr>
            <sz val="11"/>
            <rFont val="Calibri"/>
          </rPr>
          <t>The Ubuntu operating system must disable all wireless network adapters.</t>
        </r>
      </text>
    </comment>
    <comment ref="J23" authorId="0" shapeId="0" xr:uid="{00000000-0006-0000-0600-00001B000000}">
      <text>
        <r>
          <rPr>
            <sz val="11"/>
            <rFont val="Calibri"/>
          </rPr>
          <t>Ubuntu operating systems when booted must require authentication upon booting into single-user and maintenance modes.</t>
        </r>
      </text>
    </comment>
    <comment ref="K23" authorId="0" shapeId="0" xr:uid="{00000000-0006-0000-0600-00003F000000}">
      <text>
        <r>
          <rPr>
            <sz val="11"/>
            <rFont val="Calibri"/>
          </rPr>
          <t>The Ubuntu operating system must use strong authenticators in establishing nonlocal maintenance and diagnostic sessions.</t>
        </r>
      </text>
    </comment>
    <comment ref="L23" authorId="0" shapeId="0" xr:uid="{00000000-0006-0000-0600-000040000000}">
      <text>
        <r>
          <rPr>
            <sz val="11"/>
            <rFont val="Calibri"/>
          </rPr>
          <t>The Ubuntu operating system must immediately terminate all network connections associated with SSH traffic after a period of inactivity.</t>
        </r>
      </text>
    </comment>
    <comment ref="M23" authorId="0" shapeId="0" xr:uid="{00000000-0006-0000-0600-000041000000}">
      <text>
        <r>
          <rPr>
            <sz val="11"/>
            <rFont val="Calibri"/>
          </rPr>
          <t>The Ubuntu operating system must be configured so that when passwords are changed or new passwords are established, pwquality must be used.</t>
        </r>
      </text>
    </comment>
    <comment ref="N23" authorId="0" shapeId="0" xr:uid="{00000000-0006-0000-0600-000042000000}">
      <text>
        <r>
          <rPr>
            <sz val="11"/>
            <rFont val="Calibri"/>
          </rPr>
          <t>The Ubuntu operating system, for PKI-based authentication, must validate certificates by constructing a certification path (which includes status information) to an accepted trust anchor.</t>
        </r>
      </text>
    </comment>
    <comment ref="O23" authorId="0" shapeId="0" xr:uid="{00000000-0006-0000-0600-00001C000000}">
      <text>
        <r>
          <rPr>
            <sz val="11"/>
            <rFont val="Calibri"/>
          </rPr>
          <t>The Ubuntu operating system for PKI-based authentication, must implement a local cache of revocation data in case of the inability to access revocation information via the network.</t>
        </r>
      </text>
    </comment>
    <comment ref="P23" authorId="0" shapeId="0" xr:uid="{00000000-0006-0000-0600-00001D000000}">
      <text>
        <r>
          <rPr>
            <sz val="11"/>
            <rFont val="Calibri"/>
          </rPr>
          <t>The Ubuntu operating system must generate audit records for all account creations, modifications, disabling, and termination events that affect /etc/passwd.</t>
        </r>
      </text>
    </comment>
    <comment ref="Q23" authorId="0" shapeId="0" xr:uid="{00000000-0006-0000-0600-00001E000000}">
      <text>
        <r>
          <rPr>
            <sz val="11"/>
            <rFont val="Calibri"/>
          </rPr>
          <t>The Ubuntu operating system must generate audit records for all account creations, modifications, disabling, and termination events that affect /etc/group.</t>
        </r>
      </text>
    </comment>
    <comment ref="R23" authorId="0" shapeId="0" xr:uid="{00000000-0006-0000-0600-00001F000000}">
      <text>
        <r>
          <rPr>
            <sz val="11"/>
            <rFont val="Calibri"/>
          </rPr>
          <t>The Ubuntu operating system must generate audit records for all account creations, modifications, disabling, and termination events that affect /etc/shadow.</t>
        </r>
      </text>
    </comment>
    <comment ref="S23" authorId="0" shapeId="0" xr:uid="{00000000-0006-0000-0600-000020000000}">
      <text>
        <r>
          <rPr>
            <sz val="11"/>
            <rFont val="Calibri"/>
          </rPr>
          <t>The Ubuntu operating system must generate audit records for all account creations, modifications, disabling, and termination events that affect /etc/gshadow.</t>
        </r>
      </text>
    </comment>
    <comment ref="T23" authorId="0" shapeId="0" xr:uid="{00000000-0006-0000-0600-000021000000}">
      <text>
        <r>
          <rPr>
            <sz val="11"/>
            <rFont val="Calibri"/>
          </rPr>
          <t>The Ubuntu operating system must generate audit records for all account creations, modifications, disabling, and termination events that affect /etc/opasswd.</t>
        </r>
      </text>
    </comment>
    <comment ref="U23" authorId="0" shapeId="0" xr:uid="{00000000-0006-0000-0600-000022000000}">
      <text>
        <r>
          <rPr>
            <sz val="11"/>
            <rFont val="Calibri"/>
          </rPr>
          <t>The Ubuntu operating system must alert the ISSO and SA (at a minimum) in the event of an audit processing failure.</t>
        </r>
      </text>
    </comment>
    <comment ref="V23" authorId="0" shapeId="0" xr:uid="{00000000-0006-0000-0600-000023000000}">
      <text>
        <r>
          <rPr>
            <sz val="11"/>
            <rFont val="Calibri"/>
          </rPr>
          <t>The Ubuntu operating system must be configured so that audit log files are not read or write-accessible by unauthorized users.</t>
        </r>
      </text>
    </comment>
    <comment ref="W23" authorId="0" shapeId="0" xr:uid="{00000000-0006-0000-0600-000024000000}">
      <text>
        <r>
          <rPr>
            <sz val="11"/>
            <rFont val="Calibri"/>
          </rPr>
          <t>The Ubuntu operating system must be configured to permit only authorized users ownership of the audit log files.</t>
        </r>
      </text>
    </comment>
    <comment ref="X23" authorId="0" shapeId="0" xr:uid="{00000000-0006-0000-0600-000025000000}">
      <text>
        <r>
          <rPr>
            <sz val="11"/>
            <rFont val="Calibri"/>
          </rPr>
          <t>The Ubuntu operating system must permit only authorized groups ownership of the audit log files.</t>
        </r>
      </text>
    </comment>
    <comment ref="Y23" authorId="0" shapeId="0" xr:uid="{00000000-0006-0000-0600-000026000000}">
      <text>
        <r>
          <rPr>
            <sz val="11"/>
            <rFont val="Calibri"/>
          </rPr>
          <t>The Ubuntu operating system must be configured so that the audit log directory is not write-accessible by unauthorized users.</t>
        </r>
      </text>
    </comment>
    <comment ref="Z23" authorId="0" shapeId="0" xr:uid="{00000000-0006-0000-0600-000027000000}">
      <text>
        <r>
          <rPr>
            <sz val="11"/>
            <rFont val="Calibri"/>
          </rPr>
          <t>The Ubuntu operating system must be configured so that audit configuration files are not write-accessible by unauthorized users.</t>
        </r>
      </text>
    </comment>
    <comment ref="AA23" authorId="0" shapeId="0" xr:uid="{00000000-0006-0000-0600-000028000000}">
      <text>
        <r>
          <rPr>
            <sz val="11"/>
            <rFont val="Calibri"/>
          </rPr>
          <t>The Ubuntu operating system must permit only authorized accounts to own the audit configuration files.</t>
        </r>
      </text>
    </comment>
    <comment ref="AB23" authorId="0" shapeId="0" xr:uid="{00000000-0006-0000-0600-000029000000}">
      <text>
        <r>
          <rPr>
            <sz val="11"/>
            <rFont val="Calibri"/>
          </rPr>
          <t>The Ubuntu operating system must permit only authorized groups to own the audit configuration files.</t>
        </r>
      </text>
    </comment>
    <comment ref="AC23" authorId="0" shapeId="0" xr:uid="{00000000-0006-0000-0600-00002A000000}">
      <text>
        <r>
          <rPr>
            <sz val="11"/>
            <rFont val="Calibri"/>
          </rPr>
          <t>The Ubuntu operating system must generate audit records for successful/unsuccessful uses of the su command.</t>
        </r>
      </text>
    </comment>
    <comment ref="AD23" authorId="0" shapeId="0" xr:uid="{00000000-0006-0000-0600-00002B000000}">
      <text>
        <r>
          <rPr>
            <sz val="11"/>
            <rFont val="Calibri"/>
          </rPr>
          <t>The Ubuntu operating system must generate audit records for successful/unsuccessful uses of the chfn command.</t>
        </r>
      </text>
    </comment>
    <comment ref="AE23" authorId="0" shapeId="0" xr:uid="{00000000-0006-0000-0600-00002C000000}">
      <text>
        <r>
          <rPr>
            <sz val="11"/>
            <rFont val="Calibri"/>
          </rPr>
          <t>The Ubuntu operating system must generate audit records for successful/unsuccessful uses of the mount command.</t>
        </r>
      </text>
    </comment>
    <comment ref="AF23" authorId="0" shapeId="0" xr:uid="{00000000-0006-0000-0600-00002D000000}">
      <text>
        <r>
          <rPr>
            <sz val="11"/>
            <rFont val="Calibri"/>
          </rPr>
          <t>The Ubuntu operating system must generate audit records for successful/unsuccessful uses of the umount command.</t>
        </r>
      </text>
    </comment>
    <comment ref="AG23" authorId="0" shapeId="0" xr:uid="{00000000-0006-0000-0600-00002E000000}">
      <text>
        <r>
          <rPr>
            <sz val="11"/>
            <rFont val="Calibri"/>
          </rPr>
          <t>The Ubuntu operating system must generate audit records for successful/unsuccessful uses of the ssh-agent command.</t>
        </r>
      </text>
    </comment>
    <comment ref="AH23" authorId="0" shapeId="0" xr:uid="{00000000-0006-0000-0600-00002F000000}">
      <text>
        <r>
          <rPr>
            <sz val="11"/>
            <rFont val="Calibri"/>
          </rPr>
          <t>The Ubuntu operating system must generate audit records for successful/unsuccessful uses of the ssh-keysign command.</t>
        </r>
      </text>
    </comment>
    <comment ref="AI23" authorId="0" shapeId="0" xr:uid="{00000000-0006-0000-0600-000030000000}">
      <text>
        <r>
          <rPr>
            <sz val="11"/>
            <rFont val="Calibri"/>
          </rPr>
          <t>The Ubuntu operating system must generate audit records for any use of the setxattr, fsetxattr, lsetxattr, removexattr, fremovexattr, and lremovexattr system calls.</t>
        </r>
      </text>
    </comment>
    <comment ref="AJ23" authorId="0" shapeId="0" xr:uid="{00000000-0006-0000-0600-000031000000}">
      <text>
        <r>
          <rPr>
            <sz val="11"/>
            <rFont val="Calibri"/>
          </rPr>
          <t>The Ubuntu operating system must generate audit records for successful/unsuccessful uses of the chown, fchown, fchownat, and lchown system calls.</t>
        </r>
      </text>
    </comment>
    <comment ref="AK23" authorId="0" shapeId="0" xr:uid="{00000000-0006-0000-0600-000032000000}">
      <text>
        <r>
          <rPr>
            <sz val="11"/>
            <rFont val="Calibri"/>
          </rPr>
          <t>The Ubuntu operating system must generate audit records for successful/unsuccessful uses of the chmod, fchmod, and fchmodat system calls.</t>
        </r>
      </text>
    </comment>
    <comment ref="AL23" authorId="0" shapeId="0" xr:uid="{00000000-0006-0000-0600-000033000000}">
      <text>
        <r>
          <rPr>
            <sz val="11"/>
            <rFont val="Calibri"/>
          </rPr>
          <t>The Ubuntu operating system must generate audit records for successful/unsuccessful uses of the creat, open, openat, open_by_handle_at, truncate, and ftruncate system calls.</t>
        </r>
      </text>
    </comment>
    <comment ref="AM23" authorId="0" shapeId="0" xr:uid="{00000000-0006-0000-0600-000034000000}">
      <text>
        <r>
          <rPr>
            <sz val="11"/>
            <rFont val="Calibri"/>
          </rPr>
          <t>The Ubuntu operating system must generate audit records for successful/unsuccessful uses of the sudo command.</t>
        </r>
      </text>
    </comment>
    <comment ref="AN23" authorId="0" shapeId="0" xr:uid="{00000000-0006-0000-0600-000035000000}">
      <text>
        <r>
          <rPr>
            <sz val="11"/>
            <rFont val="Calibri"/>
          </rPr>
          <t>The Ubuntu operating system must generate audit records for successful/unsuccessful uses of the sudoedit command.</t>
        </r>
      </text>
    </comment>
    <comment ref="AO23" authorId="0" shapeId="0" xr:uid="{00000000-0006-0000-0600-000036000000}">
      <text>
        <r>
          <rPr>
            <sz val="11"/>
            <rFont val="Calibri"/>
          </rPr>
          <t>The Ubuntu operating system must generate audit records for successful/unsuccessful uses of the chsh command.</t>
        </r>
      </text>
    </comment>
    <comment ref="AP23" authorId="0" shapeId="0" xr:uid="{00000000-0006-0000-0600-000037000000}">
      <text>
        <r>
          <rPr>
            <sz val="11"/>
            <rFont val="Calibri"/>
          </rPr>
          <t>The Ubuntu operating system must generate audit records for successful/unsuccessful uses of the newgrp command.</t>
        </r>
      </text>
    </comment>
    <comment ref="AQ23" authorId="0" shapeId="0" xr:uid="{00000000-0006-0000-0600-000038000000}">
      <text>
        <r>
          <rPr>
            <sz val="11"/>
            <rFont val="Calibri"/>
          </rPr>
          <t>The Ubuntu operating system must generate audit records for successful/unsuccessful uses of the chcon command.</t>
        </r>
      </text>
    </comment>
    <comment ref="AR23" authorId="0" shapeId="0" xr:uid="{00000000-0006-0000-0600-000039000000}">
      <text>
        <r>
          <rPr>
            <sz val="11"/>
            <rFont val="Calibri"/>
          </rPr>
          <t>The Ubuntu operating system must generate audit records for successful/unsuccessful uses of the setfacl command.</t>
        </r>
      </text>
    </comment>
    <comment ref="AS23" authorId="0" shapeId="0" xr:uid="{00000000-0006-0000-0600-00003A000000}">
      <text>
        <r>
          <rPr>
            <sz val="11"/>
            <rFont val="Calibri"/>
          </rPr>
          <t>The Ubuntu operating system must generate audit records for successful/unsuccessful uses of the chacl command.</t>
        </r>
      </text>
    </comment>
    <comment ref="AT23" authorId="0" shapeId="0" xr:uid="{00000000-0006-0000-0600-00003B000000}">
      <text>
        <r>
          <rPr>
            <sz val="11"/>
            <rFont val="Calibri"/>
          </rPr>
          <t>The Ubuntu operating system must generate audit records for the use and modification of the tallylog file.</t>
        </r>
      </text>
    </comment>
    <comment ref="AU23" authorId="0" shapeId="0" xr:uid="{00000000-0006-0000-0600-00003C000000}">
      <text>
        <r>
          <rPr>
            <sz val="11"/>
            <rFont val="Calibri"/>
          </rPr>
          <t>The Ubuntu operating system must generate audit records for the use and modification of faillog file.</t>
        </r>
      </text>
    </comment>
    <comment ref="AV23" authorId="0" shapeId="0" xr:uid="{00000000-0006-0000-0600-00003D000000}">
      <text>
        <r>
          <rPr>
            <sz val="11"/>
            <rFont val="Calibri"/>
          </rPr>
          <t>The Ubuntu operating system must generate audit records for the use and modification of the lastlog file.</t>
        </r>
      </text>
    </comment>
    <comment ref="AW23" authorId="0" shapeId="0" xr:uid="{00000000-0006-0000-0600-00003E000000}">
      <text>
        <r>
          <rPr>
            <sz val="11"/>
            <rFont val="Calibri"/>
          </rPr>
          <t>The Ubuntu operating system must generate audit records for successful/unsuccessful uses of the passwd command.</t>
        </r>
      </text>
    </comment>
    <comment ref="J24" authorId="0" shapeId="0" xr:uid="{00000000-0006-0000-0600-000043000000}">
      <text>
        <r>
          <rPr>
            <sz val="11"/>
            <rFont val="Calibri"/>
          </rPr>
          <t>The Ubuntu operating system must generate audit records for all account creations, modifications, disabling, and termination events that affect /etc/passwd.</t>
        </r>
      </text>
    </comment>
    <comment ref="K24" authorId="0" shapeId="0" xr:uid="{00000000-0006-0000-0600-000044000000}">
      <text>
        <r>
          <rPr>
            <sz val="11"/>
            <rFont val="Calibri"/>
          </rPr>
          <t>The Ubuntu operating system must generate audit records for all account creations, modifications, disabling, and termination events that affect /etc/group.</t>
        </r>
      </text>
    </comment>
    <comment ref="L24" authorId="0" shapeId="0" xr:uid="{00000000-0006-0000-0600-000045000000}">
      <text>
        <r>
          <rPr>
            <sz val="11"/>
            <rFont val="Calibri"/>
          </rPr>
          <t>The Ubuntu operating system must generate audit records for all account creations, modifications, disabling, and termination events that affect /etc/shadow.</t>
        </r>
      </text>
    </comment>
    <comment ref="M24" authorId="0" shapeId="0" xr:uid="{00000000-0006-0000-0600-000046000000}">
      <text>
        <r>
          <rPr>
            <sz val="11"/>
            <rFont val="Calibri"/>
          </rPr>
          <t>The Ubuntu operating system must generate audit records for all account creations, modifications, disabling, and termination events that affect /etc/gshadow.</t>
        </r>
      </text>
    </comment>
    <comment ref="N24" authorId="0" shapeId="0" xr:uid="{00000000-0006-0000-0600-000047000000}">
      <text>
        <r>
          <rPr>
            <sz val="11"/>
            <rFont val="Calibri"/>
          </rPr>
          <t>The Ubuntu operating system must generate audit records for all account creations, modifications, disabling, and termination events that affect /etc/opasswd.</t>
        </r>
      </text>
    </comment>
    <comment ref="O24" authorId="0" shapeId="0" xr:uid="{00000000-0006-0000-0600-000048000000}">
      <text>
        <r>
          <rPr>
            <sz val="11"/>
            <rFont val="Calibri"/>
          </rPr>
          <t>The Ubuntu operating system must permit only authorized accounts to own the audit configuration files.</t>
        </r>
      </text>
    </comment>
    <comment ref="P24" authorId="0" shapeId="0" xr:uid="{00000000-0006-0000-0600-000049000000}">
      <text>
        <r>
          <rPr>
            <sz val="11"/>
            <rFont val="Calibri"/>
          </rPr>
          <t>The Ubuntu operating system must generate audit records for successful/unsuccessful uses of the su command.</t>
        </r>
      </text>
    </comment>
    <comment ref="Q24" authorId="0" shapeId="0" xr:uid="{00000000-0006-0000-0600-00004A000000}">
      <text>
        <r>
          <rPr>
            <sz val="11"/>
            <rFont val="Calibri"/>
          </rPr>
          <t>The Ubuntu operating system must generate audit records for successful/unsuccessful uses of the chfn command.</t>
        </r>
      </text>
    </comment>
    <comment ref="R24" authorId="0" shapeId="0" xr:uid="{00000000-0006-0000-0600-00004B000000}">
      <text>
        <r>
          <rPr>
            <sz val="11"/>
            <rFont val="Calibri"/>
          </rPr>
          <t>The Ubuntu operating system must generate audit records for successful/unsuccessful uses of the mount command.</t>
        </r>
      </text>
    </comment>
    <comment ref="S24" authorId="0" shapeId="0" xr:uid="{00000000-0006-0000-0600-00004C000000}">
      <text>
        <r>
          <rPr>
            <sz val="11"/>
            <rFont val="Calibri"/>
          </rPr>
          <t>The Ubuntu operating system must generate audit records for successful/unsuccessful uses of the umount command.</t>
        </r>
      </text>
    </comment>
    <comment ref="T24" authorId="0" shapeId="0" xr:uid="{00000000-0006-0000-0600-00004D000000}">
      <text>
        <r>
          <rPr>
            <sz val="11"/>
            <rFont val="Calibri"/>
          </rPr>
          <t>The Ubuntu operating system must generate audit records for successful/unsuccessful uses of the ssh-agent command.</t>
        </r>
      </text>
    </comment>
    <comment ref="U24" authorId="0" shapeId="0" xr:uid="{00000000-0006-0000-0600-00004E000000}">
      <text>
        <r>
          <rPr>
            <sz val="11"/>
            <rFont val="Calibri"/>
          </rPr>
          <t>The Ubuntu operating system must generate audit records for successful/unsuccessful uses of the ssh-keysign command.</t>
        </r>
      </text>
    </comment>
    <comment ref="V24" authorId="0" shapeId="0" xr:uid="{00000000-0006-0000-0600-00004F000000}">
      <text>
        <r>
          <rPr>
            <sz val="11"/>
            <rFont val="Calibri"/>
          </rPr>
          <t>The Ubuntu operating system must generate audit records for any use of the setxattr, fsetxattr, lsetxattr, removexattr, fremovexattr, and lremovexattr system calls.</t>
        </r>
      </text>
    </comment>
    <comment ref="W24" authorId="0" shapeId="0" xr:uid="{00000000-0006-0000-0600-000050000000}">
      <text>
        <r>
          <rPr>
            <sz val="11"/>
            <rFont val="Calibri"/>
          </rPr>
          <t>The Ubuntu operating system must generate audit records for successful/unsuccessful uses of the chown, fchown, fchownat, and lchown system calls.</t>
        </r>
      </text>
    </comment>
    <comment ref="X24" authorId="0" shapeId="0" xr:uid="{00000000-0006-0000-0600-000051000000}">
      <text>
        <r>
          <rPr>
            <sz val="11"/>
            <rFont val="Calibri"/>
          </rPr>
          <t>The Ubuntu operating system must generate audit records for successful/unsuccessful uses of the chmod, fchmod, and fchmodat system calls.</t>
        </r>
      </text>
    </comment>
    <comment ref="Y24" authorId="0" shapeId="0" xr:uid="{00000000-0006-0000-0600-000052000000}">
      <text>
        <r>
          <rPr>
            <sz val="11"/>
            <rFont val="Calibri"/>
          </rPr>
          <t>The Ubuntu operating system must generate audit records for successful/unsuccessful uses of the sudo command.</t>
        </r>
      </text>
    </comment>
    <comment ref="Z24" authorId="0" shapeId="0" xr:uid="{00000000-0006-0000-0600-000053000000}">
      <text>
        <r>
          <rPr>
            <sz val="11"/>
            <rFont val="Calibri"/>
          </rPr>
          <t>The Ubuntu operating system must generate audit records for successful/unsuccessful uses of the sudoedit command.</t>
        </r>
      </text>
    </comment>
    <comment ref="AA24" authorId="0" shapeId="0" xr:uid="{00000000-0006-0000-0600-000054000000}">
      <text>
        <r>
          <rPr>
            <sz val="11"/>
            <rFont val="Calibri"/>
          </rPr>
          <t>The Ubuntu operating system must generate audit records for successful/unsuccessful uses of the chsh command.</t>
        </r>
      </text>
    </comment>
    <comment ref="AB24" authorId="0" shapeId="0" xr:uid="{00000000-0006-0000-0600-000055000000}">
      <text>
        <r>
          <rPr>
            <sz val="11"/>
            <rFont val="Calibri"/>
          </rPr>
          <t>The Ubuntu operating system must generate audit records for successful/unsuccessful uses of the newgrp command.</t>
        </r>
      </text>
    </comment>
    <comment ref="AC24" authorId="0" shapeId="0" xr:uid="{00000000-0006-0000-0600-000056000000}">
      <text>
        <r>
          <rPr>
            <sz val="11"/>
            <rFont val="Calibri"/>
          </rPr>
          <t>The Ubuntu operating system must generate audit records for successful/unsuccessful uses of the setfacl command.</t>
        </r>
      </text>
    </comment>
    <comment ref="AD24" authorId="0" shapeId="0" xr:uid="{00000000-0006-0000-0600-000057000000}">
      <text>
        <r>
          <rPr>
            <sz val="11"/>
            <rFont val="Calibri"/>
          </rPr>
          <t>The Ubuntu operating system must generate audit records for successful/unsuccessful uses of the chacl command.</t>
        </r>
      </text>
    </comment>
    <comment ref="AE24" authorId="0" shapeId="0" xr:uid="{00000000-0006-0000-0600-000058000000}">
      <text>
        <r>
          <rPr>
            <sz val="11"/>
            <rFont val="Calibri"/>
          </rPr>
          <t>The Ubuntu operating system must generate audit records for the use and modification of the tallylog file.</t>
        </r>
      </text>
    </comment>
    <comment ref="AF24" authorId="0" shapeId="0" xr:uid="{00000000-0006-0000-0600-000059000000}">
      <text>
        <r>
          <rPr>
            <sz val="11"/>
            <rFont val="Calibri"/>
          </rPr>
          <t>The Ubuntu operating system must generate audit records for the use and modification of faillog file.</t>
        </r>
      </text>
    </comment>
    <comment ref="AG24" authorId="0" shapeId="0" xr:uid="{00000000-0006-0000-0600-00005A000000}">
      <text>
        <r>
          <rPr>
            <sz val="11"/>
            <rFont val="Calibri"/>
          </rPr>
          <t>The Ubuntu operating system must generate audit records for the use and modification of the lastlog file.</t>
        </r>
      </text>
    </comment>
    <comment ref="AH24" authorId="0" shapeId="0" xr:uid="{00000000-0006-0000-0600-00005B000000}">
      <text>
        <r>
          <rPr>
            <sz val="11"/>
            <rFont val="Calibri"/>
          </rPr>
          <t>The Ubuntu operating system must generate audit records for successful/unsuccessful uses of the passwd command.</t>
        </r>
      </text>
    </comment>
    <comment ref="AI24" authorId="0" shapeId="0" xr:uid="{00000000-0006-0000-0600-00005C000000}">
      <text>
        <r>
          <rPr>
            <sz val="11"/>
            <rFont val="Calibri"/>
          </rPr>
          <t>The Ubuntu operating system must generate audit records for successful/unsuccessful uses of the unix_update command.</t>
        </r>
      </text>
    </comment>
    <comment ref="AJ24" authorId="0" shapeId="0" xr:uid="{00000000-0006-0000-0600-00005D000000}">
      <text>
        <r>
          <rPr>
            <sz val="11"/>
            <rFont val="Calibri"/>
          </rPr>
          <t>The Ubuntu operating system must generate audit records for successful/unsuccessful uses of the gpasswd command.</t>
        </r>
      </text>
    </comment>
    <comment ref="AK24" authorId="0" shapeId="0" xr:uid="{00000000-0006-0000-0600-00005E000000}">
      <text>
        <r>
          <rPr>
            <sz val="11"/>
            <rFont val="Calibri"/>
          </rPr>
          <t>The Ubuntu operating system must generate audit records for successful/unsuccessful uses of the chage command.</t>
        </r>
      </text>
    </comment>
    <comment ref="AL24" authorId="0" shapeId="0" xr:uid="{00000000-0006-0000-0600-00005F000000}">
      <text>
        <r>
          <rPr>
            <sz val="11"/>
            <rFont val="Calibri"/>
          </rPr>
          <t>The Ubuntu operating system must generate audit records for successful/unsuccessful uses of the usermod command.</t>
        </r>
      </text>
    </comment>
    <comment ref="AM24" authorId="0" shapeId="0" xr:uid="{00000000-0006-0000-0600-000060000000}">
      <text>
        <r>
          <rPr>
            <sz val="11"/>
            <rFont val="Calibri"/>
          </rPr>
          <t>The Ubuntu operating system must generate audit records for successful/unsuccessful uses of the crontab command.</t>
        </r>
      </text>
    </comment>
    <comment ref="AN24" authorId="0" shapeId="0" xr:uid="{00000000-0006-0000-0600-000061000000}">
      <text>
        <r>
          <rPr>
            <sz val="11"/>
            <rFont val="Calibri"/>
          </rPr>
          <t>The Ubuntu operating system must generate audit records for successful/unsuccessful uses of the init_module and finit_module syscalls.</t>
        </r>
      </text>
    </comment>
    <comment ref="AO24" authorId="0" shapeId="0" xr:uid="{00000000-0006-0000-0600-000062000000}">
      <text>
        <r>
          <rPr>
            <sz val="11"/>
            <rFont val="Calibri"/>
          </rPr>
          <t>The Ubuntu operating system must generate audit records for successful/unsuccessful uses of the delete_module syscall.</t>
        </r>
      </text>
    </comment>
    <comment ref="AP24" authorId="0" shapeId="0" xr:uid="{00000000-0006-0000-0600-000063000000}">
      <text>
        <r>
          <rPr>
            <sz val="11"/>
            <rFont val="Calibri"/>
          </rPr>
          <t>The Ubuntu operating system must prevent all software from executing at higher privilege levels than users executing the software and the audit system must be configured to audit the execution of privileged functions.</t>
        </r>
      </text>
    </comment>
    <comment ref="AQ24" authorId="0" shapeId="0" xr:uid="{00000000-0006-0000-0600-000064000000}">
      <text>
        <r>
          <rPr>
            <sz val="11"/>
            <rFont val="Calibri"/>
          </rPr>
          <t>The Ubuntu operating system must generate audit records for privileged activities, nonlocal maintenance, diagnostic sessions and other system-level access.</t>
        </r>
      </text>
    </comment>
    <comment ref="AR24" authorId="0" shapeId="0" xr:uid="{00000000-0006-0000-0600-000065000000}">
      <text>
        <r>
          <rPr>
            <sz val="11"/>
            <rFont val="Calibri"/>
          </rPr>
          <t>The Ubuntu operating system must generate audit records for the /var/log/wtmp file.</t>
        </r>
      </text>
    </comment>
    <comment ref="AS24" authorId="0" shapeId="0" xr:uid="{00000000-0006-0000-0600-000066000000}">
      <text>
        <r>
          <rPr>
            <sz val="11"/>
            <rFont val="Calibri"/>
          </rPr>
          <t>The Ubuntu operating system must generate audit records for the /var/run/utmp file.</t>
        </r>
      </text>
    </comment>
    <comment ref="AT24" authorId="0" shapeId="0" xr:uid="{00000000-0006-0000-0600-000067000000}">
      <text>
        <r>
          <rPr>
            <sz val="11"/>
            <rFont val="Calibri"/>
          </rPr>
          <t>The Ubuntu operating system must generate audit records for the /var/log/btmp file.</t>
        </r>
      </text>
    </comment>
    <comment ref="AU24" authorId="0" shapeId="0" xr:uid="{00000000-0006-0000-0600-000068000000}">
      <text>
        <r>
          <rPr>
            <sz val="11"/>
            <rFont val="Calibri"/>
          </rPr>
          <t>The Ubuntu operating system must monitor remote access methods.</t>
        </r>
      </text>
    </comment>
    <comment ref="J25" authorId="0" shapeId="0" xr:uid="{00000000-0006-0000-0600-000069000000}">
      <text>
        <r>
          <rPr>
            <sz val="11"/>
            <rFont val="Calibri"/>
          </rPr>
          <t>The Ubuntu operating system must initiate session audits at system start-up.</t>
        </r>
      </text>
    </comment>
    <comment ref="J26" authorId="0" shapeId="0" xr:uid="{00000000-0006-0000-0600-00006A000000}">
      <text>
        <r>
          <rPr>
            <sz val="11"/>
            <rFont val="Calibri"/>
          </rPr>
          <t>The Ubuntu operating system must shut down by default upon audit failure (unless availability is an overriding concern).</t>
        </r>
      </text>
    </comment>
    <comment ref="J29" authorId="0" shapeId="0" xr:uid="{00000000-0006-0000-0600-00006B000000}">
      <text>
        <r>
          <rPr>
            <sz val="11"/>
            <rFont val="Calibri"/>
          </rPr>
          <t>The Ubuntu operating system must generate audit records for successful/unsuccessful uses of the pam_timestamp_check command.</t>
        </r>
      </text>
    </comment>
    <comment ref="K29" authorId="0" shapeId="0" xr:uid="{00000000-0006-0000-0600-00006C000000}">
      <text>
        <r>
          <rPr>
            <sz val="11"/>
            <rFont val="Calibri"/>
          </rPr>
          <t>The Ubuntu operating system must produce audit records and reports containing information to establish when, where, what type, the source, and the outcome for all DoD-defined auditable events and actions in near real time.</t>
        </r>
      </text>
    </comment>
    <comment ref="L29" authorId="0" shapeId="0" xr:uid="{00000000-0006-0000-0600-00006D000000}">
      <text>
        <r>
          <rPr>
            <sz val="11"/>
            <rFont val="Calibri"/>
          </rPr>
          <t>The Ubuntu operating system must record time stamps for audit records that can be mapped to Coordinated Universal Time (UTC) or Greenwich Mean Time (GMT).</t>
        </r>
      </text>
    </comment>
    <comment ref="J30" authorId="0" shapeId="0" xr:uid="{00000000-0006-0000-0600-00006E000000}">
      <text>
        <r>
          <rPr>
            <sz val="11"/>
            <rFont val="Calibri"/>
          </rPr>
          <t>The Ubuntu operating system must configure audit tools with a mode of 0755 or less permissive.</t>
        </r>
      </text>
    </comment>
    <comment ref="K30" authorId="0" shapeId="0" xr:uid="{00000000-0006-0000-0600-00006F000000}">
      <text>
        <r>
          <rPr>
            <sz val="11"/>
            <rFont val="Calibri"/>
          </rPr>
          <t>The Ubuntu operating system must configure audit tools to be owned by root.</t>
        </r>
      </text>
    </comment>
    <comment ref="L30" authorId="0" shapeId="0" xr:uid="{00000000-0006-0000-0600-000070000000}">
      <text>
        <r>
          <rPr>
            <sz val="11"/>
            <rFont val="Calibri"/>
          </rPr>
          <t>The Ubuntu operating system must configure the audit tools to be group-owned by root.</t>
        </r>
      </text>
    </comment>
    <comment ref="M30" authorId="0" shapeId="0" xr:uid="{00000000-0006-0000-0600-000071000000}">
      <text>
        <r>
          <rPr>
            <sz val="11"/>
            <rFont val="Calibri"/>
          </rPr>
          <t>The Ubuntu operating system audit event multiplexor must be configured to off-load audit logs onto a different system or storage media from the system being audited.</t>
        </r>
      </text>
    </comment>
    <comment ref="N30" authorId="0" shapeId="0" xr:uid="{00000000-0006-0000-0600-000072000000}">
      <text>
        <r>
          <rPr>
            <sz val="11"/>
            <rFont val="Calibri"/>
          </rPr>
          <t>The Ubuntu operating system must have a crontab script running weekly to offload audit events of standalone systems.</t>
        </r>
      </text>
    </comment>
    <comment ref="O30" authorId="0" shapeId="0" xr:uid="{00000000-0006-0000-0600-000073000000}">
      <text>
        <r>
          <rPr>
            <sz val="11"/>
            <rFont val="Calibri"/>
          </rPr>
          <t>The Ubuntu operating system must configure the /var/log directory to be group-owned by syslog.</t>
        </r>
      </text>
    </comment>
    <comment ref="P30" authorId="0" shapeId="0" xr:uid="{00000000-0006-0000-0600-000074000000}">
      <text>
        <r>
          <rPr>
            <sz val="11"/>
            <rFont val="Calibri"/>
          </rPr>
          <t>The Ubuntu operating system must configure the /var/log directory to be owned by root.</t>
        </r>
      </text>
    </comment>
    <comment ref="Q30" authorId="0" shapeId="0" xr:uid="{00000000-0006-0000-0600-000075000000}">
      <text>
        <r>
          <rPr>
            <sz val="11"/>
            <rFont val="Calibri"/>
          </rPr>
          <t xml:space="preserve">The Ubuntu operating system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R30" authorId="0" shapeId="0" xr:uid="{00000000-0006-0000-0600-000076000000}">
      <text>
        <r>
          <rPr>
            <sz val="11"/>
            <rFont val="Calibri"/>
          </rPr>
          <t>The Ubuntu operating system must configure the /var/log/syslog file to be group-owned by adm.</t>
        </r>
      </text>
    </comment>
    <comment ref="S30" authorId="0" shapeId="0" xr:uid="{00000000-0006-0000-0600-000077000000}">
      <text>
        <r>
          <rPr>
            <sz val="11"/>
            <rFont val="Calibri"/>
          </rPr>
          <t>The Ubuntu operating system must configure /var/log/syslog file to be owned by syslog.</t>
        </r>
      </text>
    </comment>
    <comment ref="T30" authorId="0" shapeId="0" xr:uid="{00000000-0006-0000-0600-000078000000}">
      <text>
        <r>
          <rPr>
            <sz val="11"/>
            <rFont val="Calibri"/>
          </rPr>
          <t>The Ubuntu operating system must configure /var/log/syslog file with mode 0640 or less permissive.</t>
        </r>
      </text>
    </comment>
    <comment ref="J32" authorId="0" shapeId="0" xr:uid="{00000000-0006-0000-0600-000079000000}">
      <text>
        <r>
          <rPr>
            <sz val="11"/>
            <rFont val="Calibri"/>
          </rPr>
          <t>The Ubuntu operating system</t>
        </r>
        <r>
          <rPr>
            <sz val="11"/>
            <color rgb="FF000000"/>
            <rFont val="Calibri"/>
          </rPr>
          <t>'</t>
        </r>
        <r>
          <rPr>
            <sz val="11"/>
            <color rgb="FF000000"/>
            <rFont val="Calibri"/>
          </rPr>
          <t>s 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J33" authorId="0" shapeId="0" xr:uid="{00000000-0006-0000-0600-00007A000000}">
      <text>
        <r>
          <rPr>
            <sz val="11"/>
            <rFont val="Calibri"/>
          </rPr>
          <t>The Ubuntu operating system default filesystem permissions must be defined in such a way that all authenticated users can read and modify only their own files.</t>
        </r>
      </text>
    </comment>
    <comment ref="K33" authorId="0" shapeId="0" xr:uid="{00000000-0006-0000-0600-00007B000000}">
      <text>
        <r>
          <rPr>
            <sz val="11"/>
            <rFont val="Calibri"/>
          </rPr>
          <t>The Ubuntu operating system must set a sticky bit  on all public directories to prevent unauthorized and unintended information transferred via shared system resources.</t>
        </r>
      </text>
    </comment>
    <comment ref="L33" authorId="0" shapeId="0" xr:uid="{00000000-0006-0000-0600-00007C000000}">
      <text>
        <r>
          <rPr>
            <sz val="11"/>
            <rFont val="Calibri"/>
          </rPr>
          <t>The Ubuntu operating system must have directories that contain system commands set to a mode of 0755 or less permissive.</t>
        </r>
      </text>
    </comment>
    <comment ref="M33" authorId="0" shapeId="0" xr:uid="{00000000-0006-0000-0600-00007D000000}">
      <text>
        <r>
          <rPr>
            <sz val="11"/>
            <rFont val="Calibri"/>
          </rPr>
          <t>The Ubuntu operating system must have directories that contain system commands owned by root.</t>
        </r>
      </text>
    </comment>
    <comment ref="N33" authorId="0" shapeId="0" xr:uid="{00000000-0006-0000-0600-00007E000000}">
      <text>
        <r>
          <rPr>
            <sz val="11"/>
            <rFont val="Calibri"/>
          </rPr>
          <t>The Ubuntu operating system must have directories that contain system commands group-owned by root.</t>
        </r>
      </text>
    </comment>
    <comment ref="O33" authorId="0" shapeId="0" xr:uid="{00000000-0006-0000-0600-00007F000000}">
      <text>
        <r>
          <rPr>
            <sz val="11"/>
            <rFont val="Calibri"/>
          </rPr>
          <t>The Ubuntu operating system library files must have mode 0755 or less permissive.</t>
        </r>
      </text>
    </comment>
    <comment ref="P33" authorId="0" shapeId="0" xr:uid="{00000000-0006-0000-0600-000080000000}">
      <text>
        <r>
          <rPr>
            <sz val="11"/>
            <rFont val="Calibri"/>
          </rPr>
          <t>The Ubuntu operating system library directories must have mode 0755 or less permissive.</t>
        </r>
      </text>
    </comment>
    <comment ref="Q33" authorId="0" shapeId="0" xr:uid="{00000000-0006-0000-0600-000081000000}">
      <text>
        <r>
          <rPr>
            <sz val="11"/>
            <rFont val="Calibri"/>
          </rPr>
          <t>The Ubuntu operating system library files must be owned by root.</t>
        </r>
      </text>
    </comment>
    <comment ref="R33" authorId="0" shapeId="0" xr:uid="{00000000-0006-0000-0600-000082000000}">
      <text>
        <r>
          <rPr>
            <sz val="11"/>
            <rFont val="Calibri"/>
          </rPr>
          <t>The Ubuntu operating system library directories must be owned by root.</t>
        </r>
      </text>
    </comment>
    <comment ref="S33" authorId="0" shapeId="0" xr:uid="{00000000-0006-0000-0600-000083000000}">
      <text>
        <r>
          <rPr>
            <sz val="11"/>
            <rFont val="Calibri"/>
          </rPr>
          <t>The Ubuntu operating system library files must be group-owned by root or a system account.</t>
        </r>
      </text>
    </comment>
    <comment ref="T33" authorId="0" shapeId="0" xr:uid="{00000000-0006-0000-0600-000084000000}">
      <text>
        <r>
          <rPr>
            <sz val="11"/>
            <rFont val="Calibri"/>
          </rPr>
          <t>The Ubuntu operating system library directories must be group-owned by root.</t>
        </r>
      </text>
    </comment>
    <comment ref="U33" authorId="0" shapeId="0" xr:uid="{00000000-0006-0000-0600-000085000000}">
      <text>
        <r>
          <rPr>
            <sz val="11"/>
            <rFont val="Calibri"/>
          </rPr>
          <t>The Ubuntu operating system must have system commands set to a mode of 0755 or less permissive.</t>
        </r>
      </text>
    </comment>
    <comment ref="V33" authorId="0" shapeId="0" xr:uid="{00000000-0006-0000-0600-000086000000}">
      <text>
        <r>
          <rPr>
            <sz val="11"/>
            <rFont val="Calibri"/>
          </rPr>
          <t>The Ubuntu operating system must have system commands owned by root or a system account.</t>
        </r>
      </text>
    </comment>
    <comment ref="W33" authorId="0" shapeId="0" xr:uid="{00000000-0006-0000-0600-000087000000}">
      <text>
        <r>
          <rPr>
            <sz val="11"/>
            <rFont val="Calibri"/>
          </rPr>
          <t>The Ubuntu operating system must have system commands group-owned by root or a system account.</t>
        </r>
      </text>
    </comment>
    <comment ref="J34" authorId="0" shapeId="0" xr:uid="{00000000-0006-0000-0600-000088000000}">
      <text>
        <r>
          <rPr>
            <sz val="11"/>
            <rFont val="Calibri"/>
          </rPr>
          <t>The Ubuntu operating system must generate audit records for successful/unsuccessful uses of the init_module and finit_module syscalls.</t>
        </r>
      </text>
    </comment>
    <comment ref="K34" authorId="0" shapeId="0" xr:uid="{00000000-0006-0000-0600-000089000000}">
      <text>
        <r>
          <rPr>
            <sz val="11"/>
            <rFont val="Calibri"/>
          </rPr>
          <t>The Ubuntu operating system must generate audit records for successful/unsuccessful uses of the delete_module syscall.</t>
        </r>
      </text>
    </comment>
    <comment ref="J37" authorId="0" shapeId="0" xr:uid="{00000000-0006-0000-0600-00008A000000}">
      <text>
        <r>
          <rPr>
            <sz val="11"/>
            <rFont val="Calibri"/>
          </rPr>
          <t>The Ubuntu operating system must not allow unattended or automatic login via SSH.</t>
        </r>
      </text>
    </comment>
    <comment ref="K37" authorId="0" shapeId="0" xr:uid="{00000000-0006-0000-0600-00008B000000}">
      <text>
        <r>
          <rPr>
            <sz val="11"/>
            <rFont val="Calibri"/>
          </rPr>
          <t>The Ubuntu operating system must be configured so that remote X connections are disabled, unless to fulfill documented and validated mission requirements.</t>
        </r>
      </text>
    </comment>
    <comment ref="L37" authorId="0" shapeId="0" xr:uid="{00000000-0006-0000-0600-00008C000000}">
      <text>
        <r>
          <rPr>
            <sz val="11"/>
            <rFont val="Calibri"/>
          </rPr>
          <t>The Ubuntu operating system SSH daemon must prevent remote hosts from connecting to the proxy display.</t>
        </r>
      </text>
    </comment>
    <comment ref="M37" authorId="0" shapeId="0" xr:uid="{00000000-0006-0000-0600-00008D000000}">
      <text>
        <r>
          <rPr>
            <sz val="11"/>
            <rFont val="Calibri"/>
          </rPr>
          <t>The Ubuntu operating system must generate audit records for successful/unsuccessful uses of the apparmor_parser command.</t>
        </r>
      </text>
    </comment>
    <comment ref="N37" authorId="0" shapeId="0" xr:uid="{00000000-0006-0000-0600-00008E000000}">
      <text>
        <r>
          <rPr>
            <sz val="11"/>
            <rFont val="Calibri"/>
          </rPr>
          <t>The Ubuntu operating system must not have the telnet package installed.</t>
        </r>
      </text>
    </comment>
    <comment ref="O37" authorId="0" shapeId="0" xr:uid="{00000000-0006-0000-0600-00008F000000}">
      <text>
        <r>
          <rPr>
            <sz val="11"/>
            <rFont val="Calibri"/>
          </rPr>
          <t>The Ubuntu operating system must not have the rsh-server package installed.</t>
        </r>
      </text>
    </comment>
    <comment ref="P37" authorId="0" shapeId="0" xr:uid="{00000000-0006-0000-0600-000090000000}">
      <text>
        <r>
          <rPr>
            <sz val="11"/>
            <rFont val="Calibri"/>
          </rPr>
          <t>The Ubuntu operating system must be configured to use TCP syncookies.</t>
        </r>
      </text>
    </comment>
    <comment ref="Q37" authorId="0" shapeId="0" xr:uid="{00000000-0006-0000-0600-000091000000}">
      <text>
        <r>
          <rPr>
            <sz val="11"/>
            <rFont val="Calibri"/>
          </rPr>
          <t>The Ubuntu operating system must disable kernel core dumps  so that it can fail to a secure state if system initialization fails, shutdown fails or aborts fail.</t>
        </r>
      </text>
    </comment>
    <comment ref="R37" authorId="0" shapeId="0" xr:uid="{00000000-0006-0000-0600-000092000000}">
      <text>
        <r>
          <rPr>
            <sz val="11"/>
            <rFont val="Calibri"/>
          </rPr>
          <t>The Ubuntu operating system must generate error messages that provide information necessary for corrective actions without revealing information that could be exploited by adversaries.</t>
        </r>
      </text>
    </comment>
    <comment ref="S37" authorId="0" shapeId="0" xr:uid="{00000000-0006-0000-0600-000093000000}">
      <text>
        <r>
          <rPr>
            <sz val="11"/>
            <rFont val="Calibri"/>
          </rPr>
          <t>The Ubuntu operating system must be configured to use AppArmor.</t>
        </r>
      </text>
    </comment>
    <comment ref="T37" authorId="0" shapeId="0" xr:uid="{00000000-0006-0000-0600-000094000000}">
      <text>
        <r>
          <rPr>
            <sz val="11"/>
            <rFont val="Calibri"/>
          </rPr>
          <t>The Ubuntu operating system must implement nonexecutable data to protect its memory from unauthorized code execution.</t>
        </r>
      </text>
    </comment>
    <comment ref="U37" authorId="0" shapeId="0" xr:uid="{00000000-0006-0000-0600-000095000000}">
      <text>
        <r>
          <rPr>
            <sz val="11"/>
            <rFont val="Calibri"/>
          </rPr>
          <t>The Ubuntu operating system must implement address space layout randomization to protect its memory from unauthorized code execution.</t>
        </r>
      </text>
    </comment>
    <comment ref="V37" authorId="0" shapeId="0" xr:uid="{00000000-0006-0000-0600-000096000000}">
      <text>
        <r>
          <rPr>
            <sz val="11"/>
            <rFont val="Calibri"/>
          </rPr>
          <t>The Ubuntu operating system must disable the x86 Ctrl-Alt-Delete key sequence if a graphical user interface is installed.</t>
        </r>
      </text>
    </comment>
    <comment ref="W37" authorId="0" shapeId="0" xr:uid="{00000000-0006-0000-0600-000097000000}">
      <text>
        <r>
          <rPr>
            <sz val="11"/>
            <rFont val="Calibri"/>
          </rPr>
          <t>The Ubuntu operating system must disable the x86 Ctrl-Alt-Delete key sequence.</t>
        </r>
      </text>
    </comment>
    <comment ref="X37" authorId="0" shapeId="0" xr:uid="{00000000-0006-0000-0600-000098000000}">
      <text>
        <r>
          <rPr>
            <sz val="11"/>
            <rFont val="Calibri"/>
          </rPr>
          <t>The Ubuntu operating system must disable automatic mounting of Universal Serial Bus (USB) mass storage driver.</t>
        </r>
      </text>
    </comment>
    <comment ref="Y37" authorId="0" shapeId="0" xr:uid="{00000000-0006-0000-0600-000099000000}">
      <text>
        <r>
          <rPr>
            <sz val="11"/>
            <rFont val="Calibri"/>
          </rPr>
          <t>The Ubuntu operating system must disable all wireless network adapters.</t>
        </r>
      </text>
    </comment>
    <comment ref="Z37" authorId="0" shapeId="0" xr:uid="{00000000-0006-0000-0600-00009A000000}">
      <text>
        <r>
          <rPr>
            <sz val="11"/>
            <rFont val="Calibri"/>
          </rPr>
          <t>The Ubuntu operating system must restrict access to the kernel message buffer.</t>
        </r>
      </text>
    </comment>
    <comment ref="J43" authorId="0" shapeId="0" xr:uid="{00000000-0006-0000-0600-00009B000000}">
      <text>
        <r>
          <rPr>
            <sz val="11"/>
            <rFont val="Calibri"/>
          </rPr>
          <t>The Ubuntu operating system must map the authenticated identity to the user or group account for PKI-based authentication.</t>
        </r>
      </text>
    </comment>
    <comment ref="K43" authorId="0" shapeId="0" xr:uid="{00000000-0006-0000-0600-00009C000000}">
      <text>
        <r>
          <rPr>
            <sz val="11"/>
            <rFont val="Calibri"/>
          </rPr>
          <t>The Ubuntu operating system must uniquely identify interactive users.</t>
        </r>
      </text>
    </comment>
    <comment ref="J45" authorId="0" shapeId="0" xr:uid="{00000000-0006-0000-0600-00009D000000}">
      <text>
        <r>
          <rPr>
            <sz val="11"/>
            <rFont val="Calibri"/>
          </rPr>
          <t>The Ubuntu operating system must map the authenticated identity to the user or group account for PKI-based authentication.</t>
        </r>
      </text>
    </comment>
    <comment ref="K45" authorId="0" shapeId="0" xr:uid="{00000000-0006-0000-0600-00009E000000}">
      <text>
        <r>
          <rPr>
            <sz val="11"/>
            <rFont val="Calibri"/>
          </rPr>
          <t>The Ubuntu operating system must implement smart card logins for multifactor authentication for local and network access to privileged and nonprivileged accounts.</t>
        </r>
      </text>
    </comment>
    <comment ref="L45" authorId="0" shapeId="0" xr:uid="{00000000-0006-0000-0600-00009F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M45" authorId="0" shapeId="0" xr:uid="{00000000-0006-0000-0600-0000A0000000}">
      <text>
        <r>
          <rPr>
            <sz val="11"/>
            <rFont val="Calibri"/>
          </rPr>
          <t>The Ubuntu operating system must accept Personal Identity Verification (PIV) credentials.</t>
        </r>
      </text>
    </comment>
    <comment ref="N45" authorId="0" shapeId="0" xr:uid="{00000000-0006-0000-0600-0000A1000000}">
      <text>
        <r>
          <rPr>
            <sz val="11"/>
            <rFont val="Calibri"/>
          </rPr>
          <t>The Ubuntu operating system must electronically verify Personal Identity Verification (PIV) credentials.</t>
        </r>
      </text>
    </comment>
    <comment ref="O45" authorId="0" shapeId="0" xr:uid="{00000000-0006-0000-0600-0000A2000000}">
      <text>
        <r>
          <rPr>
            <sz val="11"/>
            <rFont val="Calibri"/>
          </rPr>
          <t>The Ubuntu operating system must be configured such that Pluggable Authentication Module (PAM) prohibits the use of cached authentications after one day.</t>
        </r>
      </text>
    </comment>
    <comment ref="P45" authorId="0" shapeId="0" xr:uid="{00000000-0006-0000-0600-0000A3000000}">
      <text>
        <r>
          <rPr>
            <sz val="11"/>
            <rFont val="Calibri"/>
          </rPr>
          <t>The Ubuntu operating system must use DoD PKI-established certificate authorities for verification of the establishment of protected sessions.</t>
        </r>
      </text>
    </comment>
    <comment ref="J48" authorId="0" shapeId="0" xr:uid="{00000000-0006-0000-0600-0000A4000000}">
      <text>
        <r>
          <rPr>
            <sz val="11"/>
            <rFont val="Calibri"/>
          </rPr>
          <t>The Ubuntu operating system must enforce 24 hours/1 day as the minimum password lifetime. Passwords for new users must have a 24 hours/1 day minimum password lifetime restriction.</t>
        </r>
      </text>
    </comment>
    <comment ref="K48" authorId="0" shapeId="0" xr:uid="{00000000-0006-0000-0600-0000A5000000}">
      <text>
        <r>
          <rPr>
            <sz val="11"/>
            <rFont val="Calibri"/>
          </rPr>
          <t>The Ubuntu operating system must enforce a 60-day maximum password lifetime restriction. Passwords for new users must have a 60-day maximum password lifetime restriction.</t>
        </r>
      </text>
    </comment>
    <comment ref="L48" authorId="0" shapeId="0" xr:uid="{00000000-0006-0000-0600-0000A6000000}">
      <text>
        <r>
          <rPr>
            <sz val="11"/>
            <rFont val="Calibri"/>
          </rPr>
          <t>The Ubuntu operating system must enforce password complexity by requiring that at least one upper-case character be used.</t>
        </r>
      </text>
    </comment>
    <comment ref="M48" authorId="0" shapeId="0" xr:uid="{00000000-0006-0000-0600-0000A7000000}">
      <text>
        <r>
          <rPr>
            <sz val="11"/>
            <rFont val="Calibri"/>
          </rPr>
          <t>The Ubuntu operating system must enforce password complexity by requiring that at least one lower-case character be used.</t>
        </r>
      </text>
    </comment>
    <comment ref="N48" authorId="0" shapeId="0" xr:uid="{00000000-0006-0000-0600-0000A8000000}">
      <text>
        <r>
          <rPr>
            <sz val="11"/>
            <rFont val="Calibri"/>
          </rPr>
          <t>The Ubuntu operating system must enforce password complexity by requiring that at least one numeric character be used.</t>
        </r>
      </text>
    </comment>
    <comment ref="O48" authorId="0" shapeId="0" xr:uid="{00000000-0006-0000-0600-0000A9000000}">
      <text>
        <r>
          <rPr>
            <sz val="11"/>
            <rFont val="Calibri"/>
          </rPr>
          <t>The Ubuntu operating system must require the change of at least 8 characters when passwords are changed.</t>
        </r>
      </text>
    </comment>
    <comment ref="P48" authorId="0" shapeId="0" xr:uid="{00000000-0006-0000-0600-0000AA000000}">
      <text>
        <r>
          <rPr>
            <sz val="11"/>
            <rFont val="Calibri"/>
          </rPr>
          <t>The Ubuntu operating system must enforce a minimum 15-character password length.</t>
        </r>
      </text>
    </comment>
    <comment ref="Q48" authorId="0" shapeId="0" xr:uid="{00000000-0006-0000-0600-0000AB000000}">
      <text>
        <r>
          <rPr>
            <sz val="11"/>
            <rFont val="Calibri"/>
          </rPr>
          <t>The Ubuntu operating system must enforce password complexity by requiring that at least one special character be used.</t>
        </r>
      </text>
    </comment>
    <comment ref="R48" authorId="0" shapeId="0" xr:uid="{00000000-0006-0000-0600-0000AC000000}">
      <text>
        <r>
          <rPr>
            <sz val="11"/>
            <rFont val="Calibri"/>
          </rPr>
          <t>The Ubuntu operating system must prevent the use of dictionary words for passwords.</t>
        </r>
      </text>
    </comment>
    <comment ref="S48" authorId="0" shapeId="0" xr:uid="{00000000-0006-0000-0600-0000AD000000}">
      <text>
        <r>
          <rPr>
            <sz val="11"/>
            <rFont val="Calibri"/>
          </rPr>
          <t>The Ubuntu operating system must prohibit password reuse for a minimum of five generations.</t>
        </r>
      </text>
    </comment>
    <comment ref="T48" authorId="0" shapeId="0" xr:uid="{00000000-0006-0000-0600-0000AE000000}">
      <text>
        <r>
          <rPr>
            <sz val="11"/>
            <rFont val="Calibri"/>
          </rPr>
          <t>The Ubuntu operating system must not have accounts configured with blank or null passwords.</t>
        </r>
      </text>
    </comment>
    <comment ref="U48" authorId="0" shapeId="0" xr:uid="{00000000-0006-0000-0600-0000AF000000}">
      <text>
        <r>
          <rPr>
            <sz val="11"/>
            <rFont val="Calibri"/>
          </rPr>
          <t>The Ubuntu operating system must not allow accounts configured with blank or null passwords.</t>
        </r>
      </text>
    </comment>
    <comment ref="J67" authorId="0" shapeId="0" xr:uid="{00000000-0006-0000-0600-0000B0000000}">
      <text>
        <r>
          <rPr>
            <sz val="11"/>
            <rFont val="Calibri"/>
          </rPr>
          <t>The Ubuntu operating system must disable automatic mounting of Universal Serial Bus (USB) mass storage driver.</t>
        </r>
      </text>
    </comment>
    <comment ref="J88" authorId="0" shapeId="0" xr:uid="{00000000-0006-0000-0600-0000B1000000}">
      <text>
        <r>
          <rPr>
            <sz val="11"/>
            <rFont val="Calibri"/>
          </rPr>
          <t>The Ubuntu operating system SSH daemon must prevent remote hosts from connecting to the proxy display.</t>
        </r>
      </text>
    </comment>
    <comment ref="K88" authorId="0" shapeId="0" xr:uid="{00000000-0006-0000-0600-0000B2000000}">
      <text>
        <r>
          <rPr>
            <sz val="11"/>
            <rFont val="Calibri"/>
          </rPr>
          <t>The Ubuntu operating system must be configured to use TCP syncookies.</t>
        </r>
      </text>
    </comment>
    <comment ref="J90" authorId="0" shapeId="0" xr:uid="{00000000-0006-0000-0600-0000B3000000}">
      <text>
        <r>
          <rPr>
            <sz val="11"/>
            <rFont val="Calibri"/>
          </rPr>
          <t>The Ubuntu operating system must have an application firewall installed in order to control remote access methods.</t>
        </r>
      </text>
    </comment>
    <comment ref="K90" authorId="0" shapeId="0" xr:uid="{00000000-0006-0000-0600-0000B4000000}">
      <text>
        <r>
          <rPr>
            <sz val="11"/>
            <rFont val="Calibri"/>
          </rPr>
          <t>The Ubuntu operating system must enable and run the uncomplicated firewall(ufw).</t>
        </r>
      </text>
    </comment>
    <comment ref="L90" authorId="0" shapeId="0" xr:uid="{00000000-0006-0000-0600-0000B5000000}">
      <text>
        <r>
          <rPr>
            <sz val="11"/>
            <rFont val="Calibri"/>
          </rPr>
          <t>The Ubuntu operating system must configure the uncomplicated firewall to rate-limit impacted network interfaces.</t>
        </r>
      </text>
    </comment>
    <comment ref="M90" authorId="0" shapeId="0" xr:uid="{00000000-0006-0000-0600-0000B6000000}">
      <text>
        <r>
          <rPr>
            <sz val="11"/>
            <rFont val="Calibri"/>
          </rPr>
          <t>The Ubuntu operating system must have an application firewall enabled.</t>
        </r>
      </text>
    </comment>
    <comment ref="J91" authorId="0" shapeId="0" xr:uid="{00000000-0006-0000-0600-0000B7000000}">
      <text>
        <r>
          <rPr>
            <sz val="11"/>
            <rFont val="Calibri"/>
          </rPr>
          <t>The Ubuntu operating system must use SSH to protect the confidentiality and integrity of transmitted information.</t>
        </r>
      </text>
    </comment>
    <comment ref="K91" authorId="0" shapeId="0" xr:uid="{00000000-0006-0000-0600-0000B8000000}">
      <text>
        <r>
          <rPr>
            <sz val="11"/>
            <rFont val="Calibri"/>
          </rPr>
          <t>The Ubuntu operating system must configure the SSH daemon to use Message Authentication Codes (MACs) employing FIPS 140-2 approved cryptographic hashes to prevent the unauthorized disclosure of information and/or detect changes to information during transmission.</t>
        </r>
      </text>
    </comment>
    <comment ref="L91" authorId="0" shapeId="0" xr:uid="{00000000-0006-0000-0600-0000B9000000}">
      <text>
        <r>
          <rPr>
            <sz val="11"/>
            <rFont val="Calibri"/>
          </rPr>
          <t>The Ubuntu operating system must configure the SSH daemon to use FIPS 140-2 approved ciphers to prevent the unauthorized disclosure of information and/or detect changes to information during transmission.</t>
        </r>
      </text>
    </comment>
    <comment ref="M91" authorId="0" shapeId="0" xr:uid="{00000000-0006-0000-0600-0000BA000000}">
      <text>
        <r>
          <rPr>
            <sz val="11"/>
            <rFont val="Calibri"/>
          </rPr>
          <t>The Ubuntu operating system must not have the telnet package installed.</t>
        </r>
      </text>
    </comment>
    <comment ref="N91" authorId="0" shapeId="0" xr:uid="{00000000-0006-0000-0600-0000BB000000}">
      <text>
        <r>
          <rPr>
            <sz val="11"/>
            <rFont val="Calibri"/>
          </rPr>
          <t>The Ubuntu operating system must not have the rsh-server package installed.</t>
        </r>
      </text>
    </comment>
    <comment ref="O91" authorId="0" shapeId="0" xr:uid="{00000000-0006-0000-0600-0000BC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J93" authorId="0" shapeId="0" xr:uid="{00000000-0006-0000-0600-0000BD000000}">
      <text>
        <r>
          <rPr>
            <sz val="11"/>
            <rFont val="Calibri"/>
          </rPr>
          <t>The Ubuntu operating system must use DoD PKI-established certificate authorities for verification of the establishment of protected sessions.</t>
        </r>
      </text>
    </comment>
    <comment ref="J94" authorId="0" shapeId="0" xr:uid="{00000000-0006-0000-0600-0000BE000000}">
      <text>
        <r>
          <rPr>
            <sz val="11"/>
            <rFont val="Calibri"/>
          </rPr>
          <t>The Ubuntu operating system must use SSH to protect the confidentiality and integrity of transmitted information.</t>
        </r>
      </text>
    </comment>
    <comment ref="K94" authorId="0" shapeId="0" xr:uid="{00000000-0006-0000-0600-0000BF000000}">
      <text>
        <r>
          <rPr>
            <sz val="11"/>
            <rFont val="Calibri"/>
          </rPr>
          <t>The Ubuntu operating system must configure the SSH daemon to use Message Authentication Codes (MACs) employing FIPS 140-2 approved cryptographic hashes to prevent the unauthorized disclosure of information and/or detect changes to information during transmission.</t>
        </r>
      </text>
    </comment>
    <comment ref="L94" authorId="0" shapeId="0" xr:uid="{00000000-0006-0000-0600-0000C0000000}">
      <text>
        <r>
          <rPr>
            <sz val="11"/>
            <rFont val="Calibri"/>
          </rPr>
          <t>The Ubuntu operating system must configure the SSH daemon to use FIPS 140-2 approved ciphers to prevent the unauthorized disclosure of information and/or detect changes to information during transmission.</t>
        </r>
      </text>
    </comment>
    <comment ref="M94" authorId="0" shapeId="0" xr:uid="{00000000-0006-0000-0600-0000C1000000}">
      <text>
        <r>
          <rPr>
            <sz val="11"/>
            <rFont val="Calibri"/>
          </rPr>
          <t>The Ubuntu operating system must encrypt all stored passwords with a FIPS 140-2 approved cryptographic hashing algorithm.</t>
        </r>
      </text>
    </comment>
    <comment ref="N94" authorId="0" shapeId="0" xr:uid="{00000000-0006-0000-0600-0000C2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J99" authorId="0" shapeId="0" xr:uid="{00000000-0006-0000-0600-0000C3000000}">
      <text>
        <r>
          <rPr>
            <sz val="11"/>
            <rFont val="Calibri"/>
          </rPr>
          <t>The Ubuntu operating system must be configured so that Advance Package Tool (APT) removes all software components after updated versions have been installed.</t>
        </r>
      </text>
    </comment>
    <comment ref="J102" authorId="0" shapeId="0" xr:uid="{00000000-0006-0000-0600-0000C4000000}">
      <text>
        <r>
          <rPr>
            <sz val="11"/>
            <rFont val="Calibri"/>
          </rPr>
          <t>The Ubuntu operating system must be configured so that the script which runs each 30 days or less to check file integrity is the default one.</t>
        </r>
      </text>
    </comment>
    <comment ref="K102" authorId="0" shapeId="0" xr:uid="{00000000-0006-0000-0600-0000C5000000}">
      <text>
        <r>
          <rPr>
            <sz val="11"/>
            <rFont val="Calibri"/>
          </rPr>
          <t>The Ubuntu operating system must use cryptographic mechanisms to protect the integrity of audit tools.</t>
        </r>
      </text>
    </comment>
    <comment ref="L102" authorId="0" shapeId="0" xr:uid="{00000000-0006-0000-0600-0000C6000000}">
      <text>
        <r>
          <rPr>
            <sz val="11"/>
            <rFont val="Calibri"/>
          </rPr>
          <t>The Ubuntu operating system must use a file integrity tool to verify correct operation of all security functions.</t>
        </r>
      </text>
    </comment>
    <comment ref="M102" authorId="0" shapeId="0" xr:uid="{00000000-0006-0000-0600-0000C7000000}">
      <text>
        <r>
          <rPr>
            <sz val="11"/>
            <rFont val="Calibri"/>
          </rPr>
          <t>The Ubuntu operating system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Ubuntu operating system must provision temporary user accounts with an expiration time of 72 hours or less.</t>
        </r>
      </text>
    </comment>
    <comment ref="I89" authorId="0" shapeId="0" xr:uid="{00000000-0006-0000-0700-000005000000}">
      <text>
        <r>
          <rPr>
            <sz val="11"/>
            <rFont val="Calibri"/>
          </rPr>
          <t>The Ubuntu operating system must map the authenticated identity to the user or group account for PKI-based authentication.</t>
        </r>
      </text>
    </comment>
    <comment ref="J89" authorId="0" shapeId="0" xr:uid="{00000000-0006-0000-0700-000002000000}">
      <text>
        <r>
          <rPr>
            <sz val="11"/>
            <rFont val="Calibri"/>
          </rPr>
          <t>The Ubuntu operating system must uniquely identify interactive users.</t>
        </r>
      </text>
    </comment>
    <comment ref="K89" authorId="0" shapeId="0" xr:uid="{00000000-0006-0000-0700-000003000000}">
      <text>
        <r>
          <rPr>
            <sz val="11"/>
            <rFont val="Calibri"/>
          </rPr>
          <t>The Ubuntu operating system must disable account identifiers (individuals, groups, roles, and devices) after 35 days of inactivity.</t>
        </r>
      </text>
    </comment>
    <comment ref="L89" authorId="0" shapeId="0" xr:uid="{00000000-0006-0000-0700-000004000000}">
      <text>
        <r>
          <rPr>
            <sz val="11"/>
            <rFont val="Calibri"/>
          </rPr>
          <t>The Ubuntu operating system must automatically expire temporary accounts within 72 hours.</t>
        </r>
      </text>
    </comment>
    <comment ref="H91" authorId="0" shapeId="0" xr:uid="{00000000-0006-0000-0700-000006000000}">
      <text>
        <r>
          <rPr>
            <sz val="11"/>
            <rFont val="Calibri"/>
          </rPr>
          <t>The Ubuntu operating system must map the authenticated identity to the user or group account for PKI-based authentication.</t>
        </r>
      </text>
    </comment>
    <comment ref="I91" authorId="0" shapeId="0" xr:uid="{00000000-0006-0000-0700-000009000000}">
      <text>
        <r>
          <rPr>
            <sz val="11"/>
            <rFont val="Calibri"/>
          </rPr>
          <t>The Ubuntu operating system must implement smart card logins for multifactor authentication for local and network access to privileged and nonprivileged accounts.</t>
        </r>
      </text>
    </comment>
    <comment ref="J91" authorId="0" shapeId="0" xr:uid="{00000000-0006-0000-0700-00000A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K91" authorId="0" shapeId="0" xr:uid="{00000000-0006-0000-0700-00000B000000}">
      <text>
        <r>
          <rPr>
            <sz val="11"/>
            <rFont val="Calibri"/>
          </rPr>
          <t>The Ubuntu operating system must accept Personal Identity Verification (PIV) credentials.</t>
        </r>
      </text>
    </comment>
    <comment ref="L91" authorId="0" shapeId="0" xr:uid="{00000000-0006-0000-0700-00000C000000}">
      <text>
        <r>
          <rPr>
            <sz val="11"/>
            <rFont val="Calibri"/>
          </rPr>
          <t>The Ubuntu operating system must electronically verify Personal Identity Verification (PIV) credentials.</t>
        </r>
      </text>
    </comment>
    <comment ref="M91" authorId="0" shapeId="0" xr:uid="{00000000-0006-0000-0700-000007000000}">
      <text>
        <r>
          <rPr>
            <sz val="11"/>
            <rFont val="Calibri"/>
          </rPr>
          <t>The Ubuntu operating system must be configured such that Pluggable Authentication Module (PAM) prohibits the use of cached authentications after one day.</t>
        </r>
      </text>
    </comment>
    <comment ref="N91" authorId="0" shapeId="0" xr:uid="{00000000-0006-0000-0700-000008000000}">
      <text>
        <r>
          <rPr>
            <sz val="11"/>
            <rFont val="Calibri"/>
          </rPr>
          <t>The Ubuntu operating system must use DoD PKI-established certificate authorities for verification of the establishment of protected sessions.</t>
        </r>
      </text>
    </comment>
    <comment ref="H93" authorId="0" shapeId="0" xr:uid="{00000000-0006-0000-0700-00000D000000}">
      <text>
        <r>
          <rPr>
            <sz val="11"/>
            <rFont val="Calibri"/>
          </rPr>
          <t>The Ubuntu operating system must retain a user</t>
        </r>
        <r>
          <rPr>
            <sz val="11"/>
            <color rgb="FF000000"/>
            <rFont val="Calibri"/>
          </rPr>
          <t>'</t>
        </r>
        <r>
          <rPr>
            <sz val="11"/>
            <color rgb="FF000000"/>
            <rFont val="Calibri"/>
          </rPr>
          <t>s session lock until that user reestablishes access using established identification and authentication procedures.</t>
        </r>
      </text>
    </comment>
    <comment ref="I93" authorId="0" shapeId="0" xr:uid="{00000000-0006-0000-0700-00001E000000}">
      <text>
        <r>
          <rPr>
            <sz val="11"/>
            <rFont val="Calibri"/>
          </rPr>
          <t>The Ubuntu operating system must allow users to directly initiate a session lock for all connection types.</t>
        </r>
      </text>
    </comment>
    <comment ref="J93" authorId="0" shapeId="0" xr:uid="{00000000-0006-0000-0700-00001F000000}">
      <text>
        <r>
          <rPr>
            <sz val="11"/>
            <rFont val="Calibri"/>
          </rPr>
          <t>The Ubuntu operating system must enforce 24 hours/1 day as the minimum password lifetime. Passwords for new users must have a 24 hours/1 day minimum password lifetime restriction.</t>
        </r>
      </text>
    </comment>
    <comment ref="K93" authorId="0" shapeId="0" xr:uid="{00000000-0006-0000-0700-000020000000}">
      <text>
        <r>
          <rPr>
            <sz val="11"/>
            <rFont val="Calibri"/>
          </rPr>
          <t>The Ubuntu operating system must enforce a 60-day maximum password lifetime restriction. Passwords for new users must have a 60-day maximum password lifetime restriction.</t>
        </r>
      </text>
    </comment>
    <comment ref="L93" authorId="0" shapeId="0" xr:uid="{00000000-0006-0000-0700-000021000000}">
      <text>
        <r>
          <rPr>
            <sz val="11"/>
            <rFont val="Calibri"/>
          </rPr>
          <t>The Ubuntu operating system must ensure only users who need access to security functions are part of sudo group.</t>
        </r>
      </text>
    </comment>
    <comment ref="M93" authorId="0" shapeId="0" xr:uid="{00000000-0006-0000-0700-000022000000}">
      <text>
        <r>
          <rPr>
            <sz val="11"/>
            <rFont val="Calibri"/>
          </rPr>
          <t>The Ubuntu operating system must automatically terminate a user session after inactivity timeouts have expired.</t>
        </r>
      </text>
    </comment>
    <comment ref="N93" authorId="0" shapeId="0" xr:uid="{00000000-0006-0000-0700-000023000000}">
      <text>
        <r>
          <rPr>
            <sz val="11"/>
            <rFont val="Calibri"/>
          </rPr>
          <t>The Ubuntu operating system must require users to reauthenticate for privilege escalation or when changing roles.</t>
        </r>
      </text>
    </comment>
    <comment ref="O93" authorId="0" shapeId="0" xr:uid="{00000000-0006-0000-0700-00000E000000}">
      <text>
        <r>
          <rPr>
            <sz val="11"/>
            <rFont val="Calibri"/>
          </rPr>
          <t>The Ubuntu operating system must immediately terminate all network connections associated with SSH traffic at the end of the session or after 10 minutes of inactivity.</t>
        </r>
      </text>
    </comment>
    <comment ref="P93" authorId="0" shapeId="0" xr:uid="{00000000-0006-0000-0700-00000F000000}">
      <text>
        <r>
          <rPr>
            <sz val="11"/>
            <rFont val="Calibri"/>
          </rPr>
          <t>The Ubuntu operating system must enforce password complexity by requiring that at least one upper-case character be used.</t>
        </r>
      </text>
    </comment>
    <comment ref="Q93" authorId="0" shapeId="0" xr:uid="{00000000-0006-0000-0700-000010000000}">
      <text>
        <r>
          <rPr>
            <sz val="11"/>
            <rFont val="Calibri"/>
          </rPr>
          <t>The Ubuntu operating system must enforce password complexity by requiring that at least one lower-case character be used.</t>
        </r>
      </text>
    </comment>
    <comment ref="R93" authorId="0" shapeId="0" xr:uid="{00000000-0006-0000-0700-000011000000}">
      <text>
        <r>
          <rPr>
            <sz val="11"/>
            <rFont val="Calibri"/>
          </rPr>
          <t>The Ubuntu operating system must enforce password complexity by requiring that at least one numeric character be used.</t>
        </r>
      </text>
    </comment>
    <comment ref="S93" authorId="0" shapeId="0" xr:uid="{00000000-0006-0000-0700-000012000000}">
      <text>
        <r>
          <rPr>
            <sz val="11"/>
            <rFont val="Calibri"/>
          </rPr>
          <t>The Ubuntu operating system must require the change of at least 8 characters when passwords are changed.</t>
        </r>
      </text>
    </comment>
    <comment ref="T93" authorId="0" shapeId="0" xr:uid="{00000000-0006-0000-0700-000013000000}">
      <text>
        <r>
          <rPr>
            <sz val="11"/>
            <rFont val="Calibri"/>
          </rPr>
          <t>The Ubuntu operating system must enforce a minimum 15-character password length.</t>
        </r>
      </text>
    </comment>
    <comment ref="U93" authorId="0" shapeId="0" xr:uid="{00000000-0006-0000-0700-000014000000}">
      <text>
        <r>
          <rPr>
            <sz val="11"/>
            <rFont val="Calibri"/>
          </rPr>
          <t>The Ubuntu operating system must enforce password complexity by requiring that at least one special character be used.</t>
        </r>
      </text>
    </comment>
    <comment ref="V93" authorId="0" shapeId="0" xr:uid="{00000000-0006-0000-0700-000015000000}">
      <text>
        <r>
          <rPr>
            <sz val="11"/>
            <rFont val="Calibri"/>
          </rPr>
          <t>The Ubuntu operating system must prevent the use of dictionary words for passwords.</t>
        </r>
      </text>
    </comment>
    <comment ref="W93" authorId="0" shapeId="0" xr:uid="{00000000-0006-0000-0700-000016000000}">
      <text>
        <r>
          <rPr>
            <sz val="11"/>
            <rFont val="Calibri"/>
          </rPr>
          <t>The Ubuntu operating system must prohibit password reuse for a minimum of five generations.</t>
        </r>
      </text>
    </comment>
    <comment ref="X93" authorId="0" shapeId="0" xr:uid="{00000000-0006-0000-0700-000017000000}">
      <text>
        <r>
          <rPr>
            <sz val="11"/>
            <rFont val="Calibri"/>
          </rPr>
          <t>The Ubuntu operating system must automatically lock an account until the locked account is released by an administrator when three unsuccessful logon attempts have been made.</t>
        </r>
      </text>
    </comment>
    <comment ref="Y93" authorId="0" shapeId="0" xr:uid="{00000000-0006-0000-0700-000018000000}">
      <text>
        <r>
          <rPr>
            <sz val="11"/>
            <rFont val="Calibri"/>
          </rPr>
          <t>The Ubuntu operating system must enforce a delay of at least 4 seconds between logon prompts following a failed logon attempt.</t>
        </r>
      </text>
    </comment>
    <comment ref="Z93" authorId="0" shapeId="0" xr:uid="{00000000-0006-0000-0700-000019000000}">
      <text>
        <r>
          <rPr>
            <sz val="11"/>
            <rFont val="Calibri"/>
          </rPr>
          <t>The Ubuntu operating system must limit the number of concurrent sessions to ten for all accounts and/or account types.</t>
        </r>
      </text>
    </comment>
    <comment ref="AA93" authorId="0" shapeId="0" xr:uid="{00000000-0006-0000-0700-00001A000000}">
      <text>
        <r>
          <rPr>
            <sz val="11"/>
            <rFont val="Calibri"/>
          </rPr>
          <t>The Ubuntu operating system must prevent direct login into the root account.</t>
        </r>
      </text>
    </comment>
    <comment ref="AB93" authorId="0" shapeId="0" xr:uid="{00000000-0006-0000-0700-00001B000000}">
      <text>
        <r>
          <rPr>
            <sz val="11"/>
            <rFont val="Calibri"/>
          </rPr>
          <t>The Ubuntu operating system must display the date and time of the last successful account logon upon logon.</t>
        </r>
      </text>
    </comment>
    <comment ref="AC93" authorId="0" shapeId="0" xr:uid="{00000000-0006-0000-0700-00001C000000}">
      <text>
        <r>
          <rPr>
            <sz val="11"/>
            <rFont val="Calibri"/>
          </rPr>
          <t>The Ubuntu operating system must not have accounts configured with blank or null passwords.</t>
        </r>
      </text>
    </comment>
    <comment ref="AD93" authorId="0" shapeId="0" xr:uid="{00000000-0006-0000-0700-00001D000000}">
      <text>
        <r>
          <rPr>
            <sz val="11"/>
            <rFont val="Calibri"/>
          </rPr>
          <t>The Ubuntu operating system must not allow accounts configured with blank or null passwords.</t>
        </r>
      </text>
    </comment>
    <comment ref="H110" authorId="0" shapeId="0" xr:uid="{00000000-0006-0000-0700-000024000000}">
      <text>
        <r>
          <rPr>
            <sz val="11"/>
            <rFont val="Calibri"/>
          </rPr>
          <t>The Ubuntu operating system must encrypt all stored passwords with a FIPS 140-2 approved cryptographic hashing algorithm.</t>
        </r>
      </text>
    </comment>
    <comment ref="I110" authorId="0" shapeId="0" xr:uid="{00000000-0006-0000-0700-000025000000}">
      <text>
        <r>
          <rPr>
            <sz val="11"/>
            <rFont val="Calibri"/>
          </rPr>
          <t xml:space="preserve">Ubuntu operating systems handling data requiring </t>
        </r>
        <r>
          <rPr>
            <sz val="11"/>
            <color rgb="FF000000"/>
            <rFont val="Calibri"/>
          </rPr>
          <t>"</t>
        </r>
        <r>
          <rPr>
            <b/>
            <sz val="11"/>
            <color rgb="FF000000"/>
            <rFont val="Calibri"/>
          </rPr>
          <t>data at rest</t>
        </r>
        <r>
          <rPr>
            <sz val="11"/>
            <color rgb="FF000000"/>
            <rFont val="Calibri"/>
          </rPr>
          <t>"</t>
        </r>
        <r>
          <rPr>
            <sz val="11"/>
            <color rgb="FF000000"/>
            <rFont val="Calibri"/>
          </rPr>
          <t xml:space="preserve"> protections must employ cryptographic mechanisms to prevent unauthorized disclosure and modification of the information at rest.</t>
        </r>
      </text>
    </comment>
    <comment ref="H111" authorId="0" shapeId="0" xr:uid="{00000000-0006-0000-0700-000026000000}">
      <text>
        <r>
          <rPr>
            <sz val="11"/>
            <rFont val="Calibri"/>
          </rPr>
          <t>The Ubuntu operating system must use SSH to protect the confidentiality and integrity of transmitted information.</t>
        </r>
      </text>
    </comment>
    <comment ref="I111" authorId="0" shapeId="0" xr:uid="{00000000-0006-0000-0700-000027000000}">
      <text>
        <r>
          <rPr>
            <sz val="11"/>
            <rFont val="Calibri"/>
          </rPr>
          <t>The Ubuntu operating system must configure the SSH daemon to use Message Authentication Codes (MACs) employing FIPS 140-2 approved cryptographic hashes to prevent the unauthorized disclosure of information and/or detect changes to information during transmission.</t>
        </r>
      </text>
    </comment>
    <comment ref="J111" authorId="0" shapeId="0" xr:uid="{00000000-0006-0000-0700-000028000000}">
      <text>
        <r>
          <rPr>
            <sz val="11"/>
            <rFont val="Calibri"/>
          </rPr>
          <t>The Ubuntu operating system must configure the SSH daemon to use FIPS 140-2 approved ciphers to prevent the unauthorized disclosure of information and/or detect changes to information during transmission.</t>
        </r>
      </text>
    </comment>
    <comment ref="K111" authorId="0" shapeId="0" xr:uid="{00000000-0006-0000-0700-000029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H115" authorId="0" shapeId="0" xr:uid="{00000000-0006-0000-0700-00002A000000}">
      <text>
        <r>
          <rPr>
            <sz val="11"/>
            <rFont val="Calibri"/>
          </rPr>
          <t>The Ubuntu operating system must be configured so that the script which runs each 30 days or less to check file integrity is the default one.</t>
        </r>
      </text>
    </comment>
    <comment ref="I115" authorId="0" shapeId="0" xr:uid="{00000000-0006-0000-0700-00002B000000}">
      <text>
        <r>
          <rPr>
            <sz val="11"/>
            <rFont val="Calibri"/>
          </rPr>
          <t>The Ubuntu operating system must use cryptographic mechanisms to protect the integrity of audit tools.</t>
        </r>
      </text>
    </comment>
    <comment ref="J115" authorId="0" shapeId="0" xr:uid="{00000000-0006-0000-0700-00002C000000}">
      <text>
        <r>
          <rPr>
            <sz val="11"/>
            <rFont val="Calibri"/>
          </rPr>
          <t>The Ubuntu operating system</t>
        </r>
        <r>
          <rPr>
            <sz val="11"/>
            <color rgb="FF000000"/>
            <rFont val="Calibri"/>
          </rPr>
          <t>'</t>
        </r>
        <r>
          <rPr>
            <sz val="11"/>
            <color rgb="FF000000"/>
            <rFont val="Calibri"/>
          </rPr>
          <t>s 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K115" authorId="0" shapeId="0" xr:uid="{00000000-0006-0000-0700-00002D000000}">
      <text>
        <r>
          <rPr>
            <sz val="11"/>
            <rFont val="Calibri"/>
          </rPr>
          <t>The Ubuntu operating system must use a file integrity tool to verify correct operation of all security functions.</t>
        </r>
      </text>
    </comment>
    <comment ref="L115" authorId="0" shapeId="0" xr:uid="{00000000-0006-0000-0700-00002E000000}">
      <text>
        <r>
          <rPr>
            <sz val="11"/>
            <rFont val="Calibri"/>
          </rPr>
          <t>The Ubuntu operating system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 ref="H142" authorId="0" shapeId="0" xr:uid="{00000000-0006-0000-0700-00002F000000}">
      <text>
        <r>
          <rPr>
            <sz val="11"/>
            <rFont val="Calibri"/>
          </rPr>
          <t>The Ubuntu operating system must enable the graphical user logon banner to display the Standard Mandatory DoD Notice and Consent Banner before granting local access to the system via a graphical user logon.</t>
        </r>
      </text>
    </comment>
    <comment ref="I142" authorId="0" shapeId="0" xr:uid="{00000000-0006-0000-0700-000040000000}">
      <text>
        <r>
          <rPr>
            <sz val="11"/>
            <rFont val="Calibri"/>
          </rPr>
          <t>The Ubuntu operating system must display the Standard Mandatory DOD Notice and Consent Banner before granting local access to the system via a graphical user logon.</t>
        </r>
      </text>
    </comment>
    <comment ref="J142" authorId="0" shapeId="0" xr:uid="{00000000-0006-0000-0700-000041000000}">
      <text>
        <r>
          <rPr>
            <sz val="11"/>
            <rFont val="Calibri"/>
          </rPr>
          <t>The Ubuntu operating system default filesystem permissions must be defined in such a way that all authenticated users can read and modify only their own files.</t>
        </r>
      </text>
    </comment>
    <comment ref="K142" authorId="0" shapeId="0" xr:uid="{00000000-0006-0000-0700-000042000000}">
      <text>
        <r>
          <rPr>
            <sz val="11"/>
            <rFont val="Calibri"/>
          </rPr>
          <t>The Ubuntu operating system must display the Standard Mandatory DOD Notice and Consent Banner before granting any local or remote connection to the system.</t>
        </r>
      </text>
    </comment>
    <comment ref="L142" authorId="0" shapeId="0" xr:uid="{00000000-0006-0000-0700-000043000000}">
      <text>
        <r>
          <rPr>
            <sz val="11"/>
            <rFont val="Calibri"/>
          </rPr>
          <t>The Ubuntu operating system must not allow unattended or automatic login via SSH.</t>
        </r>
      </text>
    </comment>
    <comment ref="M142" authorId="0" shapeId="0" xr:uid="{00000000-0006-0000-0700-000044000000}">
      <text>
        <r>
          <rPr>
            <sz val="11"/>
            <rFont val="Calibri"/>
          </rPr>
          <t>The Ubuntu operating system must be configured so that remote X connections are disabled, unless to fulfill documented and validated mission requirements.</t>
        </r>
      </text>
    </comment>
    <comment ref="N142" authorId="0" shapeId="0" xr:uid="{00000000-0006-0000-0700-000045000000}">
      <text>
        <r>
          <rPr>
            <sz val="11"/>
            <rFont val="Calibri"/>
          </rPr>
          <t>The Ubuntu operating system SSH daemon must prevent remote hosts from connecting to the proxy display.</t>
        </r>
      </text>
    </comment>
    <comment ref="O142" authorId="0" shapeId="0" xr:uid="{00000000-0006-0000-0700-000046000000}">
      <text>
        <r>
          <rPr>
            <sz val="11"/>
            <rFont val="Calibri"/>
          </rPr>
          <t>The Ubuntu operating system must generate audit records for successful/unsuccessful uses of the apparmor_parser command.</t>
        </r>
      </text>
    </comment>
    <comment ref="P142" authorId="0" shapeId="0" xr:uid="{00000000-0006-0000-0700-000047000000}">
      <text>
        <r>
          <rPr>
            <sz val="11"/>
            <rFont val="Calibri"/>
          </rPr>
          <t>The Ubuntu operating system must not have the telnet package installed.</t>
        </r>
      </text>
    </comment>
    <comment ref="Q142" authorId="0" shapeId="0" xr:uid="{00000000-0006-0000-0700-000048000000}">
      <text>
        <r>
          <rPr>
            <sz val="11"/>
            <rFont val="Calibri"/>
          </rPr>
          <t>The Ubuntu operating system must not have the rsh-server package installed.</t>
        </r>
      </text>
    </comment>
    <comment ref="R142" authorId="0" shapeId="0" xr:uid="{00000000-0006-0000-0700-000049000000}">
      <text>
        <r>
          <rPr>
            <sz val="11"/>
            <rFont val="Calibri"/>
          </rPr>
          <t>The Ubuntu operating system must set a sticky bit  on all public directories to prevent unauthorized and unintended information transferred via shared system resources.</t>
        </r>
      </text>
    </comment>
    <comment ref="S142" authorId="0" shapeId="0" xr:uid="{00000000-0006-0000-0700-00004A000000}">
      <text>
        <r>
          <rPr>
            <sz val="11"/>
            <rFont val="Calibri"/>
          </rPr>
          <t>The Ubuntu operating system must be configured to use TCP syncookies.</t>
        </r>
      </text>
    </comment>
    <comment ref="T142" authorId="0" shapeId="0" xr:uid="{00000000-0006-0000-0700-00004B000000}">
      <text>
        <r>
          <rPr>
            <sz val="11"/>
            <rFont val="Calibri"/>
          </rPr>
          <t>The Ubuntu operating system must disable kernel core dumps  so that it can fail to a secure state if system initialization fails, shutdown fails or aborts fail.</t>
        </r>
      </text>
    </comment>
    <comment ref="U142" authorId="0" shapeId="0" xr:uid="{00000000-0006-0000-0700-00004C000000}">
      <text>
        <r>
          <rPr>
            <sz val="11"/>
            <rFont val="Calibri"/>
          </rPr>
          <t>The Ubuntu operating system must generate error messages that provide information necessary for corrective actions without revealing information that could be exploited by adversaries.</t>
        </r>
      </text>
    </comment>
    <comment ref="V142" authorId="0" shapeId="0" xr:uid="{00000000-0006-0000-0700-00004D000000}">
      <text>
        <r>
          <rPr>
            <sz val="11"/>
            <rFont val="Calibri"/>
          </rPr>
          <t>The Ubuntu operating system must have directories that contain system commands set to a mode of 0755 or less permissive.</t>
        </r>
      </text>
    </comment>
    <comment ref="W142" authorId="0" shapeId="0" xr:uid="{00000000-0006-0000-0700-00004E000000}">
      <text>
        <r>
          <rPr>
            <sz val="11"/>
            <rFont val="Calibri"/>
          </rPr>
          <t>The Ubuntu operating system must have directories that contain system commands owned by root.</t>
        </r>
      </text>
    </comment>
    <comment ref="X142" authorId="0" shapeId="0" xr:uid="{00000000-0006-0000-0700-00004F000000}">
      <text>
        <r>
          <rPr>
            <sz val="11"/>
            <rFont val="Calibri"/>
          </rPr>
          <t>The Ubuntu operating system must have directories that contain system commands group-owned by root.</t>
        </r>
      </text>
    </comment>
    <comment ref="Y142" authorId="0" shapeId="0" xr:uid="{00000000-0006-0000-0700-000050000000}">
      <text>
        <r>
          <rPr>
            <sz val="11"/>
            <rFont val="Calibri"/>
          </rPr>
          <t>The Ubuntu operating system library files must have mode 0755 or less permissive.</t>
        </r>
      </text>
    </comment>
    <comment ref="Z142" authorId="0" shapeId="0" xr:uid="{00000000-0006-0000-0700-000051000000}">
      <text>
        <r>
          <rPr>
            <sz val="11"/>
            <rFont val="Calibri"/>
          </rPr>
          <t>The Ubuntu operating system library directories must have mode 0755 or less permissive.</t>
        </r>
      </text>
    </comment>
    <comment ref="AA142" authorId="0" shapeId="0" xr:uid="{00000000-0006-0000-0700-000052000000}">
      <text>
        <r>
          <rPr>
            <sz val="11"/>
            <rFont val="Calibri"/>
          </rPr>
          <t>The Ubuntu operating system library files must be owned by root.</t>
        </r>
      </text>
    </comment>
    <comment ref="AB142" authorId="0" shapeId="0" xr:uid="{00000000-0006-0000-0700-000053000000}">
      <text>
        <r>
          <rPr>
            <sz val="11"/>
            <rFont val="Calibri"/>
          </rPr>
          <t>The Ubuntu operating system library directories must be owned by root.</t>
        </r>
      </text>
    </comment>
    <comment ref="AC142" authorId="0" shapeId="0" xr:uid="{00000000-0006-0000-0700-000054000000}">
      <text>
        <r>
          <rPr>
            <sz val="11"/>
            <rFont val="Calibri"/>
          </rPr>
          <t>The Ubuntu operating system library files must be group-owned by root or a system account.</t>
        </r>
      </text>
    </comment>
    <comment ref="AD142" authorId="0" shapeId="0" xr:uid="{00000000-0006-0000-0700-000055000000}">
      <text>
        <r>
          <rPr>
            <sz val="11"/>
            <rFont val="Calibri"/>
          </rPr>
          <t>The Ubuntu operating system library directories must be group-owned by root.</t>
        </r>
      </text>
    </comment>
    <comment ref="AE142" authorId="0" shapeId="0" xr:uid="{00000000-0006-0000-0700-000030000000}">
      <text>
        <r>
          <rPr>
            <sz val="11"/>
            <rFont val="Calibri"/>
          </rPr>
          <t>The Ubuntu operating system must have an application firewall installed in order to control remote access methods.</t>
        </r>
      </text>
    </comment>
    <comment ref="AF142" authorId="0" shapeId="0" xr:uid="{00000000-0006-0000-0700-000031000000}">
      <text>
        <r>
          <rPr>
            <sz val="11"/>
            <rFont val="Calibri"/>
          </rPr>
          <t>The Ubuntu operating system must enable and run the uncomplicated firewall(ufw).</t>
        </r>
      </text>
    </comment>
    <comment ref="AG142" authorId="0" shapeId="0" xr:uid="{00000000-0006-0000-0700-000032000000}">
      <text>
        <r>
          <rPr>
            <sz val="11"/>
            <rFont val="Calibri"/>
          </rPr>
          <t>The Ubuntu operating system</t>
        </r>
        <r>
          <rPr>
            <sz val="11"/>
            <color rgb="FF000000"/>
            <rFont val="Calibri"/>
          </rPr>
          <t>'</t>
        </r>
        <r>
          <rPr>
            <sz val="11"/>
            <color rgb="FF000000"/>
            <rFont val="Calibri"/>
          </rPr>
          <t>s 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AH142" authorId="0" shapeId="0" xr:uid="{00000000-0006-0000-0700-000033000000}">
      <text>
        <r>
          <rPr>
            <sz val="11"/>
            <rFont val="Calibri"/>
          </rPr>
          <t>The Ubuntu operating system must be configured to use AppArmor.</t>
        </r>
      </text>
    </comment>
    <comment ref="AI142" authorId="0" shapeId="0" xr:uid="{00000000-0006-0000-0700-000034000000}">
      <text>
        <r>
          <rPr>
            <sz val="11"/>
            <rFont val="Calibri"/>
          </rPr>
          <t>The Ubuntu operating system must configure the uncomplicated firewall to rate-limit impacted network interfaces.</t>
        </r>
      </text>
    </comment>
    <comment ref="AJ142" authorId="0" shapeId="0" xr:uid="{00000000-0006-0000-0700-000035000000}">
      <text>
        <r>
          <rPr>
            <sz val="11"/>
            <rFont val="Calibri"/>
          </rPr>
          <t>The Ubuntu operating system must implement nonexecutable data to protect its memory from unauthorized code execution.</t>
        </r>
      </text>
    </comment>
    <comment ref="AK142" authorId="0" shapeId="0" xr:uid="{00000000-0006-0000-0700-000036000000}">
      <text>
        <r>
          <rPr>
            <sz val="11"/>
            <rFont val="Calibri"/>
          </rPr>
          <t>The Ubuntu operating system must implement address space layout randomization to protect its memory from unauthorized code execution.</t>
        </r>
      </text>
    </comment>
    <comment ref="AL142" authorId="0" shapeId="0" xr:uid="{00000000-0006-0000-0700-000037000000}">
      <text>
        <r>
          <rPr>
            <sz val="11"/>
            <rFont val="Calibri"/>
          </rPr>
          <t>The Ubuntu operating system must have an application firewall enabled.</t>
        </r>
      </text>
    </comment>
    <comment ref="AM142" authorId="0" shapeId="0" xr:uid="{00000000-0006-0000-0700-000038000000}">
      <text>
        <r>
          <rPr>
            <sz val="11"/>
            <rFont val="Calibri"/>
          </rPr>
          <t>The Ubuntu operating system must have system commands set to a mode of 0755 or less permissive.</t>
        </r>
      </text>
    </comment>
    <comment ref="AN142" authorId="0" shapeId="0" xr:uid="{00000000-0006-0000-0700-000039000000}">
      <text>
        <r>
          <rPr>
            <sz val="11"/>
            <rFont val="Calibri"/>
          </rPr>
          <t>The Ubuntu operating system must have system commands owned by root or a system account.</t>
        </r>
      </text>
    </comment>
    <comment ref="AO142" authorId="0" shapeId="0" xr:uid="{00000000-0006-0000-0700-00003A000000}">
      <text>
        <r>
          <rPr>
            <sz val="11"/>
            <rFont val="Calibri"/>
          </rPr>
          <t>The Ubuntu operating system must have system commands group-owned by root or a system account.</t>
        </r>
      </text>
    </comment>
    <comment ref="AP142" authorId="0" shapeId="0" xr:uid="{00000000-0006-0000-0700-00003B000000}">
      <text>
        <r>
          <rPr>
            <sz val="11"/>
            <rFont val="Calibri"/>
          </rPr>
          <t>The Ubuntu operating system must disable the x86 Ctrl-Alt-Delete key sequence if a graphical user interface is installed.</t>
        </r>
      </text>
    </comment>
    <comment ref="AQ142" authorId="0" shapeId="0" xr:uid="{00000000-0006-0000-0700-00003C000000}">
      <text>
        <r>
          <rPr>
            <sz val="11"/>
            <rFont val="Calibri"/>
          </rPr>
          <t>The Ubuntu operating system must disable the x86 Ctrl-Alt-Delete key sequence.</t>
        </r>
      </text>
    </comment>
    <comment ref="AR142" authorId="0" shapeId="0" xr:uid="{00000000-0006-0000-0700-00003D000000}">
      <text>
        <r>
          <rPr>
            <sz val="11"/>
            <rFont val="Calibri"/>
          </rPr>
          <t>The Ubuntu operating system must disable automatic mounting of Universal Serial Bus (USB) mass storage driver.</t>
        </r>
      </text>
    </comment>
    <comment ref="AS142" authorId="0" shapeId="0" xr:uid="{00000000-0006-0000-0700-00003E000000}">
      <text>
        <r>
          <rPr>
            <sz val="11"/>
            <rFont val="Calibri"/>
          </rPr>
          <t>The Ubuntu operating system must disable all wireless network adapters.</t>
        </r>
      </text>
    </comment>
    <comment ref="AT142" authorId="0" shapeId="0" xr:uid="{00000000-0006-0000-0700-00003F000000}">
      <text>
        <r>
          <rPr>
            <sz val="11"/>
            <rFont val="Calibri"/>
          </rPr>
          <t>The Ubuntu operating system must restrict access to the kernel message buffer.</t>
        </r>
      </text>
    </comment>
    <comment ref="H143" authorId="0" shapeId="0" xr:uid="{00000000-0006-0000-0700-000056000000}">
      <text>
        <r>
          <rPr>
            <sz val="11"/>
            <rFont val="Calibri"/>
          </rPr>
          <t>The Ubuntu operating system must be configured so that Advance Package Tool (APT) removes all software components after updated versions have been installed.</t>
        </r>
      </text>
    </comment>
    <comment ref="H145" authorId="0" shapeId="0" xr:uid="{00000000-0006-0000-0700-000057000000}">
      <text>
        <r>
          <rPr>
            <sz val="11"/>
            <rFont val="Calibri"/>
          </rPr>
          <t>Ubuntu operating systems when booted must require authentication upon booting into single-user and maintenance modes.</t>
        </r>
      </text>
    </comment>
    <comment ref="I145" authorId="0" shapeId="0" xr:uid="{00000000-0006-0000-0700-000059000000}">
      <text>
        <r>
          <rPr>
            <sz val="11"/>
            <rFont val="Calibri"/>
          </rPr>
          <t>The Ubuntu operating system must use strong authenticators in establishing nonlocal maintenance and diagnostic sessions.</t>
        </r>
      </text>
    </comment>
    <comment ref="J145" authorId="0" shapeId="0" xr:uid="{00000000-0006-0000-0700-00005A000000}">
      <text>
        <r>
          <rPr>
            <sz val="11"/>
            <rFont val="Calibri"/>
          </rPr>
          <t>The Ubuntu operating system must immediately terminate all network connections associated with SSH traffic after a period of inactivity.</t>
        </r>
      </text>
    </comment>
    <comment ref="K145" authorId="0" shapeId="0" xr:uid="{00000000-0006-0000-0700-00005B000000}">
      <text>
        <r>
          <rPr>
            <sz val="11"/>
            <rFont val="Calibri"/>
          </rPr>
          <t>The Ubuntu operating system must be configured so that when passwords are changed or new passwords are established, pwquality must be used.</t>
        </r>
      </text>
    </comment>
    <comment ref="L145" authorId="0" shapeId="0" xr:uid="{00000000-0006-0000-0700-00005C000000}">
      <text>
        <r>
          <rPr>
            <sz val="11"/>
            <rFont val="Calibri"/>
          </rPr>
          <t>The Ubuntu operating system, for PKI-based authentication, must validate certificates by constructing a certification path (which includes status information) to an accepted trust anchor.</t>
        </r>
      </text>
    </comment>
    <comment ref="M145" authorId="0" shapeId="0" xr:uid="{00000000-0006-0000-0700-00005D000000}">
      <text>
        <r>
          <rPr>
            <sz val="11"/>
            <rFont val="Calibri"/>
          </rPr>
          <t>The Ubuntu operating system for PKI-based authentication, must implement a local cache of revocation data in case of the inability to access revocation information via the network.</t>
        </r>
      </text>
    </comment>
    <comment ref="N145" authorId="0" shapeId="0" xr:uid="{00000000-0006-0000-0700-00005E000000}">
      <text>
        <r>
          <rPr>
            <sz val="11"/>
            <rFont val="Calibri"/>
          </rPr>
          <t>The Ubuntu operating system must generate audit records for all account creations, modifications, disabling, and termination events that affect /etc/passwd.</t>
        </r>
      </text>
    </comment>
    <comment ref="O145" authorId="0" shapeId="0" xr:uid="{00000000-0006-0000-0700-00005F000000}">
      <text>
        <r>
          <rPr>
            <sz val="11"/>
            <rFont val="Calibri"/>
          </rPr>
          <t>The Ubuntu operating system must generate audit records for all account creations, modifications, disabling, and termination events that affect /etc/group.</t>
        </r>
      </text>
    </comment>
    <comment ref="P145" authorId="0" shapeId="0" xr:uid="{00000000-0006-0000-0700-000060000000}">
      <text>
        <r>
          <rPr>
            <sz val="11"/>
            <rFont val="Calibri"/>
          </rPr>
          <t>The Ubuntu operating system must generate audit records for all account creations, modifications, disabling, and termination events that affect /etc/shadow.</t>
        </r>
      </text>
    </comment>
    <comment ref="Q145" authorId="0" shapeId="0" xr:uid="{00000000-0006-0000-0700-000061000000}">
      <text>
        <r>
          <rPr>
            <sz val="11"/>
            <rFont val="Calibri"/>
          </rPr>
          <t>The Ubuntu operating system must generate audit records for all account creations, modifications, disabling, and termination events that affect /etc/gshadow.</t>
        </r>
      </text>
    </comment>
    <comment ref="R145" authorId="0" shapeId="0" xr:uid="{00000000-0006-0000-0700-000062000000}">
      <text>
        <r>
          <rPr>
            <sz val="11"/>
            <rFont val="Calibri"/>
          </rPr>
          <t>The Ubuntu operating system must generate audit records for all account creations, modifications, disabling, and termination events that affect /etc/opasswd.</t>
        </r>
      </text>
    </comment>
    <comment ref="S145" authorId="0" shapeId="0" xr:uid="{00000000-0006-0000-0700-000063000000}">
      <text>
        <r>
          <rPr>
            <sz val="11"/>
            <rFont val="Calibri"/>
          </rPr>
          <t>The Ubuntu operating system must alert the ISSO and SA (at a minimum) in the event of an audit processing failure.</t>
        </r>
      </text>
    </comment>
    <comment ref="T145" authorId="0" shapeId="0" xr:uid="{00000000-0006-0000-0700-000064000000}">
      <text>
        <r>
          <rPr>
            <sz val="11"/>
            <rFont val="Calibri"/>
          </rPr>
          <t>The Ubuntu operating system must shut down by default upon audit failure (unless availability is an overriding concern).</t>
        </r>
      </text>
    </comment>
    <comment ref="U145" authorId="0" shapeId="0" xr:uid="{00000000-0006-0000-0700-000065000000}">
      <text>
        <r>
          <rPr>
            <sz val="11"/>
            <rFont val="Calibri"/>
          </rPr>
          <t>The Ubuntu operating system must be configured so that audit log files are not read or write-accessible by unauthorized users.</t>
        </r>
      </text>
    </comment>
    <comment ref="V145" authorId="0" shapeId="0" xr:uid="{00000000-0006-0000-0700-000066000000}">
      <text>
        <r>
          <rPr>
            <sz val="11"/>
            <rFont val="Calibri"/>
          </rPr>
          <t>The Ubuntu operating system must be configured to permit only authorized users ownership of the audit log files.</t>
        </r>
      </text>
    </comment>
    <comment ref="W145" authorId="0" shapeId="0" xr:uid="{00000000-0006-0000-0700-000067000000}">
      <text>
        <r>
          <rPr>
            <sz val="11"/>
            <rFont val="Calibri"/>
          </rPr>
          <t>The Ubuntu operating system must permit only authorized groups ownership of the audit log files.</t>
        </r>
      </text>
    </comment>
    <comment ref="X145" authorId="0" shapeId="0" xr:uid="{00000000-0006-0000-0700-000068000000}">
      <text>
        <r>
          <rPr>
            <sz val="11"/>
            <rFont val="Calibri"/>
          </rPr>
          <t>The Ubuntu operating system must be configured so that the audit log directory is not write-accessible by unauthorized users.</t>
        </r>
      </text>
    </comment>
    <comment ref="Y145" authorId="0" shapeId="0" xr:uid="{00000000-0006-0000-0700-000069000000}">
      <text>
        <r>
          <rPr>
            <sz val="11"/>
            <rFont val="Calibri"/>
          </rPr>
          <t>The Ubuntu operating system must be configured so that audit configuration files are not write-accessible by unauthorized users.</t>
        </r>
      </text>
    </comment>
    <comment ref="Z145" authorId="0" shapeId="0" xr:uid="{00000000-0006-0000-0700-00006A000000}">
      <text>
        <r>
          <rPr>
            <sz val="11"/>
            <rFont val="Calibri"/>
          </rPr>
          <t>The Ubuntu operating system must permit only authorized accounts to own the audit configuration files.</t>
        </r>
      </text>
    </comment>
    <comment ref="AA145" authorId="0" shapeId="0" xr:uid="{00000000-0006-0000-0700-00006B000000}">
      <text>
        <r>
          <rPr>
            <sz val="11"/>
            <rFont val="Calibri"/>
          </rPr>
          <t>The Ubuntu operating system must permit only authorized groups to own the audit configuration files.</t>
        </r>
      </text>
    </comment>
    <comment ref="AB145" authorId="0" shapeId="0" xr:uid="{00000000-0006-0000-0700-00006C000000}">
      <text>
        <r>
          <rPr>
            <sz val="11"/>
            <rFont val="Calibri"/>
          </rPr>
          <t>The Ubuntu operating system must generate audit records for successful/unsuccessful uses of the su command.</t>
        </r>
      </text>
    </comment>
    <comment ref="AC145" authorId="0" shapeId="0" xr:uid="{00000000-0006-0000-0700-00006D000000}">
      <text>
        <r>
          <rPr>
            <sz val="11"/>
            <rFont val="Calibri"/>
          </rPr>
          <t>The Ubuntu operating system must generate audit records for successful/unsuccessful uses of the chfn command.</t>
        </r>
      </text>
    </comment>
    <comment ref="AD145" authorId="0" shapeId="0" xr:uid="{00000000-0006-0000-0700-00006E000000}">
      <text>
        <r>
          <rPr>
            <sz val="11"/>
            <rFont val="Calibri"/>
          </rPr>
          <t>The Ubuntu operating system must generate audit records for successful/unsuccessful uses of the mount command.</t>
        </r>
      </text>
    </comment>
    <comment ref="AE145" authorId="0" shapeId="0" xr:uid="{00000000-0006-0000-0700-00006F000000}">
      <text>
        <r>
          <rPr>
            <sz val="11"/>
            <rFont val="Calibri"/>
          </rPr>
          <t>The Ubuntu operating system must generate audit records for successful/unsuccessful uses of the umount command.</t>
        </r>
      </text>
    </comment>
    <comment ref="AF145" authorId="0" shapeId="0" xr:uid="{00000000-0006-0000-0700-000070000000}">
      <text>
        <r>
          <rPr>
            <sz val="11"/>
            <rFont val="Calibri"/>
          </rPr>
          <t>The Ubuntu operating system must generate audit records for successful/unsuccessful uses of the ssh-agent command.</t>
        </r>
      </text>
    </comment>
    <comment ref="AG145" authorId="0" shapeId="0" xr:uid="{00000000-0006-0000-0700-000071000000}">
      <text>
        <r>
          <rPr>
            <sz val="11"/>
            <rFont val="Calibri"/>
          </rPr>
          <t>The Ubuntu operating system must generate audit records for successful/unsuccessful uses of the ssh-keysign command.</t>
        </r>
      </text>
    </comment>
    <comment ref="AH145" authorId="0" shapeId="0" xr:uid="{00000000-0006-0000-0700-000072000000}">
      <text>
        <r>
          <rPr>
            <sz val="11"/>
            <rFont val="Calibri"/>
          </rPr>
          <t>The Ubuntu operating system must generate audit records for any use of the setxattr, fsetxattr, lsetxattr, removexattr, fremovexattr, and lremovexattr system calls.</t>
        </r>
      </text>
    </comment>
    <comment ref="AI145" authorId="0" shapeId="0" xr:uid="{00000000-0006-0000-0700-000073000000}">
      <text>
        <r>
          <rPr>
            <sz val="11"/>
            <rFont val="Calibri"/>
          </rPr>
          <t>The Ubuntu operating system must generate audit records for successful/unsuccessful uses of the chown, fchown, fchownat, and lchown system calls.</t>
        </r>
      </text>
    </comment>
    <comment ref="AJ145" authorId="0" shapeId="0" xr:uid="{00000000-0006-0000-0700-000074000000}">
      <text>
        <r>
          <rPr>
            <sz val="11"/>
            <rFont val="Calibri"/>
          </rPr>
          <t>The Ubuntu operating system must generate audit records for successful/unsuccessful uses of the chmod, fchmod, and fchmodat system calls.</t>
        </r>
      </text>
    </comment>
    <comment ref="AK145" authorId="0" shapeId="0" xr:uid="{00000000-0006-0000-0700-000075000000}">
      <text>
        <r>
          <rPr>
            <sz val="11"/>
            <rFont val="Calibri"/>
          </rPr>
          <t>The Ubuntu operating system must generate audit records for successful/unsuccessful uses of the creat, open, openat, open_by_handle_at, truncate, and ftruncate system calls.</t>
        </r>
      </text>
    </comment>
    <comment ref="AL145" authorId="0" shapeId="0" xr:uid="{00000000-0006-0000-0700-000076000000}">
      <text>
        <r>
          <rPr>
            <sz val="11"/>
            <rFont val="Calibri"/>
          </rPr>
          <t>The Ubuntu operating system must generate audit records for successful/unsuccessful uses of the sudo command.</t>
        </r>
      </text>
    </comment>
    <comment ref="AM145" authorId="0" shapeId="0" xr:uid="{00000000-0006-0000-0700-000077000000}">
      <text>
        <r>
          <rPr>
            <sz val="11"/>
            <rFont val="Calibri"/>
          </rPr>
          <t>The Ubuntu operating system must generate audit records for successful/unsuccessful uses of the sudoedit command.</t>
        </r>
      </text>
    </comment>
    <comment ref="AN145" authorId="0" shapeId="0" xr:uid="{00000000-0006-0000-0700-000078000000}">
      <text>
        <r>
          <rPr>
            <sz val="11"/>
            <rFont val="Calibri"/>
          </rPr>
          <t>The Ubuntu operating system must generate audit records for successful/unsuccessful uses of the chsh command.</t>
        </r>
      </text>
    </comment>
    <comment ref="AO145" authorId="0" shapeId="0" xr:uid="{00000000-0006-0000-0700-000079000000}">
      <text>
        <r>
          <rPr>
            <sz val="11"/>
            <rFont val="Calibri"/>
          </rPr>
          <t>The Ubuntu operating system must generate audit records for successful/unsuccessful uses of the newgrp command.</t>
        </r>
      </text>
    </comment>
    <comment ref="AP145" authorId="0" shapeId="0" xr:uid="{00000000-0006-0000-0700-00007A000000}">
      <text>
        <r>
          <rPr>
            <sz val="11"/>
            <rFont val="Calibri"/>
          </rPr>
          <t>The Ubuntu operating system must generate audit records for successful/unsuccessful uses of the chcon command.</t>
        </r>
      </text>
    </comment>
    <comment ref="AQ145" authorId="0" shapeId="0" xr:uid="{00000000-0006-0000-0700-00007B000000}">
      <text>
        <r>
          <rPr>
            <sz val="11"/>
            <rFont val="Calibri"/>
          </rPr>
          <t>The Ubuntu operating system must generate audit records for successful/unsuccessful uses of the setfacl command.</t>
        </r>
      </text>
    </comment>
    <comment ref="AR145" authorId="0" shapeId="0" xr:uid="{00000000-0006-0000-0700-00007C000000}">
      <text>
        <r>
          <rPr>
            <sz val="11"/>
            <rFont val="Calibri"/>
          </rPr>
          <t>The Ubuntu operating system must generate audit records for successful/unsuccessful uses of the chacl command.</t>
        </r>
      </text>
    </comment>
    <comment ref="AS145" authorId="0" shapeId="0" xr:uid="{00000000-0006-0000-0700-00007D000000}">
      <text>
        <r>
          <rPr>
            <sz val="11"/>
            <rFont val="Calibri"/>
          </rPr>
          <t>The Ubuntu operating system must generate audit records for the use and modification of the tallylog file.</t>
        </r>
      </text>
    </comment>
    <comment ref="AT145" authorId="0" shapeId="0" xr:uid="{00000000-0006-0000-0700-00007E000000}">
      <text>
        <r>
          <rPr>
            <sz val="11"/>
            <rFont val="Calibri"/>
          </rPr>
          <t>The Ubuntu operating system must generate audit records for the use and modification of faillog file.</t>
        </r>
      </text>
    </comment>
    <comment ref="AU145" authorId="0" shapeId="0" xr:uid="{00000000-0006-0000-0700-000058000000}">
      <text>
        <r>
          <rPr>
            <sz val="11"/>
            <rFont val="Calibri"/>
          </rPr>
          <t>The Ubuntu operating system must generate audit records for the use and modification of the lastlog file.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Ubuntu operating system must have an application firewall installed in order to control remote access methods.</t>
        </r>
      </text>
    </comment>
    <comment ref="H37" authorId="0" shapeId="0" xr:uid="{00000000-0006-0000-0800-000004000000}">
      <text>
        <r>
          <rPr>
            <sz val="11"/>
            <rFont val="Calibri"/>
          </rPr>
          <t>The Ubuntu operating system must enable and run the uncomplicated firewall(ufw).</t>
        </r>
      </text>
    </comment>
    <comment ref="I37" authorId="0" shapeId="0" xr:uid="{00000000-0006-0000-0800-000002000000}">
      <text>
        <r>
          <rPr>
            <sz val="11"/>
            <rFont val="Calibri"/>
          </rPr>
          <t>The Ubuntu operating system must configure the uncomplicated firewall to rate-limit impacted network interfaces.</t>
        </r>
      </text>
    </comment>
    <comment ref="J37" authorId="0" shapeId="0" xr:uid="{00000000-0006-0000-0800-000003000000}">
      <text>
        <r>
          <rPr>
            <sz val="11"/>
            <rFont val="Calibri"/>
          </rPr>
          <t>The Ubuntu operating system must have an application firewall enabled.</t>
        </r>
      </text>
    </comment>
    <comment ref="G46" authorId="0" shapeId="0" xr:uid="{00000000-0006-0000-0800-000005000000}">
      <text>
        <r>
          <rPr>
            <sz val="11"/>
            <rFont val="Calibri"/>
          </rPr>
          <t>The Ubuntu operating system must configure the uncomplicated firewall to rate-limit impacted network interfaces.</t>
        </r>
      </text>
    </comment>
    <comment ref="G52" authorId="0" shapeId="0" xr:uid="{00000000-0006-0000-0800-000006000000}">
      <text>
        <r>
          <rPr>
            <sz val="11"/>
            <rFont val="Calibri"/>
          </rPr>
          <t>The Ubuntu operating system must not allow unattended or automatic login via SSH.</t>
        </r>
      </text>
    </comment>
    <comment ref="H52" authorId="0" shapeId="0" xr:uid="{00000000-0006-0000-0800-00000E000000}">
      <text>
        <r>
          <rPr>
            <sz val="11"/>
            <rFont val="Calibri"/>
          </rPr>
          <t>The Ubuntu operating system must generate audit records for successful/unsuccessful uses of the apparmor_parser command.</t>
        </r>
      </text>
    </comment>
    <comment ref="I52" authorId="0" shapeId="0" xr:uid="{00000000-0006-0000-0800-00000F000000}">
      <text>
        <r>
          <rPr>
            <sz val="11"/>
            <rFont val="Calibri"/>
          </rPr>
          <t>The Ubuntu operating system must not have the telnet package installed.</t>
        </r>
      </text>
    </comment>
    <comment ref="J52" authorId="0" shapeId="0" xr:uid="{00000000-0006-0000-0800-000010000000}">
      <text>
        <r>
          <rPr>
            <sz val="11"/>
            <rFont val="Calibri"/>
          </rPr>
          <t>The Ubuntu operating system must not have the rsh-server package installed.</t>
        </r>
      </text>
    </comment>
    <comment ref="K52" authorId="0" shapeId="0" xr:uid="{00000000-0006-0000-0800-000007000000}">
      <text>
        <r>
          <rPr>
            <sz val="11"/>
            <rFont val="Calibri"/>
          </rPr>
          <t>The Ubuntu operating system</t>
        </r>
        <r>
          <rPr>
            <sz val="11"/>
            <color rgb="FF000000"/>
            <rFont val="Calibri"/>
          </rPr>
          <t>'</t>
        </r>
        <r>
          <rPr>
            <sz val="11"/>
            <color rgb="FF000000"/>
            <rFont val="Calibri"/>
          </rPr>
          <t>s 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L52" authorId="0" shapeId="0" xr:uid="{00000000-0006-0000-0800-000008000000}">
      <text>
        <r>
          <rPr>
            <sz val="11"/>
            <rFont val="Calibri"/>
          </rPr>
          <t>The Ubuntu operating system must be configured to use AppArmor.</t>
        </r>
      </text>
    </comment>
    <comment ref="M52" authorId="0" shapeId="0" xr:uid="{00000000-0006-0000-0800-000009000000}">
      <text>
        <r>
          <rPr>
            <sz val="11"/>
            <rFont val="Calibri"/>
          </rPr>
          <t>The Ubuntu operating system must implement address space layout randomization to protect its memory from unauthorized code execution.</t>
        </r>
      </text>
    </comment>
    <comment ref="N52" authorId="0" shapeId="0" xr:uid="{00000000-0006-0000-0800-00000A000000}">
      <text>
        <r>
          <rPr>
            <sz val="11"/>
            <rFont val="Calibri"/>
          </rPr>
          <t>The Ubuntu operating system must disable the x86 Ctrl-Alt-Delete key sequence if a graphical user interface is installed.</t>
        </r>
      </text>
    </comment>
    <comment ref="O52" authorId="0" shapeId="0" xr:uid="{00000000-0006-0000-0800-00000B000000}">
      <text>
        <r>
          <rPr>
            <sz val="11"/>
            <rFont val="Calibri"/>
          </rPr>
          <t>The Ubuntu operating system must disable the x86 Ctrl-Alt-Delete key sequence.</t>
        </r>
      </text>
    </comment>
    <comment ref="P52" authorId="0" shapeId="0" xr:uid="{00000000-0006-0000-0800-00000C000000}">
      <text>
        <r>
          <rPr>
            <sz val="11"/>
            <rFont val="Calibri"/>
          </rPr>
          <t>The Ubuntu operating system must disable automatic mounting of Universal Serial Bus (USB) mass storage driver.</t>
        </r>
      </text>
    </comment>
    <comment ref="Q52" authorId="0" shapeId="0" xr:uid="{00000000-0006-0000-0800-00000D000000}">
      <text>
        <r>
          <rPr>
            <sz val="11"/>
            <rFont val="Calibri"/>
          </rPr>
          <t>The Ubuntu operating system must disable all wireless network adapters.</t>
        </r>
      </text>
    </comment>
    <comment ref="G60" authorId="0" shapeId="0" xr:uid="{00000000-0006-0000-0800-000011000000}">
      <text>
        <r>
          <rPr>
            <sz val="11"/>
            <rFont val="Calibri"/>
          </rPr>
          <t>The Ubuntu operating system must retain a user</t>
        </r>
        <r>
          <rPr>
            <sz val="11"/>
            <color rgb="FF000000"/>
            <rFont val="Calibri"/>
          </rPr>
          <t>'</t>
        </r>
        <r>
          <rPr>
            <sz val="11"/>
            <color rgb="FF000000"/>
            <rFont val="Calibri"/>
          </rPr>
          <t>s session lock until that user reestablishes access using established identification and authentication procedures.</t>
        </r>
      </text>
    </comment>
    <comment ref="H60" authorId="0" shapeId="0" xr:uid="{00000000-0006-0000-0800-000012000000}">
      <text>
        <r>
          <rPr>
            <sz val="11"/>
            <rFont val="Calibri"/>
          </rPr>
          <t>The Ubuntu operating system must allow users to directly initiate a session lock for all connection types.</t>
        </r>
      </text>
    </comment>
    <comment ref="I60" authorId="0" shapeId="0" xr:uid="{00000000-0006-0000-0800-000013000000}">
      <text>
        <r>
          <rPr>
            <sz val="11"/>
            <rFont val="Calibri"/>
          </rPr>
          <t>The Ubuntu operating system must automatically terminate a user session after inactivity timeouts have expired.</t>
        </r>
      </text>
    </comment>
    <comment ref="J60" authorId="0" shapeId="0" xr:uid="{00000000-0006-0000-0800-000014000000}">
      <text>
        <r>
          <rPr>
            <sz val="11"/>
            <rFont val="Calibri"/>
          </rPr>
          <t>The Ubuntu operating system must immediately terminate all network connections associated with SSH traffic at the end of the session or after 10 minutes of inactivity.</t>
        </r>
      </text>
    </comment>
    <comment ref="G71" authorId="0" shapeId="0" xr:uid="{00000000-0006-0000-0800-000015000000}">
      <text>
        <r>
          <rPr>
            <sz val="11"/>
            <rFont val="Calibri"/>
          </rPr>
          <t>The Ubuntu operating system must be configured so that Advance Package Tool (APT) removes all software components after updated versions have been installed.</t>
        </r>
      </text>
    </comment>
    <comment ref="G80" authorId="0" shapeId="0" xr:uid="{00000000-0006-0000-0800-000016000000}">
      <text>
        <r>
          <rPr>
            <sz val="11"/>
            <rFont val="Calibri"/>
          </rPr>
          <t>The Ubuntu operating system must prevent direct login into the root account.</t>
        </r>
      </text>
    </comment>
    <comment ref="G81" authorId="0" shapeId="0" xr:uid="{00000000-0006-0000-0800-000017000000}">
      <text>
        <r>
          <rPr>
            <sz val="11"/>
            <rFont val="Calibri"/>
          </rPr>
          <t>The Ubuntu operating system must map the authenticated identity to the user or group account for PKI-based authentication.</t>
        </r>
      </text>
    </comment>
    <comment ref="H81" authorId="0" shapeId="0" xr:uid="{00000000-0006-0000-0800-000018000000}">
      <text>
        <r>
          <rPr>
            <sz val="11"/>
            <rFont val="Calibri"/>
          </rPr>
          <t>The Ubuntu operating system must uniquely identify interactive users.</t>
        </r>
      </text>
    </comment>
    <comment ref="I81" authorId="0" shapeId="0" xr:uid="{00000000-0006-0000-0800-000019000000}">
      <text>
        <r>
          <rPr>
            <sz val="11"/>
            <rFont val="Calibri"/>
          </rPr>
          <t>The Ubuntu operating system must implement smart card logins for multifactor authentication for local and network access to privileged and nonprivileged accounts.</t>
        </r>
      </text>
    </comment>
    <comment ref="J81" authorId="0" shapeId="0" xr:uid="{00000000-0006-0000-0800-00001A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K81" authorId="0" shapeId="0" xr:uid="{00000000-0006-0000-0800-00001B000000}">
      <text>
        <r>
          <rPr>
            <sz val="11"/>
            <rFont val="Calibri"/>
          </rPr>
          <t>The Ubuntu operating system must accept Personal Identity Verification (PIV) credentials.</t>
        </r>
      </text>
    </comment>
    <comment ref="L81" authorId="0" shapeId="0" xr:uid="{00000000-0006-0000-0800-00001C000000}">
      <text>
        <r>
          <rPr>
            <sz val="11"/>
            <rFont val="Calibri"/>
          </rPr>
          <t>The Ubuntu operating system must electronically verify Personal Identity Verification (PIV) credentials.</t>
        </r>
      </text>
    </comment>
    <comment ref="M81" authorId="0" shapeId="0" xr:uid="{00000000-0006-0000-0800-00001D000000}">
      <text>
        <r>
          <rPr>
            <sz val="11"/>
            <rFont val="Calibri"/>
          </rPr>
          <t>The Ubuntu operating system must not have accounts configured with blank or null passwords.</t>
        </r>
      </text>
    </comment>
    <comment ref="N81" authorId="0" shapeId="0" xr:uid="{00000000-0006-0000-0800-00001E000000}">
      <text>
        <r>
          <rPr>
            <sz val="11"/>
            <rFont val="Calibri"/>
          </rPr>
          <t>The Ubuntu operating system must not allow accounts configured with blank or null passwords.</t>
        </r>
      </text>
    </comment>
    <comment ref="G82" authorId="0" shapeId="0" xr:uid="{00000000-0006-0000-0800-00001F000000}">
      <text>
        <r>
          <rPr>
            <sz val="11"/>
            <rFont val="Calibri"/>
          </rPr>
          <t>The Ubuntu operating system must provision temporary user accounts with an expiration time of 72 hours or less.</t>
        </r>
      </text>
    </comment>
    <comment ref="H82" authorId="0" shapeId="0" xr:uid="{00000000-0006-0000-0800-000020000000}">
      <text>
        <r>
          <rPr>
            <sz val="11"/>
            <rFont val="Calibri"/>
          </rPr>
          <t>The Ubuntu operating system must disable account identifiers (individuals, groups, roles, and devices) after 35 days of inactivity.</t>
        </r>
      </text>
    </comment>
    <comment ref="I82" authorId="0" shapeId="0" xr:uid="{00000000-0006-0000-0800-000021000000}">
      <text>
        <r>
          <rPr>
            <sz val="11"/>
            <rFont val="Calibri"/>
          </rPr>
          <t>The Ubuntu operating system must automatically expire temporary accounts within 72 hours.</t>
        </r>
      </text>
    </comment>
    <comment ref="G85" authorId="0" shapeId="0" xr:uid="{00000000-0006-0000-0800-000022000000}">
      <text>
        <r>
          <rPr>
            <sz val="11"/>
            <rFont val="Calibri"/>
          </rPr>
          <t>The Ubuntu operating system must ensure only users who need access to security functions are part of sudo group.</t>
        </r>
      </text>
    </comment>
    <comment ref="H85" authorId="0" shapeId="0" xr:uid="{00000000-0006-0000-0800-000023000000}">
      <text>
        <r>
          <rPr>
            <sz val="11"/>
            <rFont val="Calibri"/>
          </rPr>
          <t>The Ubuntu operating system must require users to reauthenticate for privilege escalation or when changing roles.</t>
        </r>
      </text>
    </comment>
    <comment ref="G86" authorId="0" shapeId="0" xr:uid="{00000000-0006-0000-0800-000024000000}">
      <text>
        <r>
          <rPr>
            <sz val="11"/>
            <rFont val="Calibri"/>
          </rPr>
          <t>The Ubuntu operating system must require users to reauthenticate for privilege escalation or when changing roles.</t>
        </r>
      </text>
    </comment>
    <comment ref="G91" authorId="0" shapeId="0" xr:uid="{00000000-0006-0000-0800-000025000000}">
      <text>
        <r>
          <rPr>
            <sz val="11"/>
            <rFont val="Calibri"/>
          </rPr>
          <t>The Ubuntu operating system must enforce password complexity by requiring that at least one upper-case character be used.</t>
        </r>
      </text>
    </comment>
    <comment ref="H91" authorId="0" shapeId="0" xr:uid="{00000000-0006-0000-0800-000026000000}">
      <text>
        <r>
          <rPr>
            <sz val="11"/>
            <rFont val="Calibri"/>
          </rPr>
          <t>The Ubuntu operating system must enforce password complexity by requiring that at least one lower-case character be used.</t>
        </r>
      </text>
    </comment>
    <comment ref="I91" authorId="0" shapeId="0" xr:uid="{00000000-0006-0000-0800-000027000000}">
      <text>
        <r>
          <rPr>
            <sz val="11"/>
            <rFont val="Calibri"/>
          </rPr>
          <t>The Ubuntu operating system must enforce password complexity by requiring that at least one numeric character be used.</t>
        </r>
      </text>
    </comment>
    <comment ref="J91" authorId="0" shapeId="0" xr:uid="{00000000-0006-0000-0800-000028000000}">
      <text>
        <r>
          <rPr>
            <sz val="11"/>
            <rFont val="Calibri"/>
          </rPr>
          <t>The Ubuntu operating system must enforce password complexity by requiring that at least one special character be used.</t>
        </r>
      </text>
    </comment>
    <comment ref="K91" authorId="0" shapeId="0" xr:uid="{00000000-0006-0000-0800-000029000000}">
      <text>
        <r>
          <rPr>
            <sz val="11"/>
            <rFont val="Calibri"/>
          </rPr>
          <t>The Ubuntu operating system must encrypt all stored passwords with a FIPS 140-2 approved cryptographic hashing algorithm.</t>
        </r>
      </text>
    </comment>
    <comment ref="L91" authorId="0" shapeId="0" xr:uid="{00000000-0006-0000-0800-00002A000000}">
      <text>
        <r>
          <rPr>
            <sz val="11"/>
            <rFont val="Calibri"/>
          </rPr>
          <t xml:space="preserve">Ubuntu operating systems handling data requiring </t>
        </r>
        <r>
          <rPr>
            <sz val="11"/>
            <color rgb="FF000000"/>
            <rFont val="Calibri"/>
          </rPr>
          <t>"</t>
        </r>
        <r>
          <rPr>
            <b/>
            <sz val="11"/>
            <color rgb="FF000000"/>
            <rFont val="Calibri"/>
          </rPr>
          <t>data at rest</t>
        </r>
        <r>
          <rPr>
            <sz val="11"/>
            <color rgb="FF000000"/>
            <rFont val="Calibri"/>
          </rPr>
          <t>"</t>
        </r>
        <r>
          <rPr>
            <sz val="11"/>
            <color rgb="FF000000"/>
            <rFont val="Calibri"/>
          </rPr>
          <t xml:space="preserve"> protections must employ cryptographic mechanisms to prevent unauthorized disclosure and modification of the information at rest.</t>
        </r>
      </text>
    </comment>
    <comment ref="G92" authorId="0" shapeId="0" xr:uid="{00000000-0006-0000-0800-00002B000000}">
      <text>
        <r>
          <rPr>
            <sz val="11"/>
            <rFont val="Calibri"/>
          </rPr>
          <t>The Ubuntu operating system must enforce a 60-day maximum password lifetime restriction. Passwords for new users must have a 60-day maximum password lifetime restriction.</t>
        </r>
      </text>
    </comment>
    <comment ref="H92" authorId="0" shapeId="0" xr:uid="{00000000-0006-0000-0800-00002C000000}">
      <text>
        <r>
          <rPr>
            <sz val="11"/>
            <rFont val="Calibri"/>
          </rPr>
          <t>The Ubuntu operating system must enforce password complexity by requiring that at least one upper-case character be used.</t>
        </r>
      </text>
    </comment>
    <comment ref="I92" authorId="0" shapeId="0" xr:uid="{00000000-0006-0000-0800-00002D000000}">
      <text>
        <r>
          <rPr>
            <sz val="11"/>
            <rFont val="Calibri"/>
          </rPr>
          <t>The Ubuntu operating system must enforce password complexity by requiring that at least one lower-case character be used.</t>
        </r>
      </text>
    </comment>
    <comment ref="J92" authorId="0" shapeId="0" xr:uid="{00000000-0006-0000-0800-00002E000000}">
      <text>
        <r>
          <rPr>
            <sz val="11"/>
            <rFont val="Calibri"/>
          </rPr>
          <t>The Ubuntu operating system must enforce password complexity by requiring that at least one numeric character be used.</t>
        </r>
      </text>
    </comment>
    <comment ref="K92" authorId="0" shapeId="0" xr:uid="{00000000-0006-0000-0800-00002F000000}">
      <text>
        <r>
          <rPr>
            <sz val="11"/>
            <rFont val="Calibri"/>
          </rPr>
          <t>The Ubuntu operating system must require the change of at least 8 characters when passwords are changed.</t>
        </r>
      </text>
    </comment>
    <comment ref="L92" authorId="0" shapeId="0" xr:uid="{00000000-0006-0000-0800-000030000000}">
      <text>
        <r>
          <rPr>
            <sz val="11"/>
            <rFont val="Calibri"/>
          </rPr>
          <t>The Ubuntu operating system must enforce a minimum 15-character password length.</t>
        </r>
      </text>
    </comment>
    <comment ref="M92" authorId="0" shapeId="0" xr:uid="{00000000-0006-0000-0800-000031000000}">
      <text>
        <r>
          <rPr>
            <sz val="11"/>
            <rFont val="Calibri"/>
          </rPr>
          <t>The Ubuntu operating system must enforce password complexity by requiring that at least one special character be used.</t>
        </r>
      </text>
    </comment>
    <comment ref="N92" authorId="0" shapeId="0" xr:uid="{00000000-0006-0000-0800-000032000000}">
      <text>
        <r>
          <rPr>
            <sz val="11"/>
            <rFont val="Calibri"/>
          </rPr>
          <t>The Ubuntu operating system must prevent the use of dictionary words for passwords.</t>
        </r>
      </text>
    </comment>
    <comment ref="O92" authorId="0" shapeId="0" xr:uid="{00000000-0006-0000-0800-000033000000}">
      <text>
        <r>
          <rPr>
            <sz val="11"/>
            <rFont val="Calibri"/>
          </rPr>
          <t>The Ubuntu operating system must prohibit password reuse for a minimum of five generations.</t>
        </r>
      </text>
    </comment>
    <comment ref="P92" authorId="0" shapeId="0" xr:uid="{00000000-0006-0000-0800-000034000000}">
      <text>
        <r>
          <rPr>
            <sz val="11"/>
            <rFont val="Calibri"/>
          </rPr>
          <t>The Ubuntu operating system must automatically lock an account until the locked account is released by an administrator when three unsuccessful logon attempts have been made.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The Ubuntu operating system must configure the uncomplicated firewall to rate-limit impacted network interfaces.</t>
        </r>
      </text>
    </comment>
    <comment ref="L20" authorId="0" shapeId="0" xr:uid="{00000000-0006-0000-0A00-000002000000}">
      <text>
        <r>
          <rPr>
            <sz val="11"/>
            <rFont val="Calibri"/>
          </rPr>
          <t>The Ubuntu operating system must have an application firewall installed in order to control remote access methods.</t>
        </r>
      </text>
    </comment>
    <comment ref="M20" authorId="0" shapeId="0" xr:uid="{00000000-0006-0000-0A00-000004000000}">
      <text>
        <r>
          <rPr>
            <sz val="11"/>
            <rFont val="Calibri"/>
          </rPr>
          <t>The Ubuntu operating system must enable and run the uncomplicated firewall(ufw).</t>
        </r>
      </text>
    </comment>
    <comment ref="N20" authorId="0" shapeId="0" xr:uid="{00000000-0006-0000-0A00-000003000000}">
      <text>
        <r>
          <rPr>
            <sz val="11"/>
            <rFont val="Calibri"/>
          </rPr>
          <t>The Ubuntu operating system must have an application firewall enabled.</t>
        </r>
      </text>
    </comment>
    <comment ref="L35" authorId="0" shapeId="0" xr:uid="{00000000-0006-0000-0A00-000005000000}">
      <text>
        <r>
          <rPr>
            <sz val="11"/>
            <rFont val="Calibri"/>
          </rPr>
          <t>The Ubuntu operating system must not allow unattended or automatic login via SSH.</t>
        </r>
      </text>
    </comment>
    <comment ref="M35" authorId="0" shapeId="0" xr:uid="{00000000-0006-0000-0A00-000010000000}">
      <text>
        <r>
          <rPr>
            <sz val="11"/>
            <rFont val="Calibri"/>
          </rPr>
          <t>The Ubuntu operating system must be configured so that remote X connections are disabled, unless to fulfill documented and validated mission requirements.</t>
        </r>
      </text>
    </comment>
    <comment ref="N35" authorId="0" shapeId="0" xr:uid="{00000000-0006-0000-0A00-000011000000}">
      <text>
        <r>
          <rPr>
            <sz val="11"/>
            <rFont val="Calibri"/>
          </rPr>
          <t>The Ubuntu operating system SSH daemon must prevent remote hosts from connecting to the proxy display.</t>
        </r>
      </text>
    </comment>
    <comment ref="O35" authorId="0" shapeId="0" xr:uid="{00000000-0006-0000-0A00-000006000000}">
      <text>
        <r>
          <rPr>
            <sz val="11"/>
            <rFont val="Calibri"/>
          </rPr>
          <t>The Ubuntu operating system must not have the telnet package installed.</t>
        </r>
      </text>
    </comment>
    <comment ref="P35" authorId="0" shapeId="0" xr:uid="{00000000-0006-0000-0A00-000007000000}">
      <text>
        <r>
          <rPr>
            <sz val="11"/>
            <rFont val="Calibri"/>
          </rPr>
          <t>The Ubuntu operating system must not have the rsh-server package installed.</t>
        </r>
      </text>
    </comment>
    <comment ref="Q35" authorId="0" shapeId="0" xr:uid="{00000000-0006-0000-0A00-000008000000}">
      <text>
        <r>
          <rPr>
            <sz val="11"/>
            <rFont val="Calibri"/>
          </rPr>
          <t>The Ubuntu operating system must be configured to use TCP syncookies.</t>
        </r>
      </text>
    </comment>
    <comment ref="R35" authorId="0" shapeId="0" xr:uid="{00000000-0006-0000-0A00-000009000000}">
      <text>
        <r>
          <rPr>
            <sz val="11"/>
            <rFont val="Calibri"/>
          </rPr>
          <t>The Ubuntu operating system must disable kernel core dumps  so that it can fail to a secure state if system initialization fails, shutdown fails or aborts fail.</t>
        </r>
      </text>
    </comment>
    <comment ref="S35" authorId="0" shapeId="0" xr:uid="{00000000-0006-0000-0A00-00000A000000}">
      <text>
        <r>
          <rPr>
            <sz val="11"/>
            <rFont val="Calibri"/>
          </rPr>
          <t>The Ubuntu operating system must generate error messages that provide information necessary for corrective actions without revealing information that could be exploited by adversaries.</t>
        </r>
      </text>
    </comment>
    <comment ref="T35" authorId="0" shapeId="0" xr:uid="{00000000-0006-0000-0A00-00000B000000}">
      <text>
        <r>
          <rPr>
            <sz val="11"/>
            <rFont val="Calibri"/>
          </rPr>
          <t>The Ubuntu operating system must disable the x86 Ctrl-Alt-Delete key sequence if a graphical user interface is installed.</t>
        </r>
      </text>
    </comment>
    <comment ref="U35" authorId="0" shapeId="0" xr:uid="{00000000-0006-0000-0A00-00000C000000}">
      <text>
        <r>
          <rPr>
            <sz val="11"/>
            <rFont val="Calibri"/>
          </rPr>
          <t>The Ubuntu operating system must disable the x86 Ctrl-Alt-Delete key sequence.</t>
        </r>
      </text>
    </comment>
    <comment ref="V35" authorId="0" shapeId="0" xr:uid="{00000000-0006-0000-0A00-00000D000000}">
      <text>
        <r>
          <rPr>
            <sz val="11"/>
            <rFont val="Calibri"/>
          </rPr>
          <t>The Ubuntu operating system must disable automatic mounting of Universal Serial Bus (USB) mass storage driver.</t>
        </r>
      </text>
    </comment>
    <comment ref="W35" authorId="0" shapeId="0" xr:uid="{00000000-0006-0000-0A00-00000E000000}">
      <text>
        <r>
          <rPr>
            <sz val="11"/>
            <rFont val="Calibri"/>
          </rPr>
          <t>The Ubuntu operating system must disable all wireless network adapters.</t>
        </r>
      </text>
    </comment>
    <comment ref="X35" authorId="0" shapeId="0" xr:uid="{00000000-0006-0000-0A00-00000F000000}">
      <text>
        <r>
          <rPr>
            <sz val="11"/>
            <rFont val="Calibri"/>
          </rPr>
          <t>The Ubuntu operating system must restrict access to the kernel message buffer.</t>
        </r>
      </text>
    </comment>
    <comment ref="L37" authorId="0" shapeId="0" xr:uid="{00000000-0006-0000-0A00-000012000000}">
      <text>
        <r>
          <rPr>
            <sz val="11"/>
            <rFont val="Calibri"/>
          </rPr>
          <t>The Ubuntu operating system default filesystem permissions must be defined in such a way that all authenticated users can read and modify only their own files.</t>
        </r>
      </text>
    </comment>
    <comment ref="M37" authorId="0" shapeId="0" xr:uid="{00000000-0006-0000-0A00-000017000000}">
      <text>
        <r>
          <rPr>
            <sz val="11"/>
            <rFont val="Calibri"/>
          </rPr>
          <t>The Ubuntu operating system must generate audit records for successful/unsuccessful uses of the apparmor_parser command.</t>
        </r>
      </text>
    </comment>
    <comment ref="N37" authorId="0" shapeId="0" xr:uid="{00000000-0006-0000-0A00-000018000000}">
      <text>
        <r>
          <rPr>
            <sz val="11"/>
            <rFont val="Calibri"/>
          </rPr>
          <t>The Ubuntu operating system must set a sticky bit  on all public directories to prevent unauthorized and unintended information transferred via shared system resources.</t>
        </r>
      </text>
    </comment>
    <comment ref="O37" authorId="0" shapeId="0" xr:uid="{00000000-0006-0000-0A00-000019000000}">
      <text>
        <r>
          <rPr>
            <sz val="11"/>
            <rFont val="Calibri"/>
          </rPr>
          <t>The Ubuntu operating system must have directories that contain system commands set to a mode of 0755 or less permissive.</t>
        </r>
      </text>
    </comment>
    <comment ref="P37" authorId="0" shapeId="0" xr:uid="{00000000-0006-0000-0A00-00001A000000}">
      <text>
        <r>
          <rPr>
            <sz val="11"/>
            <rFont val="Calibri"/>
          </rPr>
          <t>The Ubuntu operating system must have directories that contain system commands owned by root.</t>
        </r>
      </text>
    </comment>
    <comment ref="Q37" authorId="0" shapeId="0" xr:uid="{00000000-0006-0000-0A00-00001B000000}">
      <text>
        <r>
          <rPr>
            <sz val="11"/>
            <rFont val="Calibri"/>
          </rPr>
          <t>The Ubuntu operating system must have directories that contain system commands group-owned by root.</t>
        </r>
      </text>
    </comment>
    <comment ref="R37" authorId="0" shapeId="0" xr:uid="{00000000-0006-0000-0A00-00001C000000}">
      <text>
        <r>
          <rPr>
            <sz val="11"/>
            <rFont val="Calibri"/>
          </rPr>
          <t>The Ubuntu operating system library files must have mode 0755 or less permissive.</t>
        </r>
      </text>
    </comment>
    <comment ref="S37" authorId="0" shapeId="0" xr:uid="{00000000-0006-0000-0A00-00001D000000}">
      <text>
        <r>
          <rPr>
            <sz val="11"/>
            <rFont val="Calibri"/>
          </rPr>
          <t>The Ubuntu operating system library directories must have mode 0755 or less permissive.</t>
        </r>
      </text>
    </comment>
    <comment ref="T37" authorId="0" shapeId="0" xr:uid="{00000000-0006-0000-0A00-00001E000000}">
      <text>
        <r>
          <rPr>
            <sz val="11"/>
            <rFont val="Calibri"/>
          </rPr>
          <t>The Ubuntu operating system library files must be owned by root.</t>
        </r>
      </text>
    </comment>
    <comment ref="U37" authorId="0" shapeId="0" xr:uid="{00000000-0006-0000-0A00-00001F000000}">
      <text>
        <r>
          <rPr>
            <sz val="11"/>
            <rFont val="Calibri"/>
          </rPr>
          <t>The Ubuntu operating system library directories must be owned by root.</t>
        </r>
      </text>
    </comment>
    <comment ref="V37" authorId="0" shapeId="0" xr:uid="{00000000-0006-0000-0A00-000020000000}">
      <text>
        <r>
          <rPr>
            <sz val="11"/>
            <rFont val="Calibri"/>
          </rPr>
          <t>The Ubuntu operating system library files must be group-owned by root or a system account.</t>
        </r>
      </text>
    </comment>
    <comment ref="W37" authorId="0" shapeId="0" xr:uid="{00000000-0006-0000-0A00-000021000000}">
      <text>
        <r>
          <rPr>
            <sz val="11"/>
            <rFont val="Calibri"/>
          </rPr>
          <t>The Ubuntu operating system library directories must be group-owned by root.</t>
        </r>
      </text>
    </comment>
    <comment ref="X37" authorId="0" shapeId="0" xr:uid="{00000000-0006-0000-0A00-000022000000}">
      <text>
        <r>
          <rPr>
            <sz val="11"/>
            <rFont val="Calibri"/>
          </rPr>
          <t>The Ubuntu operating system must be configured to use AppArmor.</t>
        </r>
      </text>
    </comment>
    <comment ref="Y37" authorId="0" shapeId="0" xr:uid="{00000000-0006-0000-0A00-000013000000}">
      <text>
        <r>
          <rPr>
            <sz val="11"/>
            <rFont val="Calibri"/>
          </rPr>
          <t>The Ubuntu operating system must implement address space layout randomization to protect its memory from unauthorized code execution.</t>
        </r>
      </text>
    </comment>
    <comment ref="Z37" authorId="0" shapeId="0" xr:uid="{00000000-0006-0000-0A00-000014000000}">
      <text>
        <r>
          <rPr>
            <sz val="11"/>
            <rFont val="Calibri"/>
          </rPr>
          <t>The Ubuntu operating system must have system commands set to a mode of 0755 or less permissive.</t>
        </r>
      </text>
    </comment>
    <comment ref="AA37" authorId="0" shapeId="0" xr:uid="{00000000-0006-0000-0A00-000015000000}">
      <text>
        <r>
          <rPr>
            <sz val="11"/>
            <rFont val="Calibri"/>
          </rPr>
          <t>The Ubuntu operating system must have system commands owned by root or a system account.</t>
        </r>
      </text>
    </comment>
    <comment ref="AB37" authorId="0" shapeId="0" xr:uid="{00000000-0006-0000-0A00-000016000000}">
      <text>
        <r>
          <rPr>
            <sz val="11"/>
            <rFont val="Calibri"/>
          </rPr>
          <t>The Ubuntu operating system must have system commands group-owned by root or a system account.</t>
        </r>
      </text>
    </comment>
    <comment ref="L38" authorId="0" shapeId="0" xr:uid="{00000000-0006-0000-0A00-000023000000}">
      <text>
        <r>
          <rPr>
            <sz val="11"/>
            <rFont val="Calibri"/>
          </rPr>
          <t>The Ubuntu operating system must configure the SSH daemon to use FIPS 140-2 approved ciphers to prevent the unauthorized disclosure of information and/or detect changes to information during transmission.</t>
        </r>
      </text>
    </comment>
    <comment ref="M38" authorId="0" shapeId="0" xr:uid="{00000000-0006-0000-0A00-000024000000}">
      <text>
        <r>
          <rPr>
            <sz val="11"/>
            <rFont val="Calibri"/>
          </rPr>
          <t>The Ubuntu operating system must not have the telnet package installed.</t>
        </r>
      </text>
    </comment>
    <comment ref="N38" authorId="0" shapeId="0" xr:uid="{00000000-0006-0000-0A00-000025000000}">
      <text>
        <r>
          <rPr>
            <sz val="11"/>
            <rFont val="Calibri"/>
          </rPr>
          <t>The Ubuntu operating system must not have the rsh-server package installed.</t>
        </r>
      </text>
    </comment>
    <comment ref="L59" authorId="0" shapeId="0" xr:uid="{00000000-0006-0000-0A00-000026000000}">
      <text>
        <r>
          <rPr>
            <sz val="11"/>
            <rFont val="Calibri"/>
          </rPr>
          <t xml:space="preserve">Ubuntu operating systems handling data requiring </t>
        </r>
        <r>
          <rPr>
            <sz val="11"/>
            <color rgb="FF000000"/>
            <rFont val="Calibri"/>
          </rPr>
          <t>"</t>
        </r>
        <r>
          <rPr>
            <b/>
            <sz val="11"/>
            <color rgb="FF000000"/>
            <rFont val="Calibri"/>
          </rPr>
          <t>data at rest</t>
        </r>
        <r>
          <rPr>
            <sz val="11"/>
            <color rgb="FF000000"/>
            <rFont val="Calibri"/>
          </rPr>
          <t>"</t>
        </r>
        <r>
          <rPr>
            <sz val="11"/>
            <color rgb="FF000000"/>
            <rFont val="Calibri"/>
          </rPr>
          <t xml:space="preserve"> protections must employ cryptographic mechanisms to prevent unauthorized disclosure and modification of the information at rest.</t>
        </r>
      </text>
    </comment>
    <comment ref="L84" authorId="0" shapeId="0" xr:uid="{00000000-0006-0000-0A00-000027000000}">
      <text>
        <r>
          <rPr>
            <sz val="11"/>
            <rFont val="Calibri"/>
          </rPr>
          <t>The Ubuntu operating system must use SSH to protect the confidentiality and integrity of transmitted information.</t>
        </r>
      </text>
    </comment>
    <comment ref="M84" authorId="0" shapeId="0" xr:uid="{00000000-0006-0000-0A00-000028000000}">
      <text>
        <r>
          <rPr>
            <sz val="11"/>
            <rFont val="Calibri"/>
          </rPr>
          <t>The Ubuntu operating system must configure the SSH daemon to use Message Authentication Codes (MACs) employing FIPS 140-2 approved cryptographic hashes to prevent the unauthorized disclosure of information and/or detect changes to information during transmission.</t>
        </r>
      </text>
    </comment>
    <comment ref="N84" authorId="0" shapeId="0" xr:uid="{00000000-0006-0000-0A00-000029000000}">
      <text>
        <r>
          <rPr>
            <sz val="11"/>
            <rFont val="Calibri"/>
          </rPr>
          <t>The Ubuntu operating system must configure the SSH daemon to use FIPS 140-2 approved ciphers to prevent the unauthorized disclosure of information and/or detect changes to information during transmission.</t>
        </r>
      </text>
    </comment>
    <comment ref="O84" authorId="0" shapeId="0" xr:uid="{00000000-0006-0000-0A00-00002A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L115" authorId="0" shapeId="0" xr:uid="{00000000-0006-0000-0A00-00002B000000}">
      <text>
        <r>
          <rPr>
            <sz val="11"/>
            <rFont val="Calibri"/>
          </rPr>
          <t>The Ubuntu operating system</t>
        </r>
        <r>
          <rPr>
            <sz val="11"/>
            <color rgb="FF000000"/>
            <rFont val="Calibri"/>
          </rPr>
          <t>'</t>
        </r>
        <r>
          <rPr>
            <sz val="11"/>
            <color rgb="FF000000"/>
            <rFont val="Calibri"/>
          </rPr>
          <t>s 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L119" authorId="0" shapeId="0" xr:uid="{00000000-0006-0000-0A00-00002C000000}">
      <text>
        <r>
          <rPr>
            <sz val="11"/>
            <rFont val="Calibri"/>
          </rPr>
          <t>The Ubuntu operating system must be configured so that Advance Package Tool (APT) removes all software components after updated versions have been installed.</t>
        </r>
      </text>
    </comment>
    <comment ref="L138" authorId="0" shapeId="0" xr:uid="{00000000-0006-0000-0A00-00002D000000}">
      <text>
        <r>
          <rPr>
            <sz val="11"/>
            <rFont val="Calibri"/>
          </rPr>
          <t>The Ubuntu operating system must require users to reauthenticate for privilege escalation or when changing roles.</t>
        </r>
      </text>
    </comment>
    <comment ref="L144" authorId="0" shapeId="0" xr:uid="{00000000-0006-0000-0A00-00002E000000}">
      <text>
        <r>
          <rPr>
            <sz val="11"/>
            <rFont val="Calibri"/>
          </rPr>
          <t>The Ubuntu operating system must ensure only users who need access to security functions are part of sudo group.</t>
        </r>
      </text>
    </comment>
    <comment ref="L152" authorId="0" shapeId="0" xr:uid="{00000000-0006-0000-0A00-00002F000000}">
      <text>
        <r>
          <rPr>
            <sz val="11"/>
            <rFont val="Calibri"/>
          </rPr>
          <t>The Ubuntu operating system must uniquely identify interactive users.</t>
        </r>
      </text>
    </comment>
    <comment ref="M152" authorId="0" shapeId="0" xr:uid="{00000000-0006-0000-0A00-000030000000}">
      <text>
        <r>
          <rPr>
            <sz val="11"/>
            <rFont val="Calibri"/>
          </rPr>
          <t>The Ubuntu operating system must prevent direct login into the root account.</t>
        </r>
      </text>
    </comment>
    <comment ref="L156" authorId="0" shapeId="0" xr:uid="{00000000-0006-0000-0A00-000031000000}">
      <text>
        <r>
          <rPr>
            <sz val="11"/>
            <rFont val="Calibri"/>
          </rPr>
          <t>The Ubuntu operating system must disable account identifiers (individuals, groups, roles, and devices) after 35 days of inactivity.</t>
        </r>
      </text>
    </comment>
    <comment ref="L157" authorId="0" shapeId="0" xr:uid="{00000000-0006-0000-0A00-000032000000}">
      <text>
        <r>
          <rPr>
            <sz val="11"/>
            <rFont val="Calibri"/>
          </rPr>
          <t>The Ubuntu operating system must provision temporary user accounts with an expiration time of 72 hours or less.</t>
        </r>
      </text>
    </comment>
    <comment ref="M157" authorId="0" shapeId="0" xr:uid="{00000000-0006-0000-0A00-000033000000}">
      <text>
        <r>
          <rPr>
            <sz val="11"/>
            <rFont val="Calibri"/>
          </rPr>
          <t>The Ubuntu operating system must disable account identifiers (individuals, groups, roles, and devices) after 35 days of inactivity.</t>
        </r>
      </text>
    </comment>
    <comment ref="N157" authorId="0" shapeId="0" xr:uid="{00000000-0006-0000-0A00-000034000000}">
      <text>
        <r>
          <rPr>
            <sz val="11"/>
            <rFont val="Calibri"/>
          </rPr>
          <t>The Ubuntu operating system must automatically expire temporary accounts within 72 hours.</t>
        </r>
      </text>
    </comment>
    <comment ref="L159" authorId="0" shapeId="0" xr:uid="{00000000-0006-0000-0A00-000035000000}">
      <text>
        <r>
          <rPr>
            <sz val="11"/>
            <rFont val="Calibri"/>
          </rPr>
          <t>The Ubuntu operating system must retain a user</t>
        </r>
        <r>
          <rPr>
            <sz val="11"/>
            <color rgb="FF000000"/>
            <rFont val="Calibri"/>
          </rPr>
          <t>'</t>
        </r>
        <r>
          <rPr>
            <sz val="11"/>
            <color rgb="FF000000"/>
            <rFont val="Calibri"/>
          </rPr>
          <t>s session lock until that user reestablishes access using established identification and authentication procedures.</t>
        </r>
      </text>
    </comment>
    <comment ref="M159" authorId="0" shapeId="0" xr:uid="{00000000-0006-0000-0A00-000036000000}">
      <text>
        <r>
          <rPr>
            <sz val="11"/>
            <rFont val="Calibri"/>
          </rPr>
          <t>The Ubuntu operating system must allow users to directly initiate a session lock for all connection types.</t>
        </r>
      </text>
    </comment>
    <comment ref="N159" authorId="0" shapeId="0" xr:uid="{00000000-0006-0000-0A00-000037000000}">
      <text>
        <r>
          <rPr>
            <sz val="11"/>
            <rFont val="Calibri"/>
          </rPr>
          <t>The Ubuntu operating system must automatically terminate a user session after inactivity timeouts have expired.</t>
        </r>
      </text>
    </comment>
    <comment ref="O159" authorId="0" shapeId="0" xr:uid="{00000000-0006-0000-0A00-000038000000}">
      <text>
        <r>
          <rPr>
            <sz val="11"/>
            <rFont val="Calibri"/>
          </rPr>
          <t>The Ubuntu operating system must immediately terminate all network connections associated with SSH traffic at the end of the session or after 10 minutes of inactivity.</t>
        </r>
      </text>
    </comment>
    <comment ref="L161" authorId="0" shapeId="0" xr:uid="{00000000-0006-0000-0A00-000039000000}">
      <text>
        <r>
          <rPr>
            <sz val="11"/>
            <rFont val="Calibri"/>
          </rPr>
          <t>The Ubuntu operating system must not have accounts configured with blank or null passwords.</t>
        </r>
      </text>
    </comment>
    <comment ref="M161" authorId="0" shapeId="0" xr:uid="{00000000-0006-0000-0A00-00003A000000}">
      <text>
        <r>
          <rPr>
            <sz val="11"/>
            <rFont val="Calibri"/>
          </rPr>
          <t>The Ubuntu operating system must not allow accounts configured with blank or null passwords.</t>
        </r>
      </text>
    </comment>
    <comment ref="L162" authorId="0" shapeId="0" xr:uid="{00000000-0006-0000-0A00-00003B000000}">
      <text>
        <r>
          <rPr>
            <sz val="11"/>
            <rFont val="Calibri"/>
          </rPr>
          <t>The Ubuntu operating system must encrypt all stored passwords with a FIPS 140-2 approved cryptographic hashing algorithm.</t>
        </r>
      </text>
    </comment>
    <comment ref="L164" authorId="0" shapeId="0" xr:uid="{00000000-0006-0000-0A00-00003C000000}">
      <text>
        <r>
          <rPr>
            <sz val="11"/>
            <rFont val="Calibri"/>
          </rPr>
          <t>The Ubuntu operating system must automatically lock an account until the locked account is released by an administrator when three unsuccessful logon attempts have been made.</t>
        </r>
      </text>
    </comment>
    <comment ref="L166" authorId="0" shapeId="0" xr:uid="{00000000-0006-0000-0A00-00003D000000}">
      <text>
        <r>
          <rPr>
            <sz val="11"/>
            <rFont val="Calibri"/>
          </rPr>
          <t>The Ubuntu operating system must enforce password complexity by requiring that at least one upper-case character be used.</t>
        </r>
      </text>
    </comment>
    <comment ref="M166" authorId="0" shapeId="0" xr:uid="{00000000-0006-0000-0A00-00003E000000}">
      <text>
        <r>
          <rPr>
            <sz val="11"/>
            <rFont val="Calibri"/>
          </rPr>
          <t>The Ubuntu operating system must enforce password complexity by requiring that at least one lower-case character be used.</t>
        </r>
      </text>
    </comment>
    <comment ref="N166" authorId="0" shapeId="0" xr:uid="{00000000-0006-0000-0A00-00003F000000}">
      <text>
        <r>
          <rPr>
            <sz val="11"/>
            <rFont val="Calibri"/>
          </rPr>
          <t>The Ubuntu operating system must enforce password complexity by requiring that at least one numeric character be used.</t>
        </r>
      </text>
    </comment>
    <comment ref="O166" authorId="0" shapeId="0" xr:uid="{00000000-0006-0000-0A00-000040000000}">
      <text>
        <r>
          <rPr>
            <sz val="11"/>
            <rFont val="Calibri"/>
          </rPr>
          <t>The Ubuntu operating system must require the change of at least 8 characters when passwords are changed.</t>
        </r>
      </text>
    </comment>
    <comment ref="P166" authorId="0" shapeId="0" xr:uid="{00000000-0006-0000-0A00-000041000000}">
      <text>
        <r>
          <rPr>
            <sz val="11"/>
            <rFont val="Calibri"/>
          </rPr>
          <t>The Ubuntu operating system must enforce a minimum 15-character password length.</t>
        </r>
      </text>
    </comment>
    <comment ref="Q166" authorId="0" shapeId="0" xr:uid="{00000000-0006-0000-0A00-000042000000}">
      <text>
        <r>
          <rPr>
            <sz val="11"/>
            <rFont val="Calibri"/>
          </rPr>
          <t>The Ubuntu operating system must enforce password complexity by requiring that at least one special character be used.</t>
        </r>
      </text>
    </comment>
    <comment ref="R166" authorId="0" shapeId="0" xr:uid="{00000000-0006-0000-0A00-000043000000}">
      <text>
        <r>
          <rPr>
            <sz val="11"/>
            <rFont val="Calibri"/>
          </rPr>
          <t>The Ubuntu operating system must prevent the use of dictionary words for passwords.</t>
        </r>
      </text>
    </comment>
    <comment ref="L167" authorId="0" shapeId="0" xr:uid="{00000000-0006-0000-0A00-000044000000}">
      <text>
        <r>
          <rPr>
            <sz val="11"/>
            <rFont val="Calibri"/>
          </rPr>
          <t>The Ubuntu operating system must prohibit password reuse for a minimum of five generations.</t>
        </r>
      </text>
    </comment>
    <comment ref="L169" authorId="0" shapeId="0" xr:uid="{00000000-0006-0000-0A00-000045000000}">
      <text>
        <r>
          <rPr>
            <sz val="11"/>
            <rFont val="Calibri"/>
          </rPr>
          <t>The Ubuntu operating system must enforce a 60-day maximum password lifetime restriction. Passwords for new users must have a 60-day maximum password lifetime restriction.</t>
        </r>
      </text>
    </comment>
    <comment ref="L175" authorId="0" shapeId="0" xr:uid="{00000000-0006-0000-0A00-000046000000}">
      <text>
        <r>
          <rPr>
            <sz val="11"/>
            <rFont val="Calibri"/>
          </rPr>
          <t>The Ubuntu operating system must map the authenticated identity to the user or group account for PKI-based authentication.</t>
        </r>
      </text>
    </comment>
    <comment ref="M175" authorId="0" shapeId="0" xr:uid="{00000000-0006-0000-0A00-000047000000}">
      <text>
        <r>
          <rPr>
            <sz val="11"/>
            <rFont val="Calibri"/>
          </rPr>
          <t>The Ubuntu operating system must implement smart card logins for multifactor authentication for local and network access to privileged and nonprivileged accounts.</t>
        </r>
      </text>
    </comment>
    <comment ref="N175" authorId="0" shapeId="0" xr:uid="{00000000-0006-0000-0A00-000048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O175" authorId="0" shapeId="0" xr:uid="{00000000-0006-0000-0A00-000049000000}">
      <text>
        <r>
          <rPr>
            <sz val="11"/>
            <rFont val="Calibri"/>
          </rPr>
          <t>The Ubuntu operating system must accept Personal Identity Verification (PIV) credentials.</t>
        </r>
      </text>
    </comment>
    <comment ref="P175" authorId="0" shapeId="0" xr:uid="{00000000-0006-0000-0A00-00004A000000}">
      <text>
        <r>
          <rPr>
            <sz val="11"/>
            <rFont val="Calibri"/>
          </rPr>
          <t>The Ubuntu operating system must electronically verify Personal Identity Verification (PIV) credentials.</t>
        </r>
      </text>
    </comment>
    <comment ref="Q175" authorId="0" shapeId="0" xr:uid="{00000000-0006-0000-0A00-00004B000000}">
      <text>
        <r>
          <rPr>
            <sz val="11"/>
            <rFont val="Calibri"/>
          </rPr>
          <t>The Ubuntu operating system must use DoD PKI-established certificate authorities for verification of the establishment of protected sessions.</t>
        </r>
      </text>
    </comment>
    <comment ref="L221" authorId="0" shapeId="0" xr:uid="{00000000-0006-0000-0A00-00004C000000}">
      <text>
        <r>
          <rPr>
            <sz val="11"/>
            <rFont val="Calibri"/>
          </rPr>
          <t>Ubuntu operating systems when booted must require authentication upon booting into single-user and maintenance modes.</t>
        </r>
      </text>
    </comment>
    <comment ref="M221" authorId="0" shapeId="0" xr:uid="{00000000-0006-0000-0A00-000055000000}">
      <text>
        <r>
          <rPr>
            <sz val="11"/>
            <rFont val="Calibri"/>
          </rPr>
          <t>The Ubuntu operating system must use strong authenticators in establishing nonlocal maintenance and diagnostic sessions.</t>
        </r>
      </text>
    </comment>
    <comment ref="N221" authorId="0" shapeId="0" xr:uid="{00000000-0006-0000-0A00-000056000000}">
      <text>
        <r>
          <rPr>
            <sz val="11"/>
            <rFont val="Calibri"/>
          </rPr>
          <t>The Ubuntu operating system must immediately terminate all network connections associated with SSH traffic after a period of inactivity.</t>
        </r>
      </text>
    </comment>
    <comment ref="O221" authorId="0" shapeId="0" xr:uid="{00000000-0006-0000-0A00-000057000000}">
      <text>
        <r>
          <rPr>
            <sz val="11"/>
            <rFont val="Calibri"/>
          </rPr>
          <t>The Ubuntu operating system must be configured so that when passwords are changed or new passwords are established, pwquality must be used.</t>
        </r>
      </text>
    </comment>
    <comment ref="P221" authorId="0" shapeId="0" xr:uid="{00000000-0006-0000-0A00-000058000000}">
      <text>
        <r>
          <rPr>
            <sz val="11"/>
            <rFont val="Calibri"/>
          </rPr>
          <t>The Ubuntu operating system, for PKI-based authentication, must validate certificates by constructing a certification path (which includes status information) to an accepted trust anchor.</t>
        </r>
      </text>
    </comment>
    <comment ref="Q221" authorId="0" shapeId="0" xr:uid="{00000000-0006-0000-0A00-000059000000}">
      <text>
        <r>
          <rPr>
            <sz val="11"/>
            <rFont val="Calibri"/>
          </rPr>
          <t>The Ubuntu operating system for PKI-based authentication, must implement a local cache of revocation data in case of the inability to access revocation information via the network.</t>
        </r>
      </text>
    </comment>
    <comment ref="R221" authorId="0" shapeId="0" xr:uid="{00000000-0006-0000-0A00-00005A000000}">
      <text>
        <r>
          <rPr>
            <sz val="11"/>
            <rFont val="Calibri"/>
          </rPr>
          <t>The Ubuntu operating system must alert the ISSO and SA (at a minimum) in the event of an audit processing failure.</t>
        </r>
      </text>
    </comment>
    <comment ref="S221" authorId="0" shapeId="0" xr:uid="{00000000-0006-0000-0A00-00005B000000}">
      <text>
        <r>
          <rPr>
            <sz val="11"/>
            <rFont val="Calibri"/>
          </rPr>
          <t>The Ubuntu operating system must be configured so that audit log files are not read or write-accessible by unauthorized users.</t>
        </r>
      </text>
    </comment>
    <comment ref="T221" authorId="0" shapeId="0" xr:uid="{00000000-0006-0000-0A00-00005C000000}">
      <text>
        <r>
          <rPr>
            <sz val="11"/>
            <rFont val="Calibri"/>
          </rPr>
          <t>The Ubuntu operating system must be configured to permit only authorized users ownership of the audit log files.</t>
        </r>
      </text>
    </comment>
    <comment ref="U221" authorId="0" shapeId="0" xr:uid="{00000000-0006-0000-0A00-00005D000000}">
      <text>
        <r>
          <rPr>
            <sz val="11"/>
            <rFont val="Calibri"/>
          </rPr>
          <t>The Ubuntu operating system must permit only authorized groups ownership of the audit log files.</t>
        </r>
      </text>
    </comment>
    <comment ref="V221" authorId="0" shapeId="0" xr:uid="{00000000-0006-0000-0A00-00005E000000}">
      <text>
        <r>
          <rPr>
            <sz val="11"/>
            <rFont val="Calibri"/>
          </rPr>
          <t>The Ubuntu operating system must be configured so that the audit log directory is not write-accessible by unauthorized users.</t>
        </r>
      </text>
    </comment>
    <comment ref="W221" authorId="0" shapeId="0" xr:uid="{00000000-0006-0000-0A00-00005F000000}">
      <text>
        <r>
          <rPr>
            <sz val="11"/>
            <rFont val="Calibri"/>
          </rPr>
          <t>The Ubuntu operating system must be configured so that audit configuration files are not write-accessible by unauthorized users.</t>
        </r>
      </text>
    </comment>
    <comment ref="X221" authorId="0" shapeId="0" xr:uid="{00000000-0006-0000-0A00-000060000000}">
      <text>
        <r>
          <rPr>
            <sz val="11"/>
            <rFont val="Calibri"/>
          </rPr>
          <t>The Ubuntu operating system must permit only authorized groups to own the audit configuration files.</t>
        </r>
      </text>
    </comment>
    <comment ref="Y221" authorId="0" shapeId="0" xr:uid="{00000000-0006-0000-0A00-000061000000}">
      <text>
        <r>
          <rPr>
            <sz val="11"/>
            <rFont val="Calibri"/>
          </rPr>
          <t>The Ubuntu operating system must generate audit records for successful/unsuccessful uses of the creat, open, openat, open_by_handle_at, truncate, and ftruncate system calls.</t>
        </r>
      </text>
    </comment>
    <comment ref="Z221" authorId="0" shapeId="0" xr:uid="{00000000-0006-0000-0A00-000062000000}">
      <text>
        <r>
          <rPr>
            <sz val="11"/>
            <rFont val="Calibri"/>
          </rPr>
          <t>The Ubuntu operating system must generate audit records for successful/unsuccessful uses of the chcon command.</t>
        </r>
      </text>
    </comment>
    <comment ref="AA221" authorId="0" shapeId="0" xr:uid="{00000000-0006-0000-0A00-000063000000}">
      <text>
        <r>
          <rPr>
            <sz val="11"/>
            <rFont val="Calibri"/>
          </rPr>
          <t>The Ubuntu operating system must initiate session audits at system start-up.</t>
        </r>
      </text>
    </comment>
    <comment ref="AB221" authorId="0" shapeId="0" xr:uid="{00000000-0006-0000-0A00-000064000000}">
      <text>
        <r>
          <rPr>
            <sz val="11"/>
            <rFont val="Calibri"/>
          </rPr>
          <t>The Ubuntu operating system must generate audit records for any successful/unsuccessful use of unlink, unlinkat, rename, renameat, and rmdir system calls.</t>
        </r>
      </text>
    </comment>
    <comment ref="AC221" authorId="0" shapeId="0" xr:uid="{00000000-0006-0000-0A00-00004D000000}">
      <text>
        <r>
          <rPr>
            <sz val="11"/>
            <rFont val="Calibri"/>
          </rPr>
          <t>The Ubuntu operating system must generate audit records when successful/unsuccessful attempts to use modprobe command.</t>
        </r>
      </text>
    </comment>
    <comment ref="AD221" authorId="0" shapeId="0" xr:uid="{00000000-0006-0000-0A00-00004E000000}">
      <text>
        <r>
          <rPr>
            <sz val="11"/>
            <rFont val="Calibri"/>
          </rPr>
          <t>The Ubuntu operating system must generate audit records when successful/unsuccessful attempts to use the kmod command.</t>
        </r>
      </text>
    </comment>
    <comment ref="AE221" authorId="0" shapeId="0" xr:uid="{00000000-0006-0000-0A00-00004F000000}">
      <text>
        <r>
          <rPr>
            <sz val="11"/>
            <rFont val="Calibri"/>
          </rPr>
          <t>The Ubuntu operating system must generate audit records when successful/unsuccessful attempts to use the fdisk command.</t>
        </r>
      </text>
    </comment>
    <comment ref="AF221" authorId="0" shapeId="0" xr:uid="{00000000-0006-0000-0A00-000050000000}">
      <text>
        <r>
          <rPr>
            <sz val="11"/>
            <rFont val="Calibri"/>
          </rPr>
          <t>The Ubuntu operating system must monitor remote access methods.</t>
        </r>
      </text>
    </comment>
    <comment ref="AG221" authorId="0" shapeId="0" xr:uid="{00000000-0006-0000-0A00-000051000000}">
      <text>
        <r>
          <rPr>
            <sz val="11"/>
            <rFont val="Calibri"/>
          </rPr>
          <t>The Ubuntu operating system must be configured to prohibit or restrict the use of functions, ports, protocols, and/or services, as defined in the PPSM CAL and vulnerability assessments.</t>
        </r>
      </text>
    </comment>
    <comment ref="AH221" authorId="0" shapeId="0" xr:uid="{00000000-0006-0000-0A00-000052000000}">
      <text>
        <r>
          <rPr>
            <sz val="11"/>
            <rFont val="Calibri"/>
          </rPr>
          <t>The Ubuntu operating system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text>
    </comment>
    <comment ref="AI221" authorId="0" shapeId="0" xr:uid="{00000000-0006-0000-0A00-000053000000}">
      <text>
        <r>
          <rPr>
            <sz val="11"/>
            <rFont val="Calibri"/>
          </rPr>
          <t>The Ubuntu operating system must synchronize internal information system clocks to the authoritative time source when the time difference is greater than one second.</t>
        </r>
      </text>
    </comment>
    <comment ref="AJ221" authorId="0" shapeId="0" xr:uid="{00000000-0006-0000-0A00-000054000000}">
      <text>
        <r>
          <rPr>
            <sz val="11"/>
            <rFont val="Calibri"/>
          </rPr>
          <t>The Ubuntu operating system SSH server must be configured to use only FIPS-validated key exchange algorithms.</t>
        </r>
      </text>
    </comment>
    <comment ref="L222" authorId="0" shapeId="0" xr:uid="{00000000-0006-0000-0A00-000065000000}">
      <text>
        <r>
          <rPr>
            <sz val="11"/>
            <rFont val="Calibri"/>
          </rPr>
          <t>The Ubuntu operating system must generate audit records for all account creations, modifications, disabling, and termination events that affect /etc/passwd.</t>
        </r>
      </text>
    </comment>
    <comment ref="M222" authorId="0" shapeId="0" xr:uid="{00000000-0006-0000-0A00-000066000000}">
      <text>
        <r>
          <rPr>
            <sz val="11"/>
            <rFont val="Calibri"/>
          </rPr>
          <t>The Ubuntu operating system must generate audit records for all account creations, modifications, disabling, and termination events that affect /etc/group.</t>
        </r>
      </text>
    </comment>
    <comment ref="N222" authorId="0" shapeId="0" xr:uid="{00000000-0006-0000-0A00-000067000000}">
      <text>
        <r>
          <rPr>
            <sz val="11"/>
            <rFont val="Calibri"/>
          </rPr>
          <t>The Ubuntu operating system must generate audit records for all account creations, modifications, disabling, and termination events that affect /etc/shadow.</t>
        </r>
      </text>
    </comment>
    <comment ref="O222" authorId="0" shapeId="0" xr:uid="{00000000-0006-0000-0A00-000068000000}">
      <text>
        <r>
          <rPr>
            <sz val="11"/>
            <rFont val="Calibri"/>
          </rPr>
          <t>The Ubuntu operating system must generate audit records for all account creations, modifications, disabling, and termination events that affect /etc/gshadow.</t>
        </r>
      </text>
    </comment>
    <comment ref="P222" authorId="0" shapeId="0" xr:uid="{00000000-0006-0000-0A00-000069000000}">
      <text>
        <r>
          <rPr>
            <sz val="11"/>
            <rFont val="Calibri"/>
          </rPr>
          <t>The Ubuntu operating system must generate audit records for all account creations, modifications, disabling, and termination events that affect /etc/opasswd.</t>
        </r>
      </text>
    </comment>
    <comment ref="Q222" authorId="0" shapeId="0" xr:uid="{00000000-0006-0000-0A00-00006A000000}">
      <text>
        <r>
          <rPr>
            <sz val="11"/>
            <rFont val="Calibri"/>
          </rPr>
          <t>The Ubuntu operating system must generate audit records for the use and modification of the tallylog file.</t>
        </r>
      </text>
    </comment>
    <comment ref="R222" authorId="0" shapeId="0" xr:uid="{00000000-0006-0000-0A00-00006B000000}">
      <text>
        <r>
          <rPr>
            <sz val="11"/>
            <rFont val="Calibri"/>
          </rPr>
          <t>The Ubuntu operating system must generate audit records for the use and modification of faillog file.</t>
        </r>
      </text>
    </comment>
    <comment ref="S222" authorId="0" shapeId="0" xr:uid="{00000000-0006-0000-0A00-00006C000000}">
      <text>
        <r>
          <rPr>
            <sz val="11"/>
            <rFont val="Calibri"/>
          </rPr>
          <t>The Ubuntu operating system must generate audit records for the use and modification of the lastlog file.</t>
        </r>
      </text>
    </comment>
    <comment ref="T222" authorId="0" shapeId="0" xr:uid="{00000000-0006-0000-0A00-00006D000000}">
      <text>
        <r>
          <rPr>
            <sz val="11"/>
            <rFont val="Calibri"/>
          </rPr>
          <t>The Ubuntu operating system must generate audit records for the /var/log/wtmp file.</t>
        </r>
      </text>
    </comment>
    <comment ref="U222" authorId="0" shapeId="0" xr:uid="{00000000-0006-0000-0A00-00006E000000}">
      <text>
        <r>
          <rPr>
            <sz val="11"/>
            <rFont val="Calibri"/>
          </rPr>
          <t>The Ubuntu operating system must generate audit records for the /var/run/utmp file.</t>
        </r>
      </text>
    </comment>
    <comment ref="V222" authorId="0" shapeId="0" xr:uid="{00000000-0006-0000-0A00-00006F000000}">
      <text>
        <r>
          <rPr>
            <sz val="11"/>
            <rFont val="Calibri"/>
          </rPr>
          <t>The Ubuntu operating system must generate audit records for the /var/log/btmp file.</t>
        </r>
      </text>
    </comment>
    <comment ref="L223" authorId="0" shapeId="0" xr:uid="{00000000-0006-0000-0A00-000070000000}">
      <text>
        <r>
          <rPr>
            <sz val="11"/>
            <rFont val="Calibri"/>
          </rPr>
          <t>The Ubuntu operating system must generate audit records for successful/unsuccessful uses of the su command.</t>
        </r>
      </text>
    </comment>
    <comment ref="M223" authorId="0" shapeId="0" xr:uid="{00000000-0006-0000-0A00-000071000000}">
      <text>
        <r>
          <rPr>
            <sz val="11"/>
            <rFont val="Calibri"/>
          </rPr>
          <t>The Ubuntu operating system must generate audit records for successful/unsuccessful uses of the chfn command.</t>
        </r>
      </text>
    </comment>
    <comment ref="N223" authorId="0" shapeId="0" xr:uid="{00000000-0006-0000-0A00-000072000000}">
      <text>
        <r>
          <rPr>
            <sz val="11"/>
            <rFont val="Calibri"/>
          </rPr>
          <t>The Ubuntu operating system must generate audit records for successful/unsuccessful uses of the ssh-agent command.</t>
        </r>
      </text>
    </comment>
    <comment ref="O223" authorId="0" shapeId="0" xr:uid="{00000000-0006-0000-0A00-000073000000}">
      <text>
        <r>
          <rPr>
            <sz val="11"/>
            <rFont val="Calibri"/>
          </rPr>
          <t>The Ubuntu operating system must generate audit records for successful/unsuccessful uses of the ssh-keysign command.</t>
        </r>
      </text>
    </comment>
    <comment ref="P223" authorId="0" shapeId="0" xr:uid="{00000000-0006-0000-0A00-000074000000}">
      <text>
        <r>
          <rPr>
            <sz val="11"/>
            <rFont val="Calibri"/>
          </rPr>
          <t>The Ubuntu operating system must generate audit records for successful/unsuccessful uses of the sudo command.</t>
        </r>
      </text>
    </comment>
    <comment ref="Q223" authorId="0" shapeId="0" xr:uid="{00000000-0006-0000-0A00-000075000000}">
      <text>
        <r>
          <rPr>
            <sz val="11"/>
            <rFont val="Calibri"/>
          </rPr>
          <t>The Ubuntu operating system must generate audit records for successful/unsuccessful uses of the sudoedit command.</t>
        </r>
      </text>
    </comment>
    <comment ref="R223" authorId="0" shapeId="0" xr:uid="{00000000-0006-0000-0A00-000076000000}">
      <text>
        <r>
          <rPr>
            <sz val="11"/>
            <rFont val="Calibri"/>
          </rPr>
          <t>The Ubuntu operating system must generate audit records for successful/unsuccessful uses of the chsh command.</t>
        </r>
      </text>
    </comment>
    <comment ref="S223" authorId="0" shapeId="0" xr:uid="{00000000-0006-0000-0A00-000077000000}">
      <text>
        <r>
          <rPr>
            <sz val="11"/>
            <rFont val="Calibri"/>
          </rPr>
          <t>The Ubuntu operating system must generate audit records for successful/unsuccessful uses of the newgrp command.</t>
        </r>
      </text>
    </comment>
    <comment ref="T223" authorId="0" shapeId="0" xr:uid="{00000000-0006-0000-0A00-000078000000}">
      <text>
        <r>
          <rPr>
            <sz val="11"/>
            <rFont val="Calibri"/>
          </rPr>
          <t>The Ubuntu operating system must generate audit records for successful/unsuccessful uses of the crontab command.</t>
        </r>
      </text>
    </comment>
    <comment ref="U223" authorId="0" shapeId="0" xr:uid="{00000000-0006-0000-0A00-000079000000}">
      <text>
        <r>
          <rPr>
            <sz val="11"/>
            <rFont val="Calibri"/>
          </rPr>
          <t>The Ubuntu operating system must prevent all software from executing at higher privilege levels than users executing the software and the audit system must be configured to audit the execution of privileged functions.</t>
        </r>
      </text>
    </comment>
    <comment ref="V223" authorId="0" shapeId="0" xr:uid="{00000000-0006-0000-0A00-00007A000000}">
      <text>
        <r>
          <rPr>
            <sz val="11"/>
            <rFont val="Calibri"/>
          </rPr>
          <t>The Ubuntu operating system must generate audit records for privileged activities, nonlocal maintenance, diagnostic sessions and other system-level access.</t>
        </r>
      </text>
    </comment>
    <comment ref="L224" authorId="0" shapeId="0" xr:uid="{00000000-0006-0000-0A00-00007B000000}">
      <text>
        <r>
          <rPr>
            <sz val="11"/>
            <rFont val="Calibri"/>
          </rPr>
          <t>The Ubuntu operating system must generate audit records for any use of the setxattr, fsetxattr, lsetxattr, removexattr, fremovexattr, and lremovexattr system calls.</t>
        </r>
      </text>
    </comment>
    <comment ref="M224" authorId="0" shapeId="0" xr:uid="{00000000-0006-0000-0A00-00007C000000}">
      <text>
        <r>
          <rPr>
            <sz val="11"/>
            <rFont val="Calibri"/>
          </rPr>
          <t>The Ubuntu operating system must generate audit records for successful/unsuccessful uses of the chown, fchown, fchownat, and lchown system calls.</t>
        </r>
      </text>
    </comment>
    <comment ref="N224" authorId="0" shapeId="0" xr:uid="{00000000-0006-0000-0A00-00007D000000}">
      <text>
        <r>
          <rPr>
            <sz val="11"/>
            <rFont val="Calibri"/>
          </rPr>
          <t>The Ubuntu operating system must generate audit records for successful/unsuccessful uses of the chmod, fchmod, and fchmodat system calls.</t>
        </r>
      </text>
    </comment>
    <comment ref="O224" authorId="0" shapeId="0" xr:uid="{00000000-0006-0000-0A00-00007E000000}">
      <text>
        <r>
          <rPr>
            <sz val="11"/>
            <rFont val="Calibri"/>
          </rPr>
          <t>The Ubuntu operating system must generate audit records for successful/unsuccessful uses of the setfacl command.</t>
        </r>
      </text>
    </comment>
    <comment ref="P224" authorId="0" shapeId="0" xr:uid="{00000000-0006-0000-0A00-00007F000000}">
      <text>
        <r>
          <rPr>
            <sz val="11"/>
            <rFont val="Calibri"/>
          </rPr>
          <t>The Ubuntu operating system must generate audit records for successful/unsuccessful uses of the chacl command.</t>
        </r>
      </text>
    </comment>
    <comment ref="L225" authorId="0" shapeId="0" xr:uid="{00000000-0006-0000-0A00-000080000000}">
      <text>
        <r>
          <rPr>
            <sz val="11"/>
            <rFont val="Calibri"/>
          </rPr>
          <t>The Ubuntu operating system must generate audit records for all account creations, modifications, disabling, and termination events that affect /etc/passwd.</t>
        </r>
      </text>
    </comment>
    <comment ref="M225" authorId="0" shapeId="0" xr:uid="{00000000-0006-0000-0A00-000081000000}">
      <text>
        <r>
          <rPr>
            <sz val="11"/>
            <rFont val="Calibri"/>
          </rPr>
          <t>The Ubuntu operating system must generate audit records for all account creations, modifications, disabling, and termination events that affect /etc/group.</t>
        </r>
      </text>
    </comment>
    <comment ref="N225" authorId="0" shapeId="0" xr:uid="{00000000-0006-0000-0A00-000082000000}">
      <text>
        <r>
          <rPr>
            <sz val="11"/>
            <rFont val="Calibri"/>
          </rPr>
          <t>The Ubuntu operating system must generate audit records for all account creations, modifications, disabling, and termination events that affect /etc/shadow.</t>
        </r>
      </text>
    </comment>
    <comment ref="O225" authorId="0" shapeId="0" xr:uid="{00000000-0006-0000-0A00-000083000000}">
      <text>
        <r>
          <rPr>
            <sz val="11"/>
            <rFont val="Calibri"/>
          </rPr>
          <t>The Ubuntu operating system must generate audit records for all account creations, modifications, disabling, and termination events that affect /etc/gshadow.</t>
        </r>
      </text>
    </comment>
    <comment ref="P225" authorId="0" shapeId="0" xr:uid="{00000000-0006-0000-0A00-000084000000}">
      <text>
        <r>
          <rPr>
            <sz val="11"/>
            <rFont val="Calibri"/>
          </rPr>
          <t>The Ubuntu operating system must generate audit records for all account creations, modifications, disabling, and termination events that affect /etc/opasswd.</t>
        </r>
      </text>
    </comment>
    <comment ref="Q225" authorId="0" shapeId="0" xr:uid="{00000000-0006-0000-0A00-000085000000}">
      <text>
        <r>
          <rPr>
            <sz val="11"/>
            <rFont val="Calibri"/>
          </rPr>
          <t>The Ubuntu operating system must generate audit records for the use and modification of the tallylog file.</t>
        </r>
      </text>
    </comment>
    <comment ref="R225" authorId="0" shapeId="0" xr:uid="{00000000-0006-0000-0A00-000086000000}">
      <text>
        <r>
          <rPr>
            <sz val="11"/>
            <rFont val="Calibri"/>
          </rPr>
          <t>The Ubuntu operating system must generate audit records for the use and modification of faillog file.</t>
        </r>
      </text>
    </comment>
    <comment ref="S225" authorId="0" shapeId="0" xr:uid="{00000000-0006-0000-0A00-000087000000}">
      <text>
        <r>
          <rPr>
            <sz val="11"/>
            <rFont val="Calibri"/>
          </rPr>
          <t>The Ubuntu operating system must generate audit records for the use and modification of the lastlog file.</t>
        </r>
      </text>
    </comment>
    <comment ref="T225" authorId="0" shapeId="0" xr:uid="{00000000-0006-0000-0A00-000088000000}">
      <text>
        <r>
          <rPr>
            <sz val="11"/>
            <rFont val="Calibri"/>
          </rPr>
          <t>The Ubuntu operating system must generate audit records for the /var/log/wtmp file.</t>
        </r>
      </text>
    </comment>
    <comment ref="U225" authorId="0" shapeId="0" xr:uid="{00000000-0006-0000-0A00-000089000000}">
      <text>
        <r>
          <rPr>
            <sz val="11"/>
            <rFont val="Calibri"/>
          </rPr>
          <t>The Ubuntu operating system must generate audit records for the /var/run/utmp file.</t>
        </r>
      </text>
    </comment>
    <comment ref="V225" authorId="0" shapeId="0" xr:uid="{00000000-0006-0000-0A00-00008A000000}">
      <text>
        <r>
          <rPr>
            <sz val="11"/>
            <rFont val="Calibri"/>
          </rPr>
          <t>The Ubuntu operating system must generate audit records for the /var/log/btmp file.</t>
        </r>
      </text>
    </comment>
    <comment ref="L226" authorId="0" shapeId="0" xr:uid="{00000000-0006-0000-0A00-00008B000000}">
      <text>
        <r>
          <rPr>
            <sz val="11"/>
            <rFont val="Calibri"/>
          </rPr>
          <t>The Ubuntu operating system must permit only authorized accounts to own the audit configuration files.</t>
        </r>
      </text>
    </comment>
    <comment ref="M226" authorId="0" shapeId="0" xr:uid="{00000000-0006-0000-0A00-00008C000000}">
      <text>
        <r>
          <rPr>
            <sz val="11"/>
            <rFont val="Calibri"/>
          </rPr>
          <t>The Ubuntu operating system must generate audit records for successful/unsuccessful uses of the passwd command.</t>
        </r>
      </text>
    </comment>
    <comment ref="N226" authorId="0" shapeId="0" xr:uid="{00000000-0006-0000-0A00-00008D000000}">
      <text>
        <r>
          <rPr>
            <sz val="11"/>
            <rFont val="Calibri"/>
          </rPr>
          <t>The Ubuntu operating system must generate audit records for successful/unsuccessful uses of the unix_update command.</t>
        </r>
      </text>
    </comment>
    <comment ref="O226" authorId="0" shapeId="0" xr:uid="{00000000-0006-0000-0A00-00008E000000}">
      <text>
        <r>
          <rPr>
            <sz val="11"/>
            <rFont val="Calibri"/>
          </rPr>
          <t>The Ubuntu operating system must generate audit records for successful/unsuccessful uses of the gpasswd command.</t>
        </r>
      </text>
    </comment>
    <comment ref="P226" authorId="0" shapeId="0" xr:uid="{00000000-0006-0000-0A00-00008F000000}">
      <text>
        <r>
          <rPr>
            <sz val="11"/>
            <rFont val="Calibri"/>
          </rPr>
          <t>The Ubuntu operating system must generate audit records for successful/unsuccessful uses of the chage command.</t>
        </r>
      </text>
    </comment>
    <comment ref="Q226" authorId="0" shapeId="0" xr:uid="{00000000-0006-0000-0A00-000090000000}">
      <text>
        <r>
          <rPr>
            <sz val="11"/>
            <rFont val="Calibri"/>
          </rPr>
          <t>The Ubuntu operating system must generate audit records for successful/unsuccessful uses of the usermod command.</t>
        </r>
      </text>
    </comment>
    <comment ref="L227" authorId="0" shapeId="0" xr:uid="{00000000-0006-0000-0A00-000091000000}">
      <text>
        <r>
          <rPr>
            <sz val="11"/>
            <rFont val="Calibri"/>
          </rPr>
          <t>The Ubuntu operating system must generate audit records for successful/unsuccessful uses of the mount command.</t>
        </r>
      </text>
    </comment>
    <comment ref="M227" authorId="0" shapeId="0" xr:uid="{00000000-0006-0000-0A00-000092000000}">
      <text>
        <r>
          <rPr>
            <sz val="11"/>
            <rFont val="Calibri"/>
          </rPr>
          <t>The Ubuntu operating system must generate audit records for successful/unsuccessful uses of the umount command.</t>
        </r>
      </text>
    </comment>
    <comment ref="N227" authorId="0" shapeId="0" xr:uid="{00000000-0006-0000-0A00-000093000000}">
      <text>
        <r>
          <rPr>
            <sz val="11"/>
            <rFont val="Calibri"/>
          </rPr>
          <t>The Ubuntu operating system must generate audit records for successful/unsuccessful uses of the init_module and finit_module syscalls.</t>
        </r>
      </text>
    </comment>
    <comment ref="O227" authorId="0" shapeId="0" xr:uid="{00000000-0006-0000-0A00-000094000000}">
      <text>
        <r>
          <rPr>
            <sz val="11"/>
            <rFont val="Calibri"/>
          </rPr>
          <t>The Ubuntu operating system must generate audit records for successful/unsuccessful uses of the delete_module syscall.</t>
        </r>
      </text>
    </comment>
    <comment ref="L231" authorId="0" shapeId="0" xr:uid="{00000000-0006-0000-0A00-000095000000}">
      <text>
        <r>
          <rPr>
            <sz val="11"/>
            <rFont val="Calibri"/>
          </rPr>
          <t>The Ubuntu operating system must configure the /var/log directory to be group-owned by syslog.</t>
        </r>
      </text>
    </comment>
    <comment ref="M231" authorId="0" shapeId="0" xr:uid="{00000000-0006-0000-0A00-000096000000}">
      <text>
        <r>
          <rPr>
            <sz val="11"/>
            <rFont val="Calibri"/>
          </rPr>
          <t>The Ubuntu operating system must configure the /var/log directory to be owned by root.</t>
        </r>
      </text>
    </comment>
    <comment ref="N231" authorId="0" shapeId="0" xr:uid="{00000000-0006-0000-0A00-000097000000}">
      <text>
        <r>
          <rPr>
            <sz val="11"/>
            <rFont val="Calibri"/>
          </rPr>
          <t xml:space="preserve">The Ubuntu operating system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O231" authorId="0" shapeId="0" xr:uid="{00000000-0006-0000-0A00-000098000000}">
      <text>
        <r>
          <rPr>
            <sz val="11"/>
            <rFont val="Calibri"/>
          </rPr>
          <t>The Ubuntu operating system must configure the /var/log/syslog file to be group-owned by adm.</t>
        </r>
      </text>
    </comment>
    <comment ref="P231" authorId="0" shapeId="0" xr:uid="{00000000-0006-0000-0A00-000099000000}">
      <text>
        <r>
          <rPr>
            <sz val="11"/>
            <rFont val="Calibri"/>
          </rPr>
          <t>The Ubuntu operating system must configure /var/log/syslog file to be owned by syslog.</t>
        </r>
      </text>
    </comment>
    <comment ref="Q231" authorId="0" shapeId="0" xr:uid="{00000000-0006-0000-0A00-00009A000000}">
      <text>
        <r>
          <rPr>
            <sz val="11"/>
            <rFont val="Calibri"/>
          </rPr>
          <t>The Ubuntu operating system must configure /var/log/syslog file with mode 0640 or less permissive.</t>
        </r>
      </text>
    </comment>
    <comment ref="L232" authorId="0" shapeId="0" xr:uid="{00000000-0006-0000-0A00-00009B000000}">
      <text>
        <r>
          <rPr>
            <sz val="11"/>
            <rFont val="Calibri"/>
          </rPr>
          <t>The Ubuntu operating system must configure audit tools with a mode of 0755 or less permissive.</t>
        </r>
      </text>
    </comment>
    <comment ref="M232" authorId="0" shapeId="0" xr:uid="{00000000-0006-0000-0A00-00009C000000}">
      <text>
        <r>
          <rPr>
            <sz val="11"/>
            <rFont val="Calibri"/>
          </rPr>
          <t>The Ubuntu operating system must configure audit tools to be owned by root.</t>
        </r>
      </text>
    </comment>
    <comment ref="N232" authorId="0" shapeId="0" xr:uid="{00000000-0006-0000-0A00-00009D000000}">
      <text>
        <r>
          <rPr>
            <sz val="11"/>
            <rFont val="Calibri"/>
          </rPr>
          <t>The Ubuntu operating system must configure the audit tools to be group-owned by root.</t>
        </r>
      </text>
    </comment>
    <comment ref="O232" authorId="0" shapeId="0" xr:uid="{00000000-0006-0000-0A00-00009E000000}">
      <text>
        <r>
          <rPr>
            <sz val="11"/>
            <rFont val="Calibri"/>
          </rPr>
          <t>The Ubuntu operating system must configure the /var/log directory to be group-owned by syslog.</t>
        </r>
      </text>
    </comment>
    <comment ref="P232" authorId="0" shapeId="0" xr:uid="{00000000-0006-0000-0A00-00009F000000}">
      <text>
        <r>
          <rPr>
            <sz val="11"/>
            <rFont val="Calibri"/>
          </rPr>
          <t>The Ubuntu operating system must configure the /var/log directory to be owned by root.</t>
        </r>
      </text>
    </comment>
    <comment ref="Q232" authorId="0" shapeId="0" xr:uid="{00000000-0006-0000-0A00-0000A0000000}">
      <text>
        <r>
          <rPr>
            <sz val="11"/>
            <rFont val="Calibri"/>
          </rPr>
          <t xml:space="preserve">The Ubuntu operating system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R232" authorId="0" shapeId="0" xr:uid="{00000000-0006-0000-0A00-0000A1000000}">
      <text>
        <r>
          <rPr>
            <sz val="11"/>
            <rFont val="Calibri"/>
          </rPr>
          <t>The Ubuntu operating system must configure the /var/log/syslog file to be group-owned by adm.</t>
        </r>
      </text>
    </comment>
    <comment ref="S232" authorId="0" shapeId="0" xr:uid="{00000000-0006-0000-0A00-0000A2000000}">
      <text>
        <r>
          <rPr>
            <sz val="11"/>
            <rFont val="Calibri"/>
          </rPr>
          <t>The Ubuntu operating system must configure /var/log/syslog file to be owned by syslog.</t>
        </r>
      </text>
    </comment>
    <comment ref="T232" authorId="0" shapeId="0" xr:uid="{00000000-0006-0000-0A00-0000A3000000}">
      <text>
        <r>
          <rPr>
            <sz val="11"/>
            <rFont val="Calibri"/>
          </rPr>
          <t>The Ubuntu operating system must configure /var/log/syslog file with mode 0640 or less permissive.</t>
        </r>
      </text>
    </comment>
    <comment ref="L242" authorId="0" shapeId="0" xr:uid="{00000000-0006-0000-0A00-0000A4000000}">
      <text>
        <r>
          <rPr>
            <sz val="11"/>
            <rFont val="Calibri"/>
          </rPr>
          <t>The Ubuntu operating system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M242" authorId="0" shapeId="0" xr:uid="{00000000-0006-0000-0A00-0000A5000000}">
      <text>
        <r>
          <rPr>
            <sz val="11"/>
            <rFont val="Calibri"/>
          </rPr>
          <t>The Ubuntu operating system audit event multiplexor must be configured to off-load audit logs onto a different system or storage media from the system being audited.</t>
        </r>
      </text>
    </comment>
    <comment ref="N242" authorId="0" shapeId="0" xr:uid="{00000000-0006-0000-0A00-0000A6000000}">
      <text>
        <r>
          <rPr>
            <sz val="11"/>
            <rFont val="Calibri"/>
          </rPr>
          <t>The Ubuntu operating system must immediately notify the SA and ISSO (at a minimum) when allocated audit record storage volume reaches 75% of the repository maximum audit record storage capacity.</t>
        </r>
      </text>
    </comment>
    <comment ref="O242" authorId="0" shapeId="0" xr:uid="{00000000-0006-0000-0A00-0000A7000000}">
      <text>
        <r>
          <rPr>
            <sz val="11"/>
            <rFont val="Calibri"/>
          </rPr>
          <t>The Ubuntu operating system must have a crontab script running weekly to offload audit events of standalone systems.</t>
        </r>
      </text>
    </comment>
    <comment ref="P242" authorId="0" shapeId="0" xr:uid="{00000000-0006-0000-0A00-0000A8000000}">
      <text>
        <r>
          <rPr>
            <sz val="11"/>
            <rFont val="Calibri"/>
          </rPr>
          <t>The Ubuntu operating system must be configured to preserve log records from failure events.</t>
        </r>
      </text>
    </comment>
    <comment ref="L244" authorId="0" shapeId="0" xr:uid="{00000000-0006-0000-0A00-0000A9000000}">
      <text>
        <r>
          <rPr>
            <sz val="11"/>
            <rFont val="Calibri"/>
          </rPr>
          <t>The Ubuntu operating system must generate audit records for successful/unsuccessful uses of the pam_timestamp_check command.</t>
        </r>
      </text>
    </comment>
    <comment ref="M244" authorId="0" shapeId="0" xr:uid="{00000000-0006-0000-0A00-0000AA000000}">
      <text>
        <r>
          <rPr>
            <sz val="11"/>
            <rFont val="Calibri"/>
          </rPr>
          <t>The Ubuntu operating system must produce audit records and reports containing information to establish when, where, what type, the source, and the outcome for all DoD-defined auditable events and actions in near real time.</t>
        </r>
      </text>
    </comment>
    <comment ref="N244" authorId="0" shapeId="0" xr:uid="{00000000-0006-0000-0A00-0000AB000000}">
      <text>
        <r>
          <rPr>
            <sz val="11"/>
            <rFont val="Calibri"/>
          </rPr>
          <t>The Ubuntu operating system must record time stamps for audit records that can be mapped to Coordinated Universal Time (UTC) or Greenwich Mean Time (GMT).</t>
        </r>
      </text>
    </comment>
    <comment ref="L249" authorId="0" shapeId="0" xr:uid="{00000000-0006-0000-0A00-0000AC000000}">
      <text>
        <r>
          <rPr>
            <sz val="11"/>
            <rFont val="Calibri"/>
          </rPr>
          <t>The Ubuntu operating system must shut down by default upon audit failure (unless availability is an overriding concern).</t>
        </r>
      </text>
    </comment>
    <comment ref="L276" authorId="0" shapeId="0" xr:uid="{00000000-0006-0000-0A00-0000AD000000}">
      <text>
        <r>
          <rPr>
            <sz val="11"/>
            <rFont val="Calibri"/>
          </rPr>
          <t>The Ubuntu operating system must be configured so that the script which runs each 30 days or less to check file integrity is the default one.</t>
        </r>
      </text>
    </comment>
    <comment ref="M276" authorId="0" shapeId="0" xr:uid="{00000000-0006-0000-0A00-0000AE000000}">
      <text>
        <r>
          <rPr>
            <sz val="11"/>
            <rFont val="Calibri"/>
          </rPr>
          <t>The Ubuntu operating system must use cryptographic mechanisms to protect the integrity of audit tools.</t>
        </r>
      </text>
    </comment>
    <comment ref="N276" authorId="0" shapeId="0" xr:uid="{00000000-0006-0000-0A00-0000AF000000}">
      <text>
        <r>
          <rPr>
            <sz val="11"/>
            <rFont val="Calibri"/>
          </rPr>
          <t>The Ubuntu operating system must use a file integrity tool to verify correct operation of all security functions.</t>
        </r>
      </text>
    </comment>
    <comment ref="O276" authorId="0" shapeId="0" xr:uid="{00000000-0006-0000-0A00-0000B0000000}">
      <text>
        <r>
          <rPr>
            <sz val="11"/>
            <rFont val="Calibri"/>
          </rPr>
          <t>The Ubuntu operating system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The Ubuntu operating system must be configured so that the script which runs each 30 days or less to check file integrity is the default one.</t>
        </r>
      </text>
    </comment>
    <comment ref="I202" authorId="0" shapeId="0" xr:uid="{00000000-0006-0000-0B00-000004000000}">
      <text>
        <r>
          <rPr>
            <sz val="11"/>
            <rFont val="Calibri"/>
          </rPr>
          <t>The Ubuntu operating system must use cryptographic mechanisms to protect the integrity of audit tools.</t>
        </r>
      </text>
    </comment>
    <comment ref="J202" authorId="0" shapeId="0" xr:uid="{00000000-0006-0000-0B00-000002000000}">
      <text>
        <r>
          <rPr>
            <sz val="11"/>
            <rFont val="Calibri"/>
          </rPr>
          <t>The Ubuntu operating system must use a file integrity tool to verify correct operation of all security functions.</t>
        </r>
      </text>
    </comment>
    <comment ref="K202" authorId="0" shapeId="0" xr:uid="{00000000-0006-0000-0B00-000003000000}">
      <text>
        <r>
          <rPr>
            <sz val="11"/>
            <rFont val="Calibri"/>
          </rPr>
          <t>The Ubuntu operating system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 ref="H210" authorId="0" shapeId="0" xr:uid="{00000000-0006-0000-0B00-000005000000}">
      <text>
        <r>
          <rPr>
            <sz val="11"/>
            <rFont val="Calibri"/>
          </rPr>
          <t>The Ubuntu operating system must have an application firewall installed in order to control remote access methods.</t>
        </r>
      </text>
    </comment>
    <comment ref="I210" authorId="0" shapeId="0" xr:uid="{00000000-0006-0000-0B00-000006000000}">
      <text>
        <r>
          <rPr>
            <sz val="11"/>
            <rFont val="Calibri"/>
          </rPr>
          <t>The Ubuntu operating system must enable and run the uncomplicated firewall(ufw).</t>
        </r>
      </text>
    </comment>
    <comment ref="J210" authorId="0" shapeId="0" xr:uid="{00000000-0006-0000-0B00-000007000000}">
      <text>
        <r>
          <rPr>
            <sz val="11"/>
            <rFont val="Calibri"/>
          </rPr>
          <t>The Ubuntu operating system must configure the uncomplicated firewall to rate-limit impacted network interfaces.</t>
        </r>
      </text>
    </comment>
    <comment ref="K210" authorId="0" shapeId="0" xr:uid="{00000000-0006-0000-0B00-000008000000}">
      <text>
        <r>
          <rPr>
            <sz val="11"/>
            <rFont val="Calibri"/>
          </rPr>
          <t>The Ubuntu operating system must have an application firewall enabled.</t>
        </r>
      </text>
    </comment>
    <comment ref="H211" authorId="0" shapeId="0" xr:uid="{00000000-0006-0000-0B00-000009000000}">
      <text>
        <r>
          <rPr>
            <sz val="11"/>
            <rFont val="Calibri"/>
          </rPr>
          <t>The Ubuntu operating system must configure the uncomplicated firewall to rate-limit impacted network interfaces.</t>
        </r>
      </text>
    </comment>
    <comment ref="H217" authorId="0" shapeId="0" xr:uid="{00000000-0006-0000-0B00-00000A000000}">
      <text>
        <r>
          <rPr>
            <sz val="11"/>
            <rFont val="Calibri"/>
          </rPr>
          <t>The Ubuntu operating system must disable automatic mounting of Universal Serial Bus (USB) mass storage driver.</t>
        </r>
      </text>
    </comment>
    <comment ref="H226" authorId="0" shapeId="0" xr:uid="{00000000-0006-0000-0B00-00000B000000}">
      <text>
        <r>
          <rPr>
            <sz val="11"/>
            <rFont val="Calibri"/>
          </rPr>
          <t>The Ubuntu operating system</t>
        </r>
        <r>
          <rPr>
            <sz val="11"/>
            <color rgb="FF000000"/>
            <rFont val="Calibri"/>
          </rPr>
          <t>'</t>
        </r>
        <r>
          <rPr>
            <sz val="11"/>
            <color rgb="FF000000"/>
            <rFont val="Calibri"/>
          </rPr>
          <t>s 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H227" authorId="0" shapeId="0" xr:uid="{00000000-0006-0000-0B00-00000C000000}">
      <text>
        <r>
          <rPr>
            <sz val="11"/>
            <rFont val="Calibri"/>
          </rPr>
          <t>The Ubuntu operating system must be configured so that Advance Package Tool (APT) removes all software components after updated versions have been installed.</t>
        </r>
      </text>
    </comment>
    <comment ref="H239" authorId="0" shapeId="0" xr:uid="{00000000-0006-0000-0B00-00000D000000}">
      <text>
        <r>
          <rPr>
            <sz val="11"/>
            <rFont val="Calibri"/>
          </rPr>
          <t>The Ubuntu operating system must generate audit records for successful/unsuccessful uses of the apparmor_parser command.</t>
        </r>
      </text>
    </comment>
    <comment ref="I239" authorId="0" shapeId="0" xr:uid="{00000000-0006-0000-0B00-00000E000000}">
      <text>
        <r>
          <rPr>
            <sz val="11"/>
            <rFont val="Calibri"/>
          </rPr>
          <t>The Ubuntu operating system must be configured to use AppArmor.</t>
        </r>
      </text>
    </comment>
    <comment ref="H241" authorId="0" shapeId="0" xr:uid="{00000000-0006-0000-0B00-00000F000000}">
      <text>
        <r>
          <rPr>
            <sz val="11"/>
            <rFont val="Calibri"/>
          </rPr>
          <t>The Ubuntu operating system must provision temporary user accounts with an expiration time of 72 hours or less.</t>
        </r>
      </text>
    </comment>
    <comment ref="I241" authorId="0" shapeId="0" xr:uid="{00000000-0006-0000-0B00-000034000000}">
      <text>
        <r>
          <rPr>
            <sz val="11"/>
            <rFont val="Calibri"/>
          </rPr>
          <t>The Ubuntu operating system must enable the graphical user logon banner to display the Standard Mandatory DoD Notice and Consent Banner before granting local access to the system via a graphical user logon.</t>
        </r>
      </text>
    </comment>
    <comment ref="J241" authorId="0" shapeId="0" xr:uid="{00000000-0006-0000-0B00-000035000000}">
      <text>
        <r>
          <rPr>
            <sz val="11"/>
            <rFont val="Calibri"/>
          </rPr>
          <t>The Ubuntu operating system must display the Standard Mandatory DOD Notice and Consent Banner before granting local access to the system via a graphical user logon.</t>
        </r>
      </text>
    </comment>
    <comment ref="K241" authorId="0" shapeId="0" xr:uid="{00000000-0006-0000-0B00-000036000000}">
      <text>
        <r>
          <rPr>
            <sz val="11"/>
            <rFont val="Calibri"/>
          </rPr>
          <t>The Ubuntu operating system must retain a user</t>
        </r>
        <r>
          <rPr>
            <sz val="11"/>
            <color rgb="FF000000"/>
            <rFont val="Calibri"/>
          </rPr>
          <t>'</t>
        </r>
        <r>
          <rPr>
            <sz val="11"/>
            <color rgb="FF000000"/>
            <rFont val="Calibri"/>
          </rPr>
          <t>s session lock until that user reestablishes access using established identification and authentication procedures.</t>
        </r>
      </text>
    </comment>
    <comment ref="L241" authorId="0" shapeId="0" xr:uid="{00000000-0006-0000-0B00-000010000000}">
      <text>
        <r>
          <rPr>
            <sz val="11"/>
            <rFont val="Calibri"/>
          </rPr>
          <t>The Ubuntu operating system must allow users to directly initiate a session lock for all connection types.</t>
        </r>
      </text>
    </comment>
    <comment ref="M241" authorId="0" shapeId="0" xr:uid="{00000000-0006-0000-0B00-000011000000}">
      <text>
        <r>
          <rPr>
            <sz val="11"/>
            <rFont val="Calibri"/>
          </rPr>
          <t>The Ubuntu operating system must enforce 24 hours/1 day as the minimum password lifetime. Passwords for new users must have a 24 hours/1 day minimum password lifetime restriction.</t>
        </r>
      </text>
    </comment>
    <comment ref="N241" authorId="0" shapeId="0" xr:uid="{00000000-0006-0000-0B00-000012000000}">
      <text>
        <r>
          <rPr>
            <sz val="11"/>
            <rFont val="Calibri"/>
          </rPr>
          <t>The Ubuntu operating system must enforce a 60-day maximum password lifetime restriction. Passwords for new users must have a 60-day maximum password lifetime restriction.</t>
        </r>
      </text>
    </comment>
    <comment ref="O241" authorId="0" shapeId="0" xr:uid="{00000000-0006-0000-0B00-000013000000}">
      <text>
        <r>
          <rPr>
            <sz val="11"/>
            <rFont val="Calibri"/>
          </rPr>
          <t>The Ubuntu operating system must automatically terminate a user session after inactivity timeouts have expired.</t>
        </r>
      </text>
    </comment>
    <comment ref="P241" authorId="0" shapeId="0" xr:uid="{00000000-0006-0000-0B00-000014000000}">
      <text>
        <r>
          <rPr>
            <sz val="11"/>
            <rFont val="Calibri"/>
          </rPr>
          <t>The Ubuntu operating system must immediately terminate all network connections associated with SSH traffic at the end of the session or after 10 minutes of inactivity.</t>
        </r>
      </text>
    </comment>
    <comment ref="Q241" authorId="0" shapeId="0" xr:uid="{00000000-0006-0000-0B00-000015000000}">
      <text>
        <r>
          <rPr>
            <sz val="11"/>
            <rFont val="Calibri"/>
          </rPr>
          <t>The Ubuntu operating system must display the Standard Mandatory DOD Notice and Consent Banner before granting any local or remote connection to the system.</t>
        </r>
      </text>
    </comment>
    <comment ref="R241" authorId="0" shapeId="0" xr:uid="{00000000-0006-0000-0B00-000016000000}">
      <text>
        <r>
          <rPr>
            <sz val="11"/>
            <rFont val="Calibri"/>
          </rPr>
          <t>The Ubuntu operating system must use SSH to protect the confidentiality and integrity of transmitted information.</t>
        </r>
      </text>
    </comment>
    <comment ref="S241" authorId="0" shapeId="0" xr:uid="{00000000-0006-0000-0B00-000017000000}">
      <text>
        <r>
          <rPr>
            <sz val="11"/>
            <rFont val="Calibri"/>
          </rPr>
          <t>The Ubuntu operating system must configure the SSH daemon to use Message Authentication Codes (MACs) employing FIPS 140-2 approved cryptographic hashes to prevent the unauthorized disclosure of information and/or detect changes to information during transmission.</t>
        </r>
      </text>
    </comment>
    <comment ref="T241" authorId="0" shapeId="0" xr:uid="{00000000-0006-0000-0B00-000018000000}">
      <text>
        <r>
          <rPr>
            <sz val="11"/>
            <rFont val="Calibri"/>
          </rPr>
          <t>The Ubuntu operating system must configure the SSH daemon to use FIPS 140-2 approved ciphers to prevent the unauthorized disclosure of information and/or detect changes to information during transmission.</t>
        </r>
      </text>
    </comment>
    <comment ref="U241" authorId="0" shapeId="0" xr:uid="{00000000-0006-0000-0B00-000019000000}">
      <text>
        <r>
          <rPr>
            <sz val="11"/>
            <rFont val="Calibri"/>
          </rPr>
          <t>The Ubuntu operating system must not allow unattended or automatic login via SSH.</t>
        </r>
      </text>
    </comment>
    <comment ref="V241" authorId="0" shapeId="0" xr:uid="{00000000-0006-0000-0B00-00001A000000}">
      <text>
        <r>
          <rPr>
            <sz val="11"/>
            <rFont val="Calibri"/>
          </rPr>
          <t>The Ubuntu operating system must be configured so that remote X connections are disabled, unless to fulfill documented and validated mission requirements.</t>
        </r>
      </text>
    </comment>
    <comment ref="W241" authorId="0" shapeId="0" xr:uid="{00000000-0006-0000-0B00-00001B000000}">
      <text>
        <r>
          <rPr>
            <sz val="11"/>
            <rFont val="Calibri"/>
          </rPr>
          <t>The Ubuntu operating system SSH daemon must prevent remote hosts from connecting to the proxy display.</t>
        </r>
      </text>
    </comment>
    <comment ref="X241" authorId="0" shapeId="0" xr:uid="{00000000-0006-0000-0B00-00001C000000}">
      <text>
        <r>
          <rPr>
            <sz val="11"/>
            <rFont val="Calibri"/>
          </rPr>
          <t>The Ubuntu operating system must enforce password complexity by requiring that at least one upper-case character be used.</t>
        </r>
      </text>
    </comment>
    <comment ref="Y241" authorId="0" shapeId="0" xr:uid="{00000000-0006-0000-0B00-00001D000000}">
      <text>
        <r>
          <rPr>
            <sz val="11"/>
            <rFont val="Calibri"/>
          </rPr>
          <t>The Ubuntu operating system must enforce password complexity by requiring that at least one lower-case character be used.</t>
        </r>
      </text>
    </comment>
    <comment ref="Z241" authorId="0" shapeId="0" xr:uid="{00000000-0006-0000-0B00-00001E000000}">
      <text>
        <r>
          <rPr>
            <sz val="11"/>
            <rFont val="Calibri"/>
          </rPr>
          <t>The Ubuntu operating system must enforce password complexity by requiring that at least one numeric character be used.</t>
        </r>
      </text>
    </comment>
    <comment ref="AA241" authorId="0" shapeId="0" xr:uid="{00000000-0006-0000-0B00-00001F000000}">
      <text>
        <r>
          <rPr>
            <sz val="11"/>
            <rFont val="Calibri"/>
          </rPr>
          <t>The Ubuntu operating system must require the change of at least 8 characters when passwords are changed.</t>
        </r>
      </text>
    </comment>
    <comment ref="AB241" authorId="0" shapeId="0" xr:uid="{00000000-0006-0000-0B00-000020000000}">
      <text>
        <r>
          <rPr>
            <sz val="11"/>
            <rFont val="Calibri"/>
          </rPr>
          <t>The Ubuntu operating system must enforce a minimum 15-character password length.</t>
        </r>
      </text>
    </comment>
    <comment ref="AC241" authorId="0" shapeId="0" xr:uid="{00000000-0006-0000-0B00-000021000000}">
      <text>
        <r>
          <rPr>
            <sz val="11"/>
            <rFont val="Calibri"/>
          </rPr>
          <t>The Ubuntu operating system must enforce password complexity by requiring that at least one special character be used.</t>
        </r>
      </text>
    </comment>
    <comment ref="AD241" authorId="0" shapeId="0" xr:uid="{00000000-0006-0000-0B00-000022000000}">
      <text>
        <r>
          <rPr>
            <sz val="11"/>
            <rFont val="Calibri"/>
          </rPr>
          <t>The Ubuntu operating system must prevent the use of dictionary words for passwords.</t>
        </r>
      </text>
    </comment>
    <comment ref="AE241" authorId="0" shapeId="0" xr:uid="{00000000-0006-0000-0B00-000023000000}">
      <text>
        <r>
          <rPr>
            <sz val="11"/>
            <rFont val="Calibri"/>
          </rPr>
          <t>The Ubuntu operating system must prohibit password reuse for a minimum of five generations.</t>
        </r>
      </text>
    </comment>
    <comment ref="AF241" authorId="0" shapeId="0" xr:uid="{00000000-0006-0000-0B00-000024000000}">
      <text>
        <r>
          <rPr>
            <sz val="11"/>
            <rFont val="Calibri"/>
          </rPr>
          <t>The Ubuntu operating system must automatically lock an account until the locked account is released by an administrator when three unsuccessful logon attempts have been made.</t>
        </r>
      </text>
    </comment>
    <comment ref="AG241" authorId="0" shapeId="0" xr:uid="{00000000-0006-0000-0B00-000025000000}">
      <text>
        <r>
          <rPr>
            <sz val="11"/>
            <rFont val="Calibri"/>
          </rPr>
          <t>The Ubuntu operating system must enforce a delay of at least 4 seconds between logon prompts following a failed logon attempt.</t>
        </r>
      </text>
    </comment>
    <comment ref="AH241" authorId="0" shapeId="0" xr:uid="{00000000-0006-0000-0B00-000026000000}">
      <text>
        <r>
          <rPr>
            <sz val="11"/>
            <rFont val="Calibri"/>
          </rPr>
          <t>The Ubuntu operating system must limit the number of concurrent sessions to ten for all accounts and/or account types.</t>
        </r>
      </text>
    </comment>
    <comment ref="AI241" authorId="0" shapeId="0" xr:uid="{00000000-0006-0000-0B00-000027000000}">
      <text>
        <r>
          <rPr>
            <sz val="11"/>
            <rFont val="Calibri"/>
          </rPr>
          <t>The Ubuntu operating system must encrypt all stored passwords with a FIPS 140-2 approved cryptographic hashing algorithm.</t>
        </r>
      </text>
    </comment>
    <comment ref="AJ241" authorId="0" shapeId="0" xr:uid="{00000000-0006-0000-0B00-000028000000}">
      <text>
        <r>
          <rPr>
            <sz val="11"/>
            <rFont val="Calibri"/>
          </rPr>
          <t>The Ubuntu operating system must not have the telnet package installed.</t>
        </r>
      </text>
    </comment>
    <comment ref="AK241" authorId="0" shapeId="0" xr:uid="{00000000-0006-0000-0B00-000029000000}">
      <text>
        <r>
          <rPr>
            <sz val="11"/>
            <rFont val="Calibri"/>
          </rPr>
          <t>The Ubuntu operating system must not have the rsh-server package installed.</t>
        </r>
      </text>
    </comment>
    <comment ref="AL241" authorId="0" shapeId="0" xr:uid="{00000000-0006-0000-0B00-00002A000000}">
      <text>
        <r>
          <rPr>
            <sz val="11"/>
            <rFont val="Calibri"/>
          </rPr>
          <t>The Ubuntu operating system must automatically expire temporary accounts within 72 hours.</t>
        </r>
      </text>
    </comment>
    <comment ref="AM241" authorId="0" shapeId="0" xr:uid="{00000000-0006-0000-0B00-00002B000000}">
      <text>
        <r>
          <rPr>
            <sz val="11"/>
            <rFont val="Calibri"/>
          </rPr>
          <t>The Ubuntu operating system must be configured to use TCP syncookies.</t>
        </r>
      </text>
    </comment>
    <comment ref="AN241" authorId="0" shapeId="0" xr:uid="{00000000-0006-0000-0B00-00002C000000}">
      <text>
        <r>
          <rPr>
            <sz val="11"/>
            <rFont val="Calibri"/>
          </rPr>
          <t>The Ubuntu operating system must disable kernel core dumps  so that it can fail to a secure state if system initialization fails, shutdown fails or aborts fail.</t>
        </r>
      </text>
    </comment>
    <comment ref="AO241" authorId="0" shapeId="0" xr:uid="{00000000-0006-0000-0B00-00002D000000}">
      <text>
        <r>
          <rPr>
            <sz val="11"/>
            <rFont val="Calibri"/>
          </rPr>
          <t>The Ubuntu operating system must generate error messages that provide information necessary for corrective actions without revealing information that could be exploited by adversaries.</t>
        </r>
      </text>
    </comment>
    <comment ref="AP241" authorId="0" shapeId="0" xr:uid="{00000000-0006-0000-0B00-00002E000000}">
      <text>
        <r>
          <rPr>
            <sz val="11"/>
            <rFont val="Calibri"/>
          </rPr>
          <t>The Ubuntu operating system must be configured such that Pluggable Authentication Module (PAM) prohibits the use of cached authentications after one day.</t>
        </r>
      </text>
    </comment>
    <comment ref="AQ241" authorId="0" shapeId="0" xr:uid="{00000000-0006-0000-0B00-00002F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AR241" authorId="0" shapeId="0" xr:uid="{00000000-0006-0000-0B00-000030000000}">
      <text>
        <r>
          <rPr>
            <sz val="11"/>
            <rFont val="Calibri"/>
          </rPr>
          <t>The Ubuntu operating system must implement nonexecutable data to protect its memory from unauthorized code execution.</t>
        </r>
      </text>
    </comment>
    <comment ref="AS241" authorId="0" shapeId="0" xr:uid="{00000000-0006-0000-0B00-000031000000}">
      <text>
        <r>
          <rPr>
            <sz val="11"/>
            <rFont val="Calibri"/>
          </rPr>
          <t>The Ubuntu operating system must implement address space layout randomization to protect its memory from unauthorized code execution.</t>
        </r>
      </text>
    </comment>
    <comment ref="AT241" authorId="0" shapeId="0" xr:uid="{00000000-0006-0000-0B00-000032000000}">
      <text>
        <r>
          <rPr>
            <sz val="11"/>
            <rFont val="Calibri"/>
          </rPr>
          <t>The Ubuntu operating system must display the date and time of the last successful account logon upon logon.</t>
        </r>
      </text>
    </comment>
    <comment ref="AU241" authorId="0" shapeId="0" xr:uid="{00000000-0006-0000-0B00-000033000000}">
      <text>
        <r>
          <rPr>
            <sz val="11"/>
            <rFont val="Calibri"/>
          </rPr>
          <t>The Ubuntu operating system must disable the x86 Ctrl-Alt-Delete key sequence if a graphical user interface is installed.</t>
        </r>
      </text>
    </comment>
    <comment ref="H258" authorId="0" shapeId="0" xr:uid="{00000000-0006-0000-0B00-000037000000}">
      <text>
        <r>
          <rPr>
            <sz val="11"/>
            <rFont val="Calibri"/>
          </rPr>
          <t>The Ubuntu operating system must be configured so that Advance Package Tool (APT) removes all software components after updated versions have been installed.</t>
        </r>
      </text>
    </comment>
    <comment ref="H309" authorId="0" shapeId="0" xr:uid="{00000000-0006-0000-0B00-000038000000}">
      <text>
        <r>
          <rPr>
            <sz val="11"/>
            <rFont val="Calibri"/>
          </rPr>
          <t>The Ubuntu operating system must ensure only users who need access to security functions are part of sudo group.</t>
        </r>
      </text>
    </comment>
    <comment ref="I309" authorId="0" shapeId="0" xr:uid="{00000000-0006-0000-0B00-000039000000}">
      <text>
        <r>
          <rPr>
            <sz val="11"/>
            <rFont val="Calibri"/>
          </rPr>
          <t>The Ubuntu operating system must require users to reauthenticate for privilege escalation or when changing roles.</t>
        </r>
      </text>
    </comment>
    <comment ref="J309" authorId="0" shapeId="0" xr:uid="{00000000-0006-0000-0B00-00003A000000}">
      <text>
        <r>
          <rPr>
            <sz val="11"/>
            <rFont val="Calibri"/>
          </rPr>
          <t>The Ubuntu operating system must prevent direct login into the root account.</t>
        </r>
      </text>
    </comment>
    <comment ref="H310" authorId="0" shapeId="0" xr:uid="{00000000-0006-0000-0B00-00003B000000}">
      <text>
        <r>
          <rPr>
            <sz val="11"/>
            <rFont val="Calibri"/>
          </rPr>
          <t>The Ubuntu operating system must map the authenticated identity to the user or group account for PKI-based authentication.</t>
        </r>
      </text>
    </comment>
    <comment ref="I310" authorId="0" shapeId="0" xr:uid="{00000000-0006-0000-0B00-00003C000000}">
      <text>
        <r>
          <rPr>
            <sz val="11"/>
            <rFont val="Calibri"/>
          </rPr>
          <t>The Ubuntu operating system must implement smart card logins for multifactor authentication for local and network access to privileged and nonprivileged accounts.</t>
        </r>
      </text>
    </comment>
    <comment ref="J310" authorId="0" shapeId="0" xr:uid="{00000000-0006-0000-0B00-00003D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K310" authorId="0" shapeId="0" xr:uid="{00000000-0006-0000-0B00-00003E000000}">
      <text>
        <r>
          <rPr>
            <sz val="11"/>
            <rFont val="Calibri"/>
          </rPr>
          <t>The Ubuntu operating system must accept Personal Identity Verification (PIV) credentials.</t>
        </r>
      </text>
    </comment>
    <comment ref="L310" authorId="0" shapeId="0" xr:uid="{00000000-0006-0000-0B00-00003F000000}">
      <text>
        <r>
          <rPr>
            <sz val="11"/>
            <rFont val="Calibri"/>
          </rPr>
          <t>The Ubuntu operating system must electronically verify Personal Identity Verification (PIV) credentials.</t>
        </r>
      </text>
    </comment>
    <comment ref="M310" authorId="0" shapeId="0" xr:uid="{00000000-0006-0000-0B00-000040000000}">
      <text>
        <r>
          <rPr>
            <sz val="11"/>
            <rFont val="Calibri"/>
          </rPr>
          <t>The Ubuntu operating system must use DoD PKI-established certificate authorities for verification of the establishment of protected sessions.</t>
        </r>
      </text>
    </comment>
    <comment ref="H345" authorId="0" shapeId="0" xr:uid="{00000000-0006-0000-0B00-000041000000}">
      <text>
        <r>
          <rPr>
            <sz val="11"/>
            <rFont val="Calibri"/>
          </rPr>
          <t>The Ubuntu operating system must uniquely identify interactive users.</t>
        </r>
      </text>
    </comment>
    <comment ref="I345" authorId="0" shapeId="0" xr:uid="{00000000-0006-0000-0B00-000042000000}">
      <text>
        <r>
          <rPr>
            <sz val="11"/>
            <rFont val="Calibri"/>
          </rPr>
          <t>The Ubuntu operating system default filesystem permissions must be defined in such a way that all authenticated users can read and modify only their own files.</t>
        </r>
      </text>
    </comment>
    <comment ref="J345" authorId="0" shapeId="0" xr:uid="{00000000-0006-0000-0B00-000043000000}">
      <text>
        <r>
          <rPr>
            <sz val="11"/>
            <rFont val="Calibri"/>
          </rPr>
          <t>The Ubuntu operating system must disable account identifiers (individuals, groups, roles, and devices) after 35 days of inactivity.</t>
        </r>
      </text>
    </comment>
    <comment ref="K345" authorId="0" shapeId="0" xr:uid="{00000000-0006-0000-0B00-000044000000}">
      <text>
        <r>
          <rPr>
            <sz val="11"/>
            <rFont val="Calibri"/>
          </rPr>
          <t>The Ubuntu operating system must set a sticky bit  on all public directories to prevent unauthorized and unintended information transferred via shared system resources.</t>
        </r>
      </text>
    </comment>
    <comment ref="L345" authorId="0" shapeId="0" xr:uid="{00000000-0006-0000-0B00-000045000000}">
      <text>
        <r>
          <rPr>
            <sz val="11"/>
            <rFont val="Calibri"/>
          </rPr>
          <t>The Ubuntu operating system must have directories that contain system commands set to a mode of 0755 or less permissive.</t>
        </r>
      </text>
    </comment>
    <comment ref="M345" authorId="0" shapeId="0" xr:uid="{00000000-0006-0000-0B00-000046000000}">
      <text>
        <r>
          <rPr>
            <sz val="11"/>
            <rFont val="Calibri"/>
          </rPr>
          <t>The Ubuntu operating system must have directories that contain system commands owned by root.</t>
        </r>
      </text>
    </comment>
    <comment ref="N345" authorId="0" shapeId="0" xr:uid="{00000000-0006-0000-0B00-000047000000}">
      <text>
        <r>
          <rPr>
            <sz val="11"/>
            <rFont val="Calibri"/>
          </rPr>
          <t>The Ubuntu operating system must have directories that contain system commands group-owned by root.</t>
        </r>
      </text>
    </comment>
    <comment ref="O345" authorId="0" shapeId="0" xr:uid="{00000000-0006-0000-0B00-000048000000}">
      <text>
        <r>
          <rPr>
            <sz val="11"/>
            <rFont val="Calibri"/>
          </rPr>
          <t>The Ubuntu operating system library files must have mode 0755 or less permissive.</t>
        </r>
      </text>
    </comment>
    <comment ref="P345" authorId="0" shapeId="0" xr:uid="{00000000-0006-0000-0B00-000049000000}">
      <text>
        <r>
          <rPr>
            <sz val="11"/>
            <rFont val="Calibri"/>
          </rPr>
          <t>The Ubuntu operating system library directories must have mode 0755 or less permissive.</t>
        </r>
      </text>
    </comment>
    <comment ref="Q345" authorId="0" shapeId="0" xr:uid="{00000000-0006-0000-0B00-00004A000000}">
      <text>
        <r>
          <rPr>
            <sz val="11"/>
            <rFont val="Calibri"/>
          </rPr>
          <t>The Ubuntu operating system library files must be owned by root.</t>
        </r>
      </text>
    </comment>
    <comment ref="R345" authorId="0" shapeId="0" xr:uid="{00000000-0006-0000-0B00-00004B000000}">
      <text>
        <r>
          <rPr>
            <sz val="11"/>
            <rFont val="Calibri"/>
          </rPr>
          <t>The Ubuntu operating system library directories must be owned by root.</t>
        </r>
      </text>
    </comment>
    <comment ref="S345" authorId="0" shapeId="0" xr:uid="{00000000-0006-0000-0B00-00004C000000}">
      <text>
        <r>
          <rPr>
            <sz val="11"/>
            <rFont val="Calibri"/>
          </rPr>
          <t>The Ubuntu operating system library files must be group-owned by root or a system account.</t>
        </r>
      </text>
    </comment>
    <comment ref="T345" authorId="0" shapeId="0" xr:uid="{00000000-0006-0000-0B00-00004D000000}">
      <text>
        <r>
          <rPr>
            <sz val="11"/>
            <rFont val="Calibri"/>
          </rPr>
          <t>The Ubuntu operating system library directories must be group-owned by root.</t>
        </r>
      </text>
    </comment>
    <comment ref="U345" authorId="0" shapeId="0" xr:uid="{00000000-0006-0000-0B00-00004E000000}">
      <text>
        <r>
          <rPr>
            <sz val="11"/>
            <rFont val="Calibri"/>
          </rPr>
          <t>The Ubuntu operating system must have system commands set to a mode of 0755 or less permissive.</t>
        </r>
      </text>
    </comment>
    <comment ref="V345" authorId="0" shapeId="0" xr:uid="{00000000-0006-0000-0B00-00004F000000}">
      <text>
        <r>
          <rPr>
            <sz val="11"/>
            <rFont val="Calibri"/>
          </rPr>
          <t>The Ubuntu operating system must have system commands owned by root or a system account.</t>
        </r>
      </text>
    </comment>
    <comment ref="W345" authorId="0" shapeId="0" xr:uid="{00000000-0006-0000-0B00-000050000000}">
      <text>
        <r>
          <rPr>
            <sz val="11"/>
            <rFont val="Calibri"/>
          </rPr>
          <t>The Ubuntu operating system must have system commands group-owned by root or a system account.</t>
        </r>
      </text>
    </comment>
    <comment ref="H355" authorId="0" shapeId="0" xr:uid="{00000000-0006-0000-0B00-000051000000}">
      <text>
        <r>
          <rPr>
            <sz val="11"/>
            <rFont val="Calibri"/>
          </rPr>
          <t>The Ubuntu operating system must generate audit records for successful/unsuccessful uses of the pam_timestamp_check command.</t>
        </r>
      </text>
    </comment>
    <comment ref="I355" authorId="0" shapeId="0" xr:uid="{00000000-0006-0000-0B00-000052000000}">
      <text>
        <r>
          <rPr>
            <sz val="11"/>
            <rFont val="Calibri"/>
          </rPr>
          <t>The Ubuntu operating system must produce audit records and reports containing information to establish when, where, what type, the source, and the outcome for all DoD-defined auditable events and actions in near real time.</t>
        </r>
      </text>
    </comment>
    <comment ref="J355" authorId="0" shapeId="0" xr:uid="{00000000-0006-0000-0B00-000053000000}">
      <text>
        <r>
          <rPr>
            <sz val="11"/>
            <rFont val="Calibri"/>
          </rPr>
          <t>The Ubuntu operating system must record time stamps for audit records that can be mapped to Coordinated Universal Time (UTC) or Greenwich Mean Time (GMT).</t>
        </r>
      </text>
    </comment>
    <comment ref="H356" authorId="0" shapeId="0" xr:uid="{00000000-0006-0000-0B00-000054000000}">
      <text>
        <r>
          <rPr>
            <sz val="11"/>
            <rFont val="Calibri"/>
          </rPr>
          <t>Ubuntu operating systems when booted must require authentication upon booting into single-user and maintenance modes.</t>
        </r>
      </text>
    </comment>
    <comment ref="I356" authorId="0" shapeId="0" xr:uid="{00000000-0006-0000-0B00-000055000000}">
      <text>
        <r>
          <rPr>
            <sz val="11"/>
            <rFont val="Calibri"/>
          </rPr>
          <t>The Ubuntu operating system must use strong authenticators in establishing nonlocal maintenance and diagnostic sessions.</t>
        </r>
      </text>
    </comment>
    <comment ref="J356" authorId="0" shapeId="0" xr:uid="{00000000-0006-0000-0B00-000056000000}">
      <text>
        <r>
          <rPr>
            <sz val="11"/>
            <rFont val="Calibri"/>
          </rPr>
          <t>The Ubuntu operating system must immediately terminate all network connections associated with SSH traffic after a period of inactivity.</t>
        </r>
      </text>
    </comment>
    <comment ref="K356" authorId="0" shapeId="0" xr:uid="{00000000-0006-0000-0B00-000057000000}">
      <text>
        <r>
          <rPr>
            <sz val="11"/>
            <rFont val="Calibri"/>
          </rPr>
          <t>The Ubuntu operating system must be configured so that when passwords are changed or new passwords are established, pwquality must be used.</t>
        </r>
      </text>
    </comment>
    <comment ref="L356" authorId="0" shapeId="0" xr:uid="{00000000-0006-0000-0B00-000058000000}">
      <text>
        <r>
          <rPr>
            <sz val="11"/>
            <rFont val="Calibri"/>
          </rPr>
          <t>The Ubuntu operating system, for PKI-based authentication, must validate certificates by constructing a certification path (which includes status information) to an accepted trust anchor.</t>
        </r>
      </text>
    </comment>
    <comment ref="M356" authorId="0" shapeId="0" xr:uid="{00000000-0006-0000-0B00-000059000000}">
      <text>
        <r>
          <rPr>
            <sz val="11"/>
            <rFont val="Calibri"/>
          </rPr>
          <t>The Ubuntu operating system for PKI-based authentication, must implement a local cache of revocation data in case of the inability to access revocation information via the network.</t>
        </r>
      </text>
    </comment>
    <comment ref="N356" authorId="0" shapeId="0" xr:uid="{00000000-0006-0000-0B00-00005A000000}">
      <text>
        <r>
          <rPr>
            <sz val="11"/>
            <rFont val="Calibri"/>
          </rPr>
          <t>The Ubuntu operating system must generate audit records for all account creations, modifications, disabling, and termination events that affect /etc/passwd.</t>
        </r>
      </text>
    </comment>
    <comment ref="O356" authorId="0" shapeId="0" xr:uid="{00000000-0006-0000-0B00-00005B000000}">
      <text>
        <r>
          <rPr>
            <sz val="11"/>
            <rFont val="Calibri"/>
          </rPr>
          <t>The Ubuntu operating system must generate audit records for all account creations, modifications, disabling, and termination events that affect /etc/group.</t>
        </r>
      </text>
    </comment>
    <comment ref="P356" authorId="0" shapeId="0" xr:uid="{00000000-0006-0000-0B00-00005C000000}">
      <text>
        <r>
          <rPr>
            <sz val="11"/>
            <rFont val="Calibri"/>
          </rPr>
          <t>The Ubuntu operating system must generate audit records for all account creations, modifications, disabling, and termination events that affect /etc/shadow.</t>
        </r>
      </text>
    </comment>
    <comment ref="Q356" authorId="0" shapeId="0" xr:uid="{00000000-0006-0000-0B00-00005D000000}">
      <text>
        <r>
          <rPr>
            <sz val="11"/>
            <rFont val="Calibri"/>
          </rPr>
          <t>The Ubuntu operating system must generate audit records for all account creations, modifications, disabling, and termination events that affect /etc/gshadow.</t>
        </r>
      </text>
    </comment>
    <comment ref="R356" authorId="0" shapeId="0" xr:uid="{00000000-0006-0000-0B00-00005E000000}">
      <text>
        <r>
          <rPr>
            <sz val="11"/>
            <rFont val="Calibri"/>
          </rPr>
          <t>The Ubuntu operating system must generate audit records for all account creations, modifications, disabling, and termination events that affect /etc/opasswd.</t>
        </r>
      </text>
    </comment>
    <comment ref="S356" authorId="0" shapeId="0" xr:uid="{00000000-0006-0000-0B00-00005F000000}">
      <text>
        <r>
          <rPr>
            <sz val="11"/>
            <rFont val="Calibri"/>
          </rPr>
          <t>The Ubuntu operating system must alert the ISSO and SA (at a minimum) in the event of an audit processing failure.</t>
        </r>
      </text>
    </comment>
    <comment ref="T356" authorId="0" shapeId="0" xr:uid="{00000000-0006-0000-0B00-000060000000}">
      <text>
        <r>
          <rPr>
            <sz val="11"/>
            <rFont val="Calibri"/>
          </rPr>
          <t>The Ubuntu operating system must be configured so that audit log files are not read or write-accessible by unauthorized users.</t>
        </r>
      </text>
    </comment>
    <comment ref="U356" authorId="0" shapeId="0" xr:uid="{00000000-0006-0000-0B00-000061000000}">
      <text>
        <r>
          <rPr>
            <sz val="11"/>
            <rFont val="Calibri"/>
          </rPr>
          <t>The Ubuntu operating system must be configured to permit only authorized users ownership of the audit log files.</t>
        </r>
      </text>
    </comment>
    <comment ref="V356" authorId="0" shapeId="0" xr:uid="{00000000-0006-0000-0B00-000062000000}">
      <text>
        <r>
          <rPr>
            <sz val="11"/>
            <rFont val="Calibri"/>
          </rPr>
          <t>The Ubuntu operating system must permit only authorized groups ownership of the audit log files.</t>
        </r>
      </text>
    </comment>
    <comment ref="W356" authorId="0" shapeId="0" xr:uid="{00000000-0006-0000-0B00-000063000000}">
      <text>
        <r>
          <rPr>
            <sz val="11"/>
            <rFont val="Calibri"/>
          </rPr>
          <t>The Ubuntu operating system must be configured so that the audit log directory is not write-accessible by unauthorized users.</t>
        </r>
      </text>
    </comment>
    <comment ref="X356" authorId="0" shapeId="0" xr:uid="{00000000-0006-0000-0B00-000064000000}">
      <text>
        <r>
          <rPr>
            <sz val="11"/>
            <rFont val="Calibri"/>
          </rPr>
          <t>The Ubuntu operating system must be configured so that audit configuration files are not write-accessible by unauthorized users.</t>
        </r>
      </text>
    </comment>
    <comment ref="Y356" authorId="0" shapeId="0" xr:uid="{00000000-0006-0000-0B00-000065000000}">
      <text>
        <r>
          <rPr>
            <sz val="11"/>
            <rFont val="Calibri"/>
          </rPr>
          <t>The Ubuntu operating system must permit only authorized accounts to own the audit configuration files.</t>
        </r>
      </text>
    </comment>
    <comment ref="Z356" authorId="0" shapeId="0" xr:uid="{00000000-0006-0000-0B00-000066000000}">
      <text>
        <r>
          <rPr>
            <sz val="11"/>
            <rFont val="Calibri"/>
          </rPr>
          <t>The Ubuntu operating system must permit only authorized groups to own the audit configuration files.</t>
        </r>
      </text>
    </comment>
    <comment ref="AA356" authorId="0" shapeId="0" xr:uid="{00000000-0006-0000-0B00-000067000000}">
      <text>
        <r>
          <rPr>
            <sz val="11"/>
            <rFont val="Calibri"/>
          </rPr>
          <t>The Ubuntu operating system must generate audit records for successful/unsuccessful uses of the su command.</t>
        </r>
      </text>
    </comment>
    <comment ref="AB356" authorId="0" shapeId="0" xr:uid="{00000000-0006-0000-0B00-000068000000}">
      <text>
        <r>
          <rPr>
            <sz val="11"/>
            <rFont val="Calibri"/>
          </rPr>
          <t>The Ubuntu operating system must generate audit records for successful/unsuccessful uses of the chfn command.</t>
        </r>
      </text>
    </comment>
    <comment ref="AC356" authorId="0" shapeId="0" xr:uid="{00000000-0006-0000-0B00-000069000000}">
      <text>
        <r>
          <rPr>
            <sz val="11"/>
            <rFont val="Calibri"/>
          </rPr>
          <t>The Ubuntu operating system must generate audit records for successful/unsuccessful uses of the mount command.</t>
        </r>
      </text>
    </comment>
    <comment ref="AD356" authorId="0" shapeId="0" xr:uid="{00000000-0006-0000-0B00-00006A000000}">
      <text>
        <r>
          <rPr>
            <sz val="11"/>
            <rFont val="Calibri"/>
          </rPr>
          <t>The Ubuntu operating system must generate audit records for successful/unsuccessful uses of the umount command.</t>
        </r>
      </text>
    </comment>
    <comment ref="AE356" authorId="0" shapeId="0" xr:uid="{00000000-0006-0000-0B00-00006B000000}">
      <text>
        <r>
          <rPr>
            <sz val="11"/>
            <rFont val="Calibri"/>
          </rPr>
          <t>The Ubuntu operating system must generate audit records for successful/unsuccessful uses of the ssh-agent command.</t>
        </r>
      </text>
    </comment>
    <comment ref="AF356" authorId="0" shapeId="0" xr:uid="{00000000-0006-0000-0B00-00006C000000}">
      <text>
        <r>
          <rPr>
            <sz val="11"/>
            <rFont val="Calibri"/>
          </rPr>
          <t>The Ubuntu operating system must generate audit records for successful/unsuccessful uses of the ssh-keysign command.</t>
        </r>
      </text>
    </comment>
    <comment ref="AG356" authorId="0" shapeId="0" xr:uid="{00000000-0006-0000-0B00-00006D000000}">
      <text>
        <r>
          <rPr>
            <sz val="11"/>
            <rFont val="Calibri"/>
          </rPr>
          <t>The Ubuntu operating system must generate audit records for any use of the setxattr, fsetxattr, lsetxattr, removexattr, fremovexattr, and lremovexattr system calls.</t>
        </r>
      </text>
    </comment>
    <comment ref="AH356" authorId="0" shapeId="0" xr:uid="{00000000-0006-0000-0B00-00006E000000}">
      <text>
        <r>
          <rPr>
            <sz val="11"/>
            <rFont val="Calibri"/>
          </rPr>
          <t>The Ubuntu operating system must generate audit records for successful/unsuccessful uses of the chown, fchown, fchownat, and lchown system calls.</t>
        </r>
      </text>
    </comment>
    <comment ref="AI356" authorId="0" shapeId="0" xr:uid="{00000000-0006-0000-0B00-00006F000000}">
      <text>
        <r>
          <rPr>
            <sz val="11"/>
            <rFont val="Calibri"/>
          </rPr>
          <t>The Ubuntu operating system must generate audit records for successful/unsuccessful uses of the chmod, fchmod, and fchmodat system calls.</t>
        </r>
      </text>
    </comment>
    <comment ref="AJ356" authorId="0" shapeId="0" xr:uid="{00000000-0006-0000-0B00-000070000000}">
      <text>
        <r>
          <rPr>
            <sz val="11"/>
            <rFont val="Calibri"/>
          </rPr>
          <t>The Ubuntu operating system must generate audit records for successful/unsuccessful uses of the creat, open, openat, open_by_handle_at, truncate, and ftruncate system calls.</t>
        </r>
      </text>
    </comment>
    <comment ref="AK356" authorId="0" shapeId="0" xr:uid="{00000000-0006-0000-0B00-000071000000}">
      <text>
        <r>
          <rPr>
            <sz val="11"/>
            <rFont val="Calibri"/>
          </rPr>
          <t>The Ubuntu operating system must generate audit records for successful/unsuccessful uses of the sudo command.</t>
        </r>
      </text>
    </comment>
    <comment ref="AL356" authorId="0" shapeId="0" xr:uid="{00000000-0006-0000-0B00-000072000000}">
      <text>
        <r>
          <rPr>
            <sz val="11"/>
            <rFont val="Calibri"/>
          </rPr>
          <t>The Ubuntu operating system must generate audit records for successful/unsuccessful uses of the sudoedit command.</t>
        </r>
      </text>
    </comment>
    <comment ref="AM356" authorId="0" shapeId="0" xr:uid="{00000000-0006-0000-0B00-000073000000}">
      <text>
        <r>
          <rPr>
            <sz val="11"/>
            <rFont val="Calibri"/>
          </rPr>
          <t>The Ubuntu operating system must generate audit records for successful/unsuccessful uses of the chsh command.</t>
        </r>
      </text>
    </comment>
    <comment ref="AN356" authorId="0" shapeId="0" xr:uid="{00000000-0006-0000-0B00-000074000000}">
      <text>
        <r>
          <rPr>
            <sz val="11"/>
            <rFont val="Calibri"/>
          </rPr>
          <t>The Ubuntu operating system must generate audit records for successful/unsuccessful uses of the newgrp command.</t>
        </r>
      </text>
    </comment>
    <comment ref="AO356" authorId="0" shapeId="0" xr:uid="{00000000-0006-0000-0B00-000075000000}">
      <text>
        <r>
          <rPr>
            <sz val="11"/>
            <rFont val="Calibri"/>
          </rPr>
          <t>The Ubuntu operating system must generate audit records for successful/unsuccessful uses of the chcon command.</t>
        </r>
      </text>
    </comment>
    <comment ref="AP356" authorId="0" shapeId="0" xr:uid="{00000000-0006-0000-0B00-000076000000}">
      <text>
        <r>
          <rPr>
            <sz val="11"/>
            <rFont val="Calibri"/>
          </rPr>
          <t>The Ubuntu operating system must generate audit records for successful/unsuccessful uses of the setfacl command.</t>
        </r>
      </text>
    </comment>
    <comment ref="AQ356" authorId="0" shapeId="0" xr:uid="{00000000-0006-0000-0B00-000077000000}">
      <text>
        <r>
          <rPr>
            <sz val="11"/>
            <rFont val="Calibri"/>
          </rPr>
          <t>The Ubuntu operating system must generate audit records for successful/unsuccessful uses of the chacl command.</t>
        </r>
      </text>
    </comment>
    <comment ref="AR356" authorId="0" shapeId="0" xr:uid="{00000000-0006-0000-0B00-000078000000}">
      <text>
        <r>
          <rPr>
            <sz val="11"/>
            <rFont val="Calibri"/>
          </rPr>
          <t>The Ubuntu operating system must generate audit records for the use and modification of the tallylog file.</t>
        </r>
      </text>
    </comment>
    <comment ref="AS356" authorId="0" shapeId="0" xr:uid="{00000000-0006-0000-0B00-000079000000}">
      <text>
        <r>
          <rPr>
            <sz val="11"/>
            <rFont val="Calibri"/>
          </rPr>
          <t>The Ubuntu operating system must generate audit records for the use and modification of faillog file.</t>
        </r>
      </text>
    </comment>
    <comment ref="AT356" authorId="0" shapeId="0" xr:uid="{00000000-0006-0000-0B00-00007A000000}">
      <text>
        <r>
          <rPr>
            <sz val="11"/>
            <rFont val="Calibri"/>
          </rPr>
          <t>The Ubuntu operating system must generate audit records for the use and modification of the lastlog file.</t>
        </r>
      </text>
    </comment>
    <comment ref="AU356" authorId="0" shapeId="0" xr:uid="{00000000-0006-0000-0B00-00007B000000}">
      <text>
        <r>
          <rPr>
            <sz val="11"/>
            <rFont val="Calibri"/>
          </rPr>
          <t>The Ubuntu operating system must generate audit records for successful/unsuccessful uses of the passwd command.</t>
        </r>
      </text>
    </comment>
    <comment ref="H360" authorId="0" shapeId="0" xr:uid="{00000000-0006-0000-0B00-00007C000000}">
      <text>
        <r>
          <rPr>
            <sz val="11"/>
            <rFont val="Calibri"/>
          </rPr>
          <t>The Ubuntu operating system audit event multiplexor must be configured to off-load audit logs onto a different system or storage media from the system being audited.</t>
        </r>
      </text>
    </comment>
    <comment ref="I360" authorId="0" shapeId="0" xr:uid="{00000000-0006-0000-0B00-00007D000000}">
      <text>
        <r>
          <rPr>
            <sz val="11"/>
            <rFont val="Calibri"/>
          </rPr>
          <t>The Ubuntu operating system must have a crontab script running weekly to offload audit events of standalone systems.</t>
        </r>
      </text>
    </comment>
    <comment ref="H361" authorId="0" shapeId="0" xr:uid="{00000000-0006-0000-0B00-00007E000000}">
      <text>
        <r>
          <rPr>
            <sz val="11"/>
            <rFont val="Calibri"/>
          </rPr>
          <t>The Ubuntu operating system must configure audit tools with a mode of 0755 or less permissive.</t>
        </r>
      </text>
    </comment>
    <comment ref="I361" authorId="0" shapeId="0" xr:uid="{00000000-0006-0000-0B00-00007F000000}">
      <text>
        <r>
          <rPr>
            <sz val="11"/>
            <rFont val="Calibri"/>
          </rPr>
          <t>The Ubuntu operating system must configure audit tools to be owned by root.</t>
        </r>
      </text>
    </comment>
    <comment ref="J361" authorId="0" shapeId="0" xr:uid="{00000000-0006-0000-0B00-000080000000}">
      <text>
        <r>
          <rPr>
            <sz val="11"/>
            <rFont val="Calibri"/>
          </rPr>
          <t>The Ubuntu operating system must configure the audit tools to be group-owned by root.</t>
        </r>
      </text>
    </comment>
    <comment ref="K361" authorId="0" shapeId="0" xr:uid="{00000000-0006-0000-0B00-000081000000}">
      <text>
        <r>
          <rPr>
            <sz val="11"/>
            <rFont val="Calibri"/>
          </rPr>
          <t>The Ubuntu operating system must configure the /var/log directory to be group-owned by syslog.</t>
        </r>
      </text>
    </comment>
    <comment ref="L361" authorId="0" shapeId="0" xr:uid="{00000000-0006-0000-0B00-000082000000}">
      <text>
        <r>
          <rPr>
            <sz val="11"/>
            <rFont val="Calibri"/>
          </rPr>
          <t>The Ubuntu operating system must configure the /var/log directory to be owned by root.</t>
        </r>
      </text>
    </comment>
    <comment ref="M361" authorId="0" shapeId="0" xr:uid="{00000000-0006-0000-0B00-000083000000}">
      <text>
        <r>
          <rPr>
            <sz val="11"/>
            <rFont val="Calibri"/>
          </rPr>
          <t xml:space="preserve">The Ubuntu operating system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N361" authorId="0" shapeId="0" xr:uid="{00000000-0006-0000-0B00-000084000000}">
      <text>
        <r>
          <rPr>
            <sz val="11"/>
            <rFont val="Calibri"/>
          </rPr>
          <t>The Ubuntu operating system must configure the /var/log/syslog file to be group-owned by adm.</t>
        </r>
      </text>
    </comment>
    <comment ref="O361" authorId="0" shapeId="0" xr:uid="{00000000-0006-0000-0B00-000085000000}">
      <text>
        <r>
          <rPr>
            <sz val="11"/>
            <rFont val="Calibri"/>
          </rPr>
          <t>The Ubuntu operating system must configure /var/log/syslog file to be owned by syslog.</t>
        </r>
      </text>
    </comment>
    <comment ref="P361" authorId="0" shapeId="0" xr:uid="{00000000-0006-0000-0B00-000086000000}">
      <text>
        <r>
          <rPr>
            <sz val="11"/>
            <rFont val="Calibri"/>
          </rPr>
          <t>The Ubuntu operating system must configure /var/log/syslog file with mode 0640 or less permissive.</t>
        </r>
      </text>
    </comment>
    <comment ref="H362" authorId="0" shapeId="0" xr:uid="{00000000-0006-0000-0B00-000087000000}">
      <text>
        <r>
          <rPr>
            <sz val="11"/>
            <rFont val="Calibri"/>
          </rPr>
          <t>The Ubuntu operating system must shut down by default upon audit failure (unless availability is an overriding concern).</t>
        </r>
      </text>
    </comment>
    <comment ref="H368" authorId="0" shapeId="0" xr:uid="{00000000-0006-0000-0B00-000088000000}">
      <text>
        <r>
          <rPr>
            <sz val="11"/>
            <rFont val="Calibri"/>
          </rPr>
          <t>The Ubuntu operating system must be configured to preserve log records from failure events.</t>
        </r>
      </text>
    </comment>
  </commentList>
</comments>
</file>

<file path=xl/sharedStrings.xml><?xml version="1.0" encoding="utf-8"?>
<sst xmlns="http://schemas.openxmlformats.org/spreadsheetml/2006/main" count="13593" uniqueCount="6486">
  <si>
    <t>Id</t>
  </si>
  <si>
    <t>Title</t>
  </si>
  <si>
    <t>Severity</t>
  </si>
  <si>
    <t>MoSCoW</t>
  </si>
  <si>
    <t>OpsImpact</t>
  </si>
  <si>
    <t>Phase</t>
  </si>
  <si>
    <t>ImplStatus</t>
  </si>
  <si>
    <t>Notes</t>
  </si>
  <si>
    <t>Remediation</t>
  </si>
  <si>
    <t>Description</t>
  </si>
  <si>
    <t>Audit</t>
  </si>
  <si>
    <t>Status</t>
  </si>
  <si>
    <t>LogID</t>
  </si>
  <si>
    <t>V-238196</t>
  </si>
  <si>
    <r>
      <rPr>
        <sz val="11"/>
        <rFont val="Calibri"/>
      </rPr>
      <t>The Ubuntu operating system must provision temporary user accounts with an expiration time of 72 hours or less.</t>
    </r>
  </si>
  <si>
    <t>CAT II (Medium)</t>
  </si>
  <si>
    <t>Unassigned</t>
  </si>
  <si>
    <t>Unassessed</t>
  </si>
  <si>
    <t>Pending</t>
  </si>
  <si>
    <t/>
  </si>
  <si>
    <r>
      <rPr>
        <sz val="11"/>
        <color rgb="FF000000"/>
        <rFont val="Calibri"/>
      </rPr>
      <t xml:space="preserve">If a temporary account must be created, configure the system to terminate the account after a 72-hour time period with the following command to set an expiration date on 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Substitute "system_account_name" with the account to be created.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chage -E $(date -d "+3 days" +%F) system_account_name</t>
    </r>
  </si>
  <si>
    <r>
      <rPr>
        <sz val="11"/>
        <color rgb="FF000000"/>
        <rFont val="Calibri"/>
      </rPr>
      <t xml:space="preserve">If temporary user accounts remain active when no longer needed or for an excessive period, these accounts may be used to gain unauthorized access. To mitigate this risk, automated termination of all temporary accounts must be set upon account creation.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Temporary accounts are established as part of normal account activation procedures when there is a need for short-term accounts without the demand for immediacy in account activation.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temporary accounts are used, the operating system must be configured to automatically terminate these types of accounts after a DoD-defined time period of 72 hours.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</si>
  <si>
    <r>
      <rPr>
        <sz val="11"/>
        <color rgb="FF000000"/>
        <rFont val="Calibri"/>
      </rPr>
      <t xml:space="preserve">Verify that the Ubuntu operating system expires temporary user accounts within 72 hours or 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every existing temporary account, run the following command to obtain its account expiration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chage -l system_account_name | grep expires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expires : Aug 07, 2019 </t>
    </r>
    <r>
      <rPr>
        <sz val="11"/>
        <color rgb="FF000000"/>
        <rFont val="Calibri"/>
      </rPr>
      <t xml:space="preserve">
</t>
    </r>
    <r>
      <rPr>
        <sz val="11"/>
        <color rgb="FF000000"/>
        <rFont val="Calibri"/>
      </rPr>
      <t xml:space="preserve">Account expires : Aug 07, 2019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each of these accounts has an expiration date set within 72 hours of account creation.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temporary account does not expire within 72 hours of that account's creation, this is a finding.</t>
    </r>
  </si>
  <si>
    <t>V-238197</t>
  </si>
  <si>
    <r>
      <rPr>
        <sz val="11"/>
        <rFont val="Calibri"/>
      </rPr>
      <t>The Ubuntu operating system must enable the graphical user logon banner to display the Standard Mandatory DoD Notice and Consent Banner before granting local access to the system via a graphical user logon.</t>
    </r>
  </si>
  <si>
    <r>
      <rPr>
        <sz val="11"/>
        <color rgb="FF000000"/>
        <rFont val="Calibri"/>
      </rPr>
      <t xml:space="preserve">Edit the "/etc/gdm3/greeter.dconf-defaults"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Look for the "banner-message-enable" parameter under the "[org/gnome/login-screen]" section and uncomment it (remove the leading "#" characters):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lines are all near the bottom of the file but not adjacent to each other.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[org/gnome/login-screen]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banner-message-enable=true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the GDM with the new configuration: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dconf update </t>
    </r>
    <r>
      <rPr>
        <sz val="11"/>
        <color rgb="FF000000"/>
        <rFont val="Calibri"/>
      </rPr>
      <t xml:space="preserve">
</t>
    </r>
    <r>
      <rPr>
        <sz val="11"/>
        <color rgb="FF000000"/>
        <rFont val="Calibri"/>
      </rPr>
      <t>$ sudo systemctl restart gdm3</t>
    </r>
  </si>
  <si>
    <r>
      <rPr>
        <sz val="11"/>
        <color rgb="FF000000"/>
        <rFont val="Calibri"/>
      </rPr>
      <t xml:space="preserve">Display of a standardized and approved use notification before granting access to the Ubuntu operating system ensures privacy and security notification verbiage used is consistent with applicable federal laws, Executive Orders, directives, policies, regulations, standards, and guidance.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 use notifications are required only for access via logon interfaces with human users and are not required when such human interfaces do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banner must be formatted in accordance with applicable DoD policy. Use the following verbiage for operating systems that can accommodate banners of 1300 characters: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verbiage for operating systems that have severe limitations on the number of characters that can be displayed in the banner: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"I've read &amp; consent to terms in IS user agreem't."</t>
    </r>
  </si>
  <si>
    <r>
      <rPr>
        <sz val="11"/>
        <color rgb="FF000000"/>
        <rFont val="Calibri"/>
      </rPr>
      <t xml:space="preserve">Verify the Ubuntu operating system is configured to display the Standard Mandatory DoD Notice and Consent Banner before granting access to the operating system via a graphical user logon.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 system does not have a graphical user interface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operating banner message for the graphical user logon is enabled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^banner-message-enable /etc/gdm3/greeter.dconf-defaults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banner-message-enable=true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line is commented out or set to "false", this is a finding.</t>
    </r>
  </si>
  <si>
    <t>V-238198</t>
  </si>
  <si>
    <r>
      <rPr>
        <sz val="11"/>
        <rFont val="Calibri"/>
      </rPr>
      <t>The Ubuntu operating system must display the Standard Mandatory DOD Notice and Consent Banner before granting local access to the system via a graphical user logon.</t>
    </r>
  </si>
  <si>
    <r>
      <rPr>
        <sz val="11"/>
        <color rgb="FF000000"/>
        <rFont val="Calibri"/>
      </rPr>
      <t xml:space="preserve">Edit the "/etc/gdm3/greeter.dconf-defaults"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"banner-message-text" line to contain the appropriate banner message text as shown below: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banner-message-text='You are accessing a U.S. Government (USG) Information System (IS) that is provided for USG-authorized use only.\n\nBy using this IS (which includes any device attached to this IS), you consent to the following conditions:\n\n-The USG routinely intercepts and monitors communications on this IS for purposes including, but not limited to, penetration testing, COMSEC monitoring, network operations and defense, personnel misconduct (PM), law enforcement (LE), and counterintelligence (CI) investigations.\n\n-At any time, the USG may inspect and seize data stored on this IS.\n\n-Communications using, or data stored on, this IS are not private, are subject to routine monitoring, interception, and search, and may be disclosed or used for any USG-authorized purpose.\n\n-This IS includes security measures (e.g., authentication and access controls) to protect USG interests--not for your personal benefit or privacy.\n\n-Notwithstanding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the GDM with the new configuration: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dconf update </t>
    </r>
    <r>
      <rPr>
        <sz val="11"/>
        <color rgb="FF000000"/>
        <rFont val="Calibri"/>
      </rPr>
      <t xml:space="preserve">
</t>
    </r>
    <r>
      <rPr>
        <sz val="11"/>
        <color rgb="FF000000"/>
        <rFont val="Calibri"/>
      </rPr>
      <t>$ sudo systemctl restart gdm3</t>
    </r>
  </si>
  <si>
    <r>
      <rPr>
        <sz val="11"/>
        <color rgb="FF000000"/>
        <rFont val="Calibri"/>
      </rPr>
      <t xml:space="preserve">Display of a standardized and approved use notification before granting access to the Ubuntu operating system ensures privacy and security notification verbiage used is consistent with applicable federal laws, Executive Orders, directives, policies, regulations, standards, and guidance.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 use notifications are required only for access via logon interfaces with human users and are not required when such human interfaces do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banner must be formatted in accordance with applicable DOD policy. Use the following verbiage for operating systems that can accommodate banners of 1300 characters: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verbiage for operating systems that have severe limitations on the number of characters that can be displayed in the banner: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"I've read &amp; consent to terms in IS user agreem't."</t>
    </r>
  </si>
  <si>
    <r>
      <rPr>
        <sz val="11"/>
        <color rgb="FF000000"/>
        <rFont val="Calibri"/>
      </rPr>
      <t xml:space="preserve">Verify the Ubuntu operating system displays the Standard Mandatory DOD Notice and Consent Banner before granting access to the operating system via a graphical user logon.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 system does not have a graphical user interface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operating system displays the exact approved Standard Mandatory DOD Notice and Consent Banner text with the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^banner-message-text /etc/gdm3/greeter.dconf-defaults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banner-message-text='You are accessing a U.S. Government (USG) Information System (IS) that is provided for USG-authorized use only.\n\nBy using this IS (which includes any device attached to this IS), you consent to the following conditions:\n\n-The USG routinely intercepts and monitors communications on this IS for purposes including, but not limited to, penetration testing, COMSEC monitoring, network operations and defense, personnel misconduct (PM), law enforcement (LE), and counterintelligence (CI) investigations.\n\n-At any time, the USG may inspect and seize data stored on this IS.\n\n-Communications using, or data stored on, this IS are not private, are subject to routine monitoring, interception, and search, and may be disclosed or used for any USG-authorized purpose.\n\n-This IS includes security measures (e.g., authentication and access controls) to protect USG interests--not for your personal benefit or privacy.\n\n-Notwithstanding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banner-message-text is missing, commented out, or does not match the Standard Mandatory DOD Notice and Consent Banner exactly, this is a finding.</t>
    </r>
  </si>
  <si>
    <t>V-238199</t>
  </si>
  <si>
    <r>
      <rPr>
        <sz val="11"/>
        <rFont val="Calibri"/>
      </rPr>
      <t>The Ubuntu operating system must retain a user</t>
    </r>
    <r>
      <rPr>
        <sz val="11"/>
        <color rgb="FF000000"/>
        <rFont val="Calibri"/>
      </rPr>
      <t>'</t>
    </r>
    <r>
      <rPr>
        <sz val="11"/>
        <color rgb="FF000000"/>
        <rFont val="Calibri"/>
      </rPr>
      <t>s session lock until that user reestablishes access using established identification and authentication procedures.</t>
    </r>
  </si>
  <si>
    <r>
      <rPr>
        <sz val="11"/>
        <color rgb="FF000000"/>
        <rFont val="Calibri"/>
      </rPr>
      <t xml:space="preserve">Configure the Ubuntu operating system to allow a user to lock the current graphical user interface 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 Ubuntu operating system does not have a graphical user interface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"lock-enabled" setting to allow graphical user interface session locks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gsettings set org.gnome.desktop.screensaver lock-enabled true</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</si>
  <si>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session lock is implemented at the point where session activity can be determined.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Regardless of where the session lock is determined and implemented, once invoked, a session lock of the Ubuntu operating system must remain in place until the user reauthenticates. No other activity aside from reauthentication must unlock the system.</t>
    </r>
    <r>
      <rPr>
        <sz val="11"/>
        <color rgb="FF000000"/>
        <rFont val="Calibri"/>
      </rPr>
      <t xml:space="preserve">
</t>
    </r>
    <r>
      <rPr>
        <sz val="11"/>
        <color rgb="FF000000"/>
        <rFont val="Calibri"/>
      </rPr>
      <t>Satisfies: SRG-OS-000028-GPOS-00009, SRG-OS-000029-GPOS-00010</t>
    </r>
  </si>
  <si>
    <r>
      <rPr>
        <sz val="11"/>
        <color rgb="FF000000"/>
        <rFont val="Calibri"/>
      </rPr>
      <t xml:space="preserve">Verify the Ubuntu operation system has a graphical user interface session lock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 Ubuntu operating system does not have a graphical user interface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Get the "lock-enabled" setting to verify the graphical user interface session has the lock enabled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gsettings get org.gnome.desktop.screensaver lock-enabled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"lock-enabled" is not set to "true", this is a finding.</t>
    </r>
  </si>
  <si>
    <t>V-238200</t>
  </si>
  <si>
    <r>
      <rPr>
        <sz val="11"/>
        <rFont val="Calibri"/>
      </rPr>
      <t>The Ubuntu operating system must allow users to directly initiate a session lock for all connection types.</t>
    </r>
  </si>
  <si>
    <r>
      <rPr>
        <sz val="11"/>
        <color rgb="FF000000"/>
        <rFont val="Calibri"/>
      </rPr>
      <t xml:space="preserve">Install the "vlock" package (if it is not already installed)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apt-get install vlock</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</si>
  <si>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the Ubuntu operating systems need to provide users with the ability to manually invoke a session lock so users may secure their session if they need to temporarily vacate the immediate physical vicinity.</t>
    </r>
    <r>
      <rPr>
        <sz val="11"/>
        <color rgb="FF000000"/>
        <rFont val="Calibri"/>
      </rPr>
      <t xml:space="preserve">
</t>
    </r>
    <r>
      <rPr>
        <sz val="11"/>
        <color rgb="FF000000"/>
        <rFont val="Calibri"/>
      </rPr>
      <t>Satisfies: SRG-OS-000030-GPOS-00011, SRG-OS-000031-GPOS-00012</t>
    </r>
  </si>
  <si>
    <r>
      <rPr>
        <sz val="11"/>
        <color rgb="FF000000"/>
        <rFont val="Calibri"/>
      </rPr>
      <t xml:space="preserve">Verify the Ubuntu operating system has the "vlock" package installed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vlock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"vlock" is not installed, this is a finding.</t>
    </r>
  </si>
  <si>
    <t>V-238201</t>
  </si>
  <si>
    <r>
      <rPr>
        <sz val="11"/>
        <rFont val="Calibri"/>
      </rPr>
      <t>The Ubuntu operating system must map the authenticated identity to the user or group account for PKI-based authentication.</t>
    </r>
  </si>
  <si>
    <t>CAT I (High)</t>
  </si>
  <si>
    <r>
      <rPr>
        <sz val="11"/>
        <color rgb="FF000000"/>
        <rFont val="Calibri"/>
      </rPr>
      <t xml:space="preserve">Set "use_mappers=pwent" in "/etc/pam_pkcs11/pam_pkcs11.conf" or, if there is already a comma-separated list of mappers, add it to the list, separated by comma, and before the null mapper.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is missing an "/etc/pam_pkcs11/" directory and an "/etc/pam_pkcs11/pam_pkcs11.conf", find an example to copy into place and modify accordingly at "/usr/share/doc/libpam-pkcs11/examples/pam_pkcs11.conf.example.gz".</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</si>
  <si>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</si>
  <si>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 xml:space="preserve">Verify that "use_mappers" is set to "pwent" in "/etc/pam_pkcs11/pam_pkcs11.conf"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use_mappers /etc/pam_pkcs11/pam_pkcs11.conf </t>
    </r>
    <r>
      <rPr>
        <sz val="11"/>
        <color rgb="FF000000"/>
        <rFont val="Calibri"/>
      </rPr>
      <t xml:space="preserve">
</t>
    </r>
    <r>
      <rPr>
        <sz val="11"/>
        <color rgb="FF000000"/>
        <rFont val="Calibri"/>
      </rPr>
      <t xml:space="preserve">use_mappers = pwent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"use_mappers" is not found or the list does not contain "pwent" this is a finding.</t>
    </r>
  </si>
  <si>
    <t>V-238202</t>
  </si>
  <si>
    <r>
      <rPr>
        <sz val="11"/>
        <rFont val="Calibri"/>
      </rPr>
      <t>The Ubuntu operating system must enforce 24 hours/1 day as the minimum password lifetime. Passwords for new users must have a 24 hours/1 day minimum password lifetime restriction.</t>
    </r>
  </si>
  <si>
    <t>CAT III (Low)</t>
  </si>
  <si>
    <r>
      <rPr>
        <sz val="11"/>
        <color rgb="FF000000"/>
        <rFont val="Calibri"/>
      </rPr>
      <t xml:space="preserve">Configure the Ubuntu operating system to enforce a 24 hours/1 day minimum password lifetime.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"/etc/login.defs"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</si>
  <si>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</si>
  <si>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 xml:space="preserve">Verify the Ubuntu operating system enforces a 24 hours/1 day minimum password lifetime for new user accounts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^pass_min_days /etc/login.defs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PASS_MIN_DAYS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"PASS_MIN_DAYS" parameter value is less than "1" or is commented out, this is a finding.</t>
    </r>
  </si>
  <si>
    <t>V-238203</t>
  </si>
  <si>
    <r>
      <rPr>
        <sz val="11"/>
        <rFont val="Calibri"/>
      </rPr>
      <t>The Ubuntu operating system must enforce a 60-day maximum password lifetime restriction. Passwords for new users must have a 60-day maximum password lifetime restriction.</t>
    </r>
  </si>
  <si>
    <r>
      <rPr>
        <sz val="11"/>
        <color rgb="FF000000"/>
        <rFont val="Calibri"/>
      </rPr>
      <t xml:space="preserve">Configure the Ubuntu operating system to enforce a 60-day maximum password lifetime.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"/etc/login.defs"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PASS_MAX_DAYS    60</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</si>
  <si>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</si>
  <si>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 xml:space="preserve">Verify the Ubuntu operating system enforces a 60-day maximum password lifetime for new user accounts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^pass_max_days /etc/login.defs </t>
    </r>
    <r>
      <rPr>
        <sz val="11"/>
        <color rgb="FF000000"/>
        <rFont val="Calibri"/>
      </rPr>
      <t xml:space="preserve">
</t>
    </r>
    <r>
      <rPr>
        <sz val="11"/>
        <color rgb="FF000000"/>
        <rFont val="Calibri"/>
      </rPr>
      <t xml:space="preserve">PASS_MAX_DAYS    60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"PASS_MAX_DAYS" parameter value is greater than 60, or commented out, this is a finding.</t>
    </r>
  </si>
  <si>
    <t>V-238204</t>
  </si>
  <si>
    <r>
      <rPr>
        <sz val="11"/>
        <rFont val="Calibri"/>
      </rPr>
      <t>Ubuntu operating systems when booted must require authentication upon booting into single-user and maintenance modes.</t>
    </r>
  </si>
  <si>
    <r>
      <rPr>
        <sz val="11"/>
        <color rgb="FF000000"/>
        <rFont val="Calibri"/>
      </rPr>
      <t xml:space="preserve">Configure the system to require a password for authentication upon booting into single-user and maintenance modes.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Generate an encrypted (grub) password for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grub-mkpasswd-pbkdf2 </t>
    </r>
    <r>
      <rPr>
        <sz val="11"/>
        <color rgb="FF000000"/>
        <rFont val="Calibri"/>
      </rPr>
      <t xml:space="preserve">
</t>
    </r>
    <r>
      <rPr>
        <sz val="11"/>
        <color rgb="FF000000"/>
        <rFont val="Calibri"/>
      </rPr>
      <t xml:space="preserve">Enter Password: </t>
    </r>
    <r>
      <rPr>
        <sz val="11"/>
        <color rgb="FF000000"/>
        <rFont val="Calibri"/>
      </rPr>
      <t xml:space="preserve">
</t>
    </r>
    <r>
      <rPr>
        <sz val="11"/>
        <color rgb="FF000000"/>
        <rFont val="Calibri"/>
      </rPr>
      <t xml:space="preserve">Reenter Password: </t>
    </r>
    <r>
      <rPr>
        <sz val="11"/>
        <color rgb="FF000000"/>
        <rFont val="Calibri"/>
      </rPr>
      <t xml:space="preserve">
</t>
    </r>
    <r>
      <rPr>
        <sz val="11"/>
        <color rgb="FF000000"/>
        <rFont val="Calibri"/>
      </rPr>
      <t xml:space="preserve">PBKDF2 hash of your password is grub.pbkdf2.sha512.10000.MFU48934NJD84NF8NSD39993JDHF84NG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hash from the output, modify the "/etc/grub.d/40_custom" file with the following command to add a boot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sed -i '$i set superusers=\"root\"\npassword_pbkdf2 root &lt;hash&gt;' /etc/grub.d/40_custom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&lt;hash&gt; is the hash generated by grub-mkpasswd-pbkdf2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Generate an updated "grub.conf" file with the new password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update-grub</t>
    </r>
  </si>
  <si>
    <r>
      <rPr>
        <sz val="11"/>
        <color rgb="FF000000"/>
        <rFont val="Calibri"/>
      </rPr>
      <t xml:space="preserve">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</si>
  <si>
    <r>
      <rPr>
        <sz val="11"/>
        <color rgb="FF000000"/>
        <rFont val="Calibri"/>
      </rPr>
      <t xml:space="preserve">Run the following command to verify the encrypted password is set: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password /boot/grub/grub.cfg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password_pbkdf2 root grub.pbkdf2.sha512.10000.MFU48934NJA87HF8NSD34493GDHF84NG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root password entry does not begin with "password_pbkdf2", this is a finding.</t>
    </r>
  </si>
  <si>
    <t>V-238205</t>
  </si>
  <si>
    <r>
      <rPr>
        <sz val="11"/>
        <rFont val="Calibri"/>
      </rPr>
      <t>The Ubuntu operating system must uniquely identify interactive users.</t>
    </r>
  </si>
  <si>
    <r>
      <rPr>
        <sz val="11"/>
        <color rgb="FF000000"/>
        <rFont val="Calibri"/>
      </rPr>
      <t>Edit the file "/etc/passwd" and provide each interactive user account that has a duplicate UID with a unique UID.</t>
    </r>
  </si>
  <si>
    <r>
      <rPr>
        <sz val="11"/>
        <color rgb="FF000000"/>
        <rFont val="Calibri"/>
      </rPr>
      <t xml:space="preserve">To assure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SRG-OS-000104-GPOS-00051, SRG-OS-000121-GPOS-00062</t>
    </r>
  </si>
  <si>
    <r>
      <rPr>
        <sz val="11"/>
        <color rgb="FF000000"/>
        <rFont val="Calibri"/>
      </rPr>
      <t xml:space="preserve">Verify the Ubuntu operating system contains no duplicate User IDs (UIDs) for interactive users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awk -F ":" 'list[$3]++{print $1, $3}'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output is produced and the accounts listed are interactive user accounts, this is a finding.</t>
    </r>
  </si>
  <si>
    <t>V-238206</t>
  </si>
  <si>
    <r>
      <rPr>
        <sz val="11"/>
        <rFont val="Calibri"/>
      </rPr>
      <t>The Ubuntu operating system must ensure only users who need access to security functions are part of sudo group.</t>
    </r>
  </si>
  <si>
    <r>
      <rPr>
        <sz val="11"/>
        <color rgb="FF000000"/>
        <rFont val="Calibri"/>
      </rPr>
      <t xml:space="preserve">Configure the sudo group with only members requiring access to security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remove a user from the sudo group, run: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gpasswd -d &lt;username&gt; sudo</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</si>
  <si>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Security functions are the hardware, software, and/or firmware of the information system responsible for enforcing the system security policy and supporting the isolation of code and data on which the protection is based. Operating systems implement code separation (i.e., separation of security functions from nonsecurity functions) in a number of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Ubuntu operating system restricts access to security functions through the use of access control mechanisms and by implementing least privilege capabilities.</t>
    </r>
  </si>
  <si>
    <r>
      <rPr>
        <sz val="11"/>
        <color rgb="FF000000"/>
        <rFont val="Calibri"/>
      </rPr>
      <t xml:space="preserve">Verify the sudo group has only members who should have access to security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sudo /etc/group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sudo:x:27:foo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sudo group contains users not needing access to security functions, this is a finding.</t>
    </r>
  </si>
  <si>
    <t>V-238207</t>
  </si>
  <si>
    <r>
      <rPr>
        <sz val="11"/>
        <rFont val="Calibri"/>
      </rPr>
      <t>The Ubuntu operating system must automatically terminate a user session after inactivity timeouts have expired.</t>
    </r>
  </si>
  <si>
    <r>
      <rPr>
        <sz val="11"/>
        <color rgb="FF000000"/>
        <rFont val="Calibri"/>
      </rPr>
      <t xml:space="preserve">Configure the operating system to automatically terminate a user session after inactivity timeouts have expired or at shutdown.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the file "/etc/profile.d/99-terminal_tmout.sh" file if it does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Modify or append the following line in the "/etc/profile.d/99-terminal_tmout.sh "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TMOUT=600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will set a timeout value of 10 minutes for all future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set the timeout for the current sessions, execute the following command over the terminal 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export TMOUT=600</t>
    </r>
  </si>
  <si>
    <r>
      <rPr>
        <sz val="11"/>
        <color rgb="FF000000"/>
        <rFont val="Calibri"/>
      </rPr>
      <t xml:space="preserve">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Session termination terminates all processes associated with a user's logical session except those processes that are specifically created by the user (i.e., session owner) to continue after the session is terminated.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Conditions or trigger events requiring automatic session termination can include, for example, organization-defined periods of user inactivity, targeted responses to certain types of incidents, and time-of-day restrictions on information system 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capability is typically reserved for specific operating system functionality where the system owner, data owner, or organization requires additional assurance.</t>
    </r>
  </si>
  <si>
    <r>
      <rPr>
        <sz val="11"/>
        <color rgb="FF000000"/>
        <rFont val="Calibri"/>
      </rPr>
      <t xml:space="preserve">Verify the operating system automatically terminates a user session after inactivity timeouts have expired.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"TMOUT" environment variable is set in the "/etc/bash.bashrc" file or in any file inside the "/etc/profile.d/" directory by performing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 "\bTMOUT=[0-9]+" /etc/bash.bashrc /etc/profile.d/*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TMOUT=600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"TMOUT" is not set, or if the value is "0" or is commented out, this is a finding.</t>
    </r>
  </si>
  <si>
    <t>V-238208</t>
  </si>
  <si>
    <r>
      <rPr>
        <sz val="11"/>
        <rFont val="Calibri"/>
      </rPr>
      <t>The Ubuntu operating system must require users to reauthenticate for privilege escalation or when changing roles.</t>
    </r>
  </si>
  <si>
    <r>
      <rPr>
        <sz val="11"/>
        <color rgb="FF000000"/>
        <rFont val="Calibri"/>
      </rPr>
      <t>Remove any occurrence of "NOPASSWD" or "!authenticate" found in "/etc/sudoers" file or files in the "/etc/sudoers.d" directory.</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</si>
  <si>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t>
    </r>
  </si>
  <si>
    <r>
      <rPr>
        <sz val="11"/>
        <color rgb="FF000000"/>
        <rFont val="Calibri"/>
      </rPr>
      <t xml:space="preserve">Verify the "/etc/sudoers" file has no occurrences of "NOPASSWD" or "!authenticate"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egrep -i '(nopasswd|!authenticate)' /etc/sudoers /etc/sudoers.d/*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occurrences of "NOPASSWD" or "!authenticate" return from the command, this is a finding.</t>
    </r>
  </si>
  <si>
    <t>V-238209</t>
  </si>
  <si>
    <r>
      <rPr>
        <sz val="11"/>
        <rFont val="Calibri"/>
      </rPr>
      <t>The Ubuntu operating system default filesystem permissions must be defined in such a way that all authenticated users can read and modify only their own files.</t>
    </r>
  </si>
  <si>
    <r>
      <rPr>
        <sz val="11"/>
        <color rgb="FF000000"/>
        <rFont val="Calibri"/>
      </rPr>
      <t xml:space="preserve">Configure the system to define the default permissions for all authenticated users in such a way that the user can read and modify only their own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"UMASK" parameter in the "/etc/login.defs" file to match the example below: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</si>
  <si>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</si>
  <si>
    <r>
      <rPr>
        <sz val="11"/>
        <color rgb="FF000000"/>
        <rFont val="Calibri"/>
      </rPr>
      <t xml:space="preserve">Verify the Ubuntu operating system defines default permissions for all authenticated users in such a way that the user can read and modify only their own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Ubuntu operating system defines default permissions for all authenticated users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"umask" /etc/login.defs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UMASK 077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"UMASK" variable is set to "000", this is a finding with the severity raised to a CAT 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"UMASK" is not set to "077", is commented out, or is missing completely, this is a finding.</t>
    </r>
  </si>
  <si>
    <t>V-238210</t>
  </si>
  <si>
    <r>
      <rPr>
        <sz val="11"/>
        <rFont val="Calibri"/>
      </rPr>
      <t>The Ubuntu operating system must implement smart card logins for multifactor authentication for local and network access to privileged and nonprivileged accounts.</t>
    </r>
  </si>
  <si>
    <r>
      <rPr>
        <sz val="11"/>
        <color rgb="FF000000"/>
        <rFont val="Calibri"/>
      </rPr>
      <t xml:space="preserve">Configure the Ubuntu operating system to use multifactor authentication for network access to accounts.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line in "/etc/pam.d/common-auth", placing it above any lines containing "pam_unix.so":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[success=2 default=ignore] pam_pkcs11.so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Set the sshd option "PubkeyAuthentication yes" in the "/etc/ssh/sshd_config" file.</t>
    </r>
  </si>
  <si>
    <r>
      <rPr>
        <sz val="11"/>
        <color rgb="FF000000"/>
        <rFont val="Calibri"/>
      </rPr>
      <t>Without the use of multifactor authentication, the ease of access to privileged functions is greatly increased.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1) something a user knows (e.g., password/PIN); </t>
    </r>
    <r>
      <rPr>
        <sz val="11"/>
        <color rgb="FF000000"/>
        <rFont val="Calibri"/>
      </rPr>
      <t xml:space="preserve">
</t>
    </r>
    <r>
      <rPr>
        <sz val="11"/>
        <color rgb="FF000000"/>
        <rFont val="Calibri"/>
      </rPr>
      <t xml:space="preserve">2) something a user has (e.g., cryptographic identification device, token); and </t>
    </r>
    <r>
      <rPr>
        <sz val="11"/>
        <color rgb="FF000000"/>
        <rFont val="Calibri"/>
      </rPr>
      <t xml:space="preserve">
</t>
    </r>
    <r>
      <rPr>
        <sz val="11"/>
        <color rgb="FF000000"/>
        <rFont val="Calibri"/>
      </rPr>
      <t xml:space="preserve">3) something a user is (e.g., biometric).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CAC with DOD-approved PKI is an example of multifactor authentication.</t>
    </r>
    <r>
      <rPr>
        <sz val="11"/>
        <color rgb="FF000000"/>
        <rFont val="Calibri"/>
      </rPr>
      <t xml:space="preserve">
</t>
    </r>
    <r>
      <rPr>
        <sz val="11"/>
        <color rgb="FF000000"/>
        <rFont val="Calibri"/>
      </rPr>
      <t>Satisfies: SRG-OS-000105-GPOS-00052, SRG-OS-000106-GPOS-00053, SRG-OS-000107-GPOS-00054, SRG-OS-000108-GPOS-00055</t>
    </r>
  </si>
  <si>
    <r>
      <rPr>
        <sz val="11"/>
        <color rgb="FF000000"/>
        <rFont val="Calibri"/>
      </rPr>
      <t>Verify the Ubuntu operating system has the packages required for multifactor authentication installed with the following commands:</t>
    </r>
    <r>
      <rPr>
        <sz val="11"/>
        <color rgb="FF000000"/>
        <rFont val="Calibri"/>
      </rPr>
      <t xml:space="preserve">
</t>
    </r>
    <r>
      <rPr>
        <sz val="11"/>
        <color rgb="FF000000"/>
        <rFont val="Calibri"/>
      </rPr>
      <t>$ dpkg -l | grep libpam-pkcs11</t>
    </r>
    <r>
      <rPr>
        <sz val="11"/>
        <color rgb="FF000000"/>
        <rFont val="Calibri"/>
      </rPr>
      <t xml:space="preserve">
</t>
    </r>
    <r>
      <rPr>
        <sz val="11"/>
        <color rgb="FF000000"/>
        <rFont val="Calibri"/>
      </rPr>
      <t>ii  libpam-pkcs11    0.6.8-4    amd64    Fully featured PAM module for using PKCS#11 smart cards</t>
    </r>
    <r>
      <rPr>
        <sz val="11"/>
        <color rgb="FF000000"/>
        <rFont val="Calibri"/>
      </rPr>
      <t xml:space="preserve">
</t>
    </r>
    <r>
      <rPr>
        <sz val="11"/>
        <color rgb="FF000000"/>
        <rFont val="Calibri"/>
      </rPr>
      <t>If the "libpam-pkcs11" package is not installed, this is a finding.</t>
    </r>
    <r>
      <rPr>
        <sz val="11"/>
        <color rgb="FF000000"/>
        <rFont val="Calibri"/>
      </rPr>
      <t xml:space="preserve">
</t>
    </r>
    <r>
      <rPr>
        <sz val="11"/>
        <color rgb="FF000000"/>
        <rFont val="Calibri"/>
      </rPr>
      <t>Verify the sshd daemon allows public key authentication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/usr/sbin/sshd -dd 2&gt;&amp;1 | awk '/filename/ {print $4}' | tr -d '\r' | tr '\n' ' ' | xargs sudo grep -iH '^\s*pubkeyauthentication'</t>
    </r>
    <r>
      <rPr>
        <sz val="11"/>
        <color rgb="FF000000"/>
        <rFont val="Calibri"/>
      </rPr>
      <t xml:space="preserve">
</t>
    </r>
    <r>
      <rPr>
        <sz val="11"/>
        <color rgb="FF000000"/>
        <rFont val="Calibri"/>
      </rPr>
      <t>PubkeyAuthentication yes</t>
    </r>
    <r>
      <rPr>
        <sz val="11"/>
        <color rgb="FF000000"/>
        <rFont val="Calibri"/>
      </rPr>
      <t xml:space="preserve">
</t>
    </r>
    <r>
      <rPr>
        <sz val="11"/>
        <color rgb="FF000000"/>
        <rFont val="Calibri"/>
      </rPr>
      <t>If this option is set to "no" or is missing, this is a finding.</t>
    </r>
    <r>
      <rPr>
        <sz val="11"/>
        <color rgb="FF000000"/>
        <rFont val="Calibri"/>
      </rPr>
      <t xml:space="preserve">
</t>
    </r>
    <r>
      <rPr>
        <sz val="11"/>
        <color rgb="FF000000"/>
        <rFont val="Calibri"/>
      </rPr>
      <t>If conflicting results are returned, this is a finding.</t>
    </r>
  </si>
  <si>
    <t>V-238211</t>
  </si>
  <si>
    <r>
      <rPr>
        <sz val="11"/>
        <rFont val="Calibri"/>
      </rPr>
      <t>The Ubuntu operating system must use strong authenticators in establishing nonlocal maintenance and diagnostic sessions.</t>
    </r>
  </si>
  <si>
    <r>
      <rPr>
        <sz val="11"/>
        <color rgb="FF000000"/>
        <rFont val="Calibri"/>
      </rPr>
      <t xml:space="preserve">Configure the Ubuntu operating system to use strong authentication when establishing nonlocal maintenance and diagnostic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/etc/ssh/sshd_config: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UsePAM yes</t>
    </r>
  </si>
  <si>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</si>
  <si>
    <r>
      <rPr>
        <sz val="11"/>
        <color rgb="FF000000"/>
        <rFont val="Calibri"/>
      </rPr>
      <t>Verify the Ubuntu operating system is configured to use strong authenticators in the establishment of nonlocal maintenance and diagnostic maintenance.</t>
    </r>
    <r>
      <rPr>
        <sz val="11"/>
        <color rgb="FF000000"/>
        <rFont val="Calibri"/>
      </rPr>
      <t xml:space="preserve">
</t>
    </r>
    <r>
      <rPr>
        <sz val="11"/>
        <color rgb="FF000000"/>
        <rFont val="Calibri"/>
      </rPr>
      <t>Verify that "UsePAM" is set to "yes" in "/etc/ssh/sshd_config:</t>
    </r>
    <r>
      <rPr>
        <sz val="11"/>
        <color rgb="FF000000"/>
        <rFont val="Calibri"/>
      </rPr>
      <t xml:space="preserve">
</t>
    </r>
    <r>
      <rPr>
        <sz val="11"/>
        <color rgb="FF000000"/>
        <rFont val="Calibri"/>
      </rPr>
      <t>$ sudo /usr/sbin/sshd -dd 2&gt;&amp;1 | awk '/filename/ {print $4}' | tr -d '\r' | tr '\n' ' ' | xargs sudo grep -iH '^\s*usepam'</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If "UsePAM" is not set to "yes", this is a finding.</t>
    </r>
    <r>
      <rPr>
        <sz val="11"/>
        <color rgb="FF000000"/>
        <rFont val="Calibri"/>
      </rPr>
      <t xml:space="preserve">
</t>
    </r>
    <r>
      <rPr>
        <sz val="11"/>
        <color rgb="FF000000"/>
        <rFont val="Calibri"/>
      </rPr>
      <t>If conflicting results are returned, this is a finding.</t>
    </r>
  </si>
  <si>
    <t>V-238212</t>
  </si>
  <si>
    <r>
      <rPr>
        <sz val="11"/>
        <rFont val="Calibri"/>
      </rPr>
      <t>The Ubuntu operating system must immediately terminate all network connections associated with SSH traffic after a period of inactivity.</t>
    </r>
  </si>
  <si>
    <r>
      <rPr>
        <sz val="11"/>
        <color rgb="FF000000"/>
        <rFont val="Calibri"/>
      </rPr>
      <t xml:space="preserve">Configure the Ubuntu operating system to automatically terminate inactive SSH sessions after a period of inactivity.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Modify or append the following line in the "/etc/ssh/sshd_config" file, replacing "[Count]" with a value of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ClientAliveCountMax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</si>
  <si>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 xml:space="preserve">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Session termination terminates all processes associated with a user's logical session except those processes that are specifically created by the user (i.e., session owner) to continue after the session is terminated.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Conditions or trigger events requiring automatic session termination can include, for example, organization-defined periods of user inactivity, targeted responses to certain types of incidents, and time-of-day restrictions on information system 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capability is typically reserved for specific Ubuntu operating system functionality where the system owner, data owner, or organization requires additional assurance.</t>
    </r>
  </si>
  <si>
    <r>
      <rPr>
        <sz val="11"/>
        <color rgb="FF000000"/>
        <rFont val="Calibri"/>
      </rPr>
      <t xml:space="preserve">Verify all network connections associated with SSH traffic automatically terminate after a period of inactivity. </t>
    </r>
    <r>
      <rPr>
        <sz val="11"/>
        <color rgb="FF000000"/>
        <rFont val="Calibri"/>
      </rPr>
      <t xml:space="preserve">
</t>
    </r>
    <r>
      <rPr>
        <sz val="11"/>
        <color rgb="FF000000"/>
        <rFont val="Calibri"/>
      </rPr>
      <t>Verify the "ClientAliveCountMax" variable is set in the "/etc/ssh/sshd_config" file by performing the following command:</t>
    </r>
    <r>
      <rPr>
        <sz val="11"/>
        <color rgb="FF000000"/>
        <rFont val="Calibri"/>
      </rPr>
      <t xml:space="preserve">
</t>
    </r>
    <r>
      <rPr>
        <sz val="11"/>
        <color rgb="FF000000"/>
        <rFont val="Calibri"/>
      </rPr>
      <t>$ sudo /usr/sbin/sshd -dd 2&gt;&amp;1 | awk '/filename/ {print $4}' | tr -d '\r' | tr '\n' ' ' | xargs sudo grep -iH '^\s*clientalivecountmax'</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If "ClientAliveCountMax" is not set, is not set to "1", or is commented out, this is a finding.</t>
    </r>
    <r>
      <rPr>
        <sz val="11"/>
        <color rgb="FF000000"/>
        <rFont val="Calibri"/>
      </rPr>
      <t xml:space="preserve">
</t>
    </r>
    <r>
      <rPr>
        <sz val="11"/>
        <color rgb="FF000000"/>
        <rFont val="Calibri"/>
      </rPr>
      <t>If conflicting results are returned, this is a finding.</t>
    </r>
  </si>
  <si>
    <t>V-238213</t>
  </si>
  <si>
    <r>
      <rPr>
        <sz val="11"/>
        <rFont val="Calibri"/>
      </rPr>
      <t>The Ubuntu operating system must immediately terminate all network connections associated with SSH traffic at the end of the session or after 10 minutes of inactivity.</t>
    </r>
  </si>
  <si>
    <r>
      <rPr>
        <sz val="11"/>
        <color rgb="FF000000"/>
        <rFont val="Calibri"/>
      </rPr>
      <t xml:space="preserve">Configure the Ubuntu operating system to automatically terminate all network connections associated with SSH traffic at the end of a session or after a 10-minute period of inactivity.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Modify or append the following line in the "/etc/ssh/sshd_config" file replacing "[Interval]" with a value of "600" or 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ClientAliveInterval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</si>
  <si>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</si>
  <si>
    <r>
      <rPr>
        <sz val="11"/>
        <color rgb="FF000000"/>
        <rFont val="Calibri"/>
      </rPr>
      <t>Verify all network connections associated with SSH traffic are automatically terminated at the end of the session or after 10 minutes of inactivity.</t>
    </r>
    <r>
      <rPr>
        <sz val="11"/>
        <color rgb="FF000000"/>
        <rFont val="Calibri"/>
      </rPr>
      <t xml:space="preserve">
</t>
    </r>
    <r>
      <rPr>
        <sz val="11"/>
        <color rgb="FF000000"/>
        <rFont val="Calibri"/>
      </rPr>
      <t>Verify the "ClientAliveInterval" variable is set to a value of "600" or less by performing the following command:</t>
    </r>
    <r>
      <rPr>
        <sz val="11"/>
        <color rgb="FF000000"/>
        <rFont val="Calibri"/>
      </rPr>
      <t xml:space="preserve">
</t>
    </r>
    <r>
      <rPr>
        <sz val="11"/>
        <color rgb="FF000000"/>
        <rFont val="Calibri"/>
      </rPr>
      <t>$ sudo /usr/sbin/sshd -dd 2&gt;&amp;1 | awk '/filename/ {print $4}' | tr -d '\r' | tr '\n' ' ' | xargs sudo grep -iH '^\s*clientaliveinterval'</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If "ClientAliveInterval" does not exist, is not set to a value of "600" or less in "/etc/ssh/sshd_config", or is commented out, this is a finding.</t>
    </r>
    <r>
      <rPr>
        <sz val="11"/>
        <color rgb="FF000000"/>
        <rFont val="Calibri"/>
      </rPr>
      <t xml:space="preserve">
</t>
    </r>
    <r>
      <rPr>
        <sz val="11"/>
        <color rgb="FF000000"/>
        <rFont val="Calibri"/>
      </rPr>
      <t>If conflicting results are returned, this is a finding.</t>
    </r>
  </si>
  <si>
    <t>V-238214</t>
  </si>
  <si>
    <r>
      <rPr>
        <sz val="11"/>
        <rFont val="Calibri"/>
      </rPr>
      <t>The Ubuntu operating system must display the Standard Mandatory DOD Notice and Consent Banner before granting any local or remote connection to the system.</t>
    </r>
  </si>
  <si>
    <r>
      <rPr>
        <sz val="11"/>
        <color rgb="FF000000"/>
        <rFont val="Calibri"/>
      </rPr>
      <t xml:space="preserve">Set the parameter Banner in "/etc/ssh/sshd_config" to point to the "/etc/issue.net"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sed -i '/^Banner/d' /etc/ssh/sshd_config </t>
    </r>
    <r>
      <rPr>
        <sz val="11"/>
        <color rgb="FF000000"/>
        <rFont val="Calibri"/>
      </rPr>
      <t xml:space="preserve">
</t>
    </r>
    <r>
      <rPr>
        <sz val="11"/>
        <color rgb="FF000000"/>
        <rFont val="Calibri"/>
      </rPr>
      <t xml:space="preserve">$ sudo sed -i '$aBanner /etc/issue.net' /etc/ssh/sshd_config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Either create the file containing the banner or replace the text in the file with the Standard Mandatory DOD Notice and Consent Banner. The DOD required text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and then signal the SSH server to reload the configuration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-s SIGHUP kill sshd</t>
    </r>
  </si>
  <si>
    <r>
      <rPr>
        <sz val="11"/>
        <color rgb="FF000000"/>
        <rFont val="Calibri"/>
      </rPr>
      <t xml:space="preserve">Display of a standardized and approved use notification before granting access to the publicly accessible operating system ensures privacy and security notification verbiage used is consistent with applicable federal laws, Executive Orders, directives, policies, regulations, standards, and guidance.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 use notifications are required only for access via logon interfaces with human users and are not required when such human interfaces do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banner must be formatted in accordance with applicable DOD policy. Use the following verbiage for operating systems that can accommodate banners of 1300 characters: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verbiage for operating systems that have severe limitations on the number of characters that can be displayed in the banner: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Satisfies: SRG-OS-000228-GPOS-00088, SRG-OS-000023-GPOS-00006</t>
    </r>
  </si>
  <si>
    <r>
      <rPr>
        <sz val="11"/>
        <color rgb="FF000000"/>
        <rFont val="Calibri"/>
      </rPr>
      <t xml:space="preserve">Verify the Ubuntu operating system displays the Standard Mandatory DOD Notice and Consent Banner before granting access to the Ubuntu operating system via an SSH logon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/usr/sbin/sshd -dd 2&gt;&amp;1 | awk '/filename/ {print $4}' | tr -d '\r' | tr '\n' ' ' | xargs sudo grep -iH '^\s*banner'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/etc/ssh/sshd_config:Banner /etc/issue.net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command will return the banner option along with the name of the file that contains the SSH banner. If the line is commented out, this is a finding.</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specified banner file matches the Standard Mandatory DOD Notice and Consent Banner exactly: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cat /etc/issue.net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banner text does not match the Standard Mandatory DOD Notice and Consent Banner exactly, this is a finding.</t>
    </r>
  </si>
  <si>
    <t>V-238215</t>
  </si>
  <si>
    <r>
      <rPr>
        <sz val="11"/>
        <rFont val="Calibri"/>
      </rPr>
      <t>The Ubuntu operating system must use SSH to protect the confidentiality and integrity of transmitted information.</t>
    </r>
  </si>
  <si>
    <r>
      <rPr>
        <sz val="11"/>
        <color rgb="FF000000"/>
        <rFont val="Calibri"/>
      </rPr>
      <t xml:space="preserve">Install the "ssh" meta-package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apt install 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Enable the "ssh" service to start automatically on reboot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enable sshd.service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the "ssh" service is running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start sshd.service</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</si>
  <si>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SRG-OS-000423-GPOS-00187, SRG-OS-000425-GPOS-00189, SRG-OS-000426-GPOS-00190</t>
    </r>
  </si>
  <si>
    <r>
      <rPr>
        <sz val="11"/>
        <color rgb="FF000000"/>
        <rFont val="Calibri"/>
      </rPr>
      <t xml:space="preserve">Verify the SSH package is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dpkg -l | grep openssh </t>
    </r>
    <r>
      <rPr>
        <sz val="11"/>
        <color rgb="FF000000"/>
        <rFont val="Calibri"/>
      </rPr>
      <t xml:space="preserve">
</t>
    </r>
    <r>
      <rPr>
        <sz val="11"/>
        <color rgb="FF000000"/>
        <rFont val="Calibri"/>
      </rPr>
      <t xml:space="preserve">ii  openssh-client                        1:7.6p1-4ubuntu0.1                 amd64        secure shell (SSH) client, for secure access to remote machines </t>
    </r>
    <r>
      <rPr>
        <sz val="11"/>
        <color rgb="FF000000"/>
        <rFont val="Calibri"/>
      </rPr>
      <t xml:space="preserve">
</t>
    </r>
    <r>
      <rPr>
        <sz val="11"/>
        <color rgb="FF000000"/>
        <rFont val="Calibri"/>
      </rPr>
      <t xml:space="preserve">ii  openssh-server                        1:7.6p1-4ubuntu0.1                 amd64        secure shell (SSH) server, for secure access from remote machines </t>
    </r>
    <r>
      <rPr>
        <sz val="11"/>
        <color rgb="FF000000"/>
        <rFont val="Calibri"/>
      </rPr>
      <t xml:space="preserve">
</t>
    </r>
    <r>
      <rPr>
        <sz val="11"/>
        <color rgb="FF000000"/>
        <rFont val="Calibri"/>
      </rPr>
      <t xml:space="preserve">ii  openssh-sftp-server                   1:7.6p1-4ubuntu0.1                 amd64        secure shell (SSH) sftp server module, for SFTP access from remote machines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"openssh" server package is not installed,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"sshd.service" is loaded and active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status sshd.service | egrep -i "(active|loaded)" </t>
    </r>
    <r>
      <rPr>
        <sz val="11"/>
        <color rgb="FF000000"/>
        <rFont val="Calibri"/>
      </rPr>
      <t xml:space="preserve">
</t>
    </r>
    <r>
      <rPr>
        <sz val="11"/>
        <color rgb="FF000000"/>
        <rFont val="Calibri"/>
      </rPr>
      <t xml:space="preserve">   Loaded: loaded (/lib/systemd/system/ssh.service; enabled; vendor preset: enabled) </t>
    </r>
    <r>
      <rPr>
        <sz val="11"/>
        <color rgb="FF000000"/>
        <rFont val="Calibri"/>
      </rPr>
      <t xml:space="preserve">
</t>
    </r>
    <r>
      <rPr>
        <sz val="11"/>
        <color rgb="FF000000"/>
        <rFont val="Calibri"/>
      </rPr>
      <t xml:space="preserve">   Active: active (running) since Thu 2019-01-24 22:52:58 UTC; 1 weeks 3 days ago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"sshd.service" is not active or loaded, this is a finding.</t>
    </r>
  </si>
  <si>
    <t>V-238216</t>
  </si>
  <si>
    <r>
      <rPr>
        <sz val="11"/>
        <rFont val="Calibri"/>
      </rPr>
      <t>The Ubuntu operating system must configure the SSH daemon to use Message Authentication Codes (MACs) employing FIPS 140-2 approved cryptographic hashes to prevent the unauthorized disclosure of information and/or detect changes to information during transmission.</t>
    </r>
  </si>
  <si>
    <r>
      <rPr>
        <sz val="11"/>
        <color rgb="FF000000"/>
        <rFont val="Calibri"/>
      </rPr>
      <t xml:space="preserve">Configure the Ubuntu operating system to allow the SSH daemon to only use MACs that employ FIPS 140-2 approved ciphers.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(or modify the line to have the required value) to the "/etc/ssh/sshd_config" file (this file may be named differently or be in a different location if using a version of SSH that is provided by a third-party vendor):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MACs hmac-sha2-512,hmac-sha2-256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reload sshd.service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</si>
  <si>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 Nonlocal maintenance and diagnostic activities are those activities conducted by individuals communicating through a network, either an external network (e.g., the internet) or an internal network.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Encrypting information for transmission protects information from unauthorized disclosure and modification. Cryptographic mechanisms implemented to protect information integrity include, for example, cryptographic hash functions which have common application in digital signatures, checksums, and message authentication codes.</t>
    </r>
    <r>
      <rPr>
        <sz val="11"/>
        <color rgb="FF000000"/>
        <rFont val="Calibri"/>
      </rPr>
      <t xml:space="preserve">
</t>
    </r>
    <r>
      <rPr>
        <sz val="11"/>
        <color rgb="FF000000"/>
        <rFont val="Calibri"/>
      </rPr>
      <t>Satisfies: SRG-OS-000424-GPOS-00188, SRG-OS-000250-GPOS-00093, SRG-OS-000393-GPOS-00173</t>
    </r>
  </si>
  <si>
    <r>
      <rPr>
        <sz val="11"/>
        <color rgb="FF000000"/>
        <rFont val="Calibri"/>
      </rPr>
      <t>Verify the SSH daemon is configured to only use MACs that employ FIPS 140-2 approved ciphers with the following command:</t>
    </r>
    <r>
      <rPr>
        <sz val="11"/>
        <color rgb="FF000000"/>
        <rFont val="Calibri"/>
      </rPr>
      <t xml:space="preserve">
</t>
    </r>
    <r>
      <rPr>
        <sz val="11"/>
        <color rgb="FF000000"/>
        <rFont val="Calibri"/>
      </rPr>
      <t>$ sudo /usr/sbin/sshd -dd 2&gt;&amp;1 | awk '/filename/ {print $4}' | tr -d '\r' | tr '\n' ' ' | xargs sudo grep -iH '^\s*macs'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If any ciphers other than "hmac-sha2-512" or "hmac-sha2-256" are listed, the order differs from the example above, or the returned line is commented out, this is a finding.</t>
    </r>
    <r>
      <rPr>
        <sz val="11"/>
        <color rgb="FF000000"/>
        <rFont val="Calibri"/>
      </rPr>
      <t xml:space="preserve">
</t>
    </r>
    <r>
      <rPr>
        <sz val="11"/>
        <color rgb="FF000000"/>
        <rFont val="Calibri"/>
      </rPr>
      <t>If conflicting results are returned, this is a finding.</t>
    </r>
  </si>
  <si>
    <t>V-238217</t>
  </si>
  <si>
    <r>
      <rPr>
        <sz val="11"/>
        <rFont val="Calibri"/>
      </rPr>
      <t>The Ubuntu operating system must configure the SSH daemon to use FIPS 140-2 approved ciphers to prevent the unauthorized disclosure of information and/or detect changes to information during transmission.</t>
    </r>
  </si>
  <si>
    <r>
      <rPr>
        <sz val="11"/>
        <color rgb="FF000000"/>
        <rFont val="Calibri"/>
      </rPr>
      <t xml:space="preserve">Configure the Ubuntu operating system to allow the SSH daemon to only implement FIPS-approved algorithms.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(or modify the line to have the required value) to the "/etc/ssh/sshd_config" file (this file may be named differently or be in a different location if using a version of SSH that is provided by a third-party vendor):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Ciphers aes256-ctr,aes192-ctr,aes128-ctr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</si>
  <si>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Encrypting information for transmission protects information from unauthorized disclosure and modification. Cryptographic mechanisms implemented to protect information integrity include, for example, cryptographic hash functions which have common application in digital signatures, checksums, and message authentication codes.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specifying a cipher list with the order of ciphers being in a "strongest to weakest" orientation, the system will automatically attempt to use the strongest cipher for securing SSH connections.</t>
    </r>
    <r>
      <rPr>
        <sz val="11"/>
        <color rgb="FF000000"/>
        <rFont val="Calibri"/>
      </rPr>
      <t xml:space="preserve">
</t>
    </r>
    <r>
      <rPr>
        <sz val="11"/>
        <color rgb="FF000000"/>
        <rFont val="Calibri"/>
      </rPr>
      <t>Satisfies: SRG-OS-000424-GPOS-00188, SRG-OS-000033-GPOS-00014, SRG-OS-000394-GPOS-00174</t>
    </r>
  </si>
  <si>
    <r>
      <rPr>
        <sz val="11"/>
        <color rgb="FF000000"/>
        <rFont val="Calibri"/>
      </rPr>
      <t>Verify the SSH daemon is configured to only implement FIPS-approved algorithms by running the following command:</t>
    </r>
    <r>
      <rPr>
        <sz val="11"/>
        <color rgb="FF000000"/>
        <rFont val="Calibri"/>
      </rPr>
      <t xml:space="preserve">
</t>
    </r>
    <r>
      <rPr>
        <sz val="11"/>
        <color rgb="FF000000"/>
        <rFont val="Calibri"/>
      </rPr>
      <t>$ sudo /usr/sbin/sshd -dd 2&gt;&amp;1 | awk '/filename/ {print $4}' | tr -d '\r' | tr '\n' ' ' | xargs sudo grep -iH '^\s*ciphers'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Ciphers aes256-ctr,aes192-ctr,aes128-ctr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ciphers other than "aes256-ctr", "aes192-ctr", or "aes128-ctr" are listed, the order differs from the example above, the "Ciphers" keyword is missing, or the returned line is commented out, this is a finding.</t>
    </r>
    <r>
      <rPr>
        <sz val="11"/>
        <color rgb="FF000000"/>
        <rFont val="Calibri"/>
      </rPr>
      <t xml:space="preserve">
</t>
    </r>
    <r>
      <rPr>
        <sz val="11"/>
        <color rgb="FF000000"/>
        <rFont val="Calibri"/>
      </rPr>
      <t>If conflicting results are returned, this is a finding.</t>
    </r>
  </si>
  <si>
    <t>V-238218</t>
  </si>
  <si>
    <r>
      <rPr>
        <sz val="11"/>
        <rFont val="Calibri"/>
      </rPr>
      <t>The Ubuntu operating system must not allow unattended or automatic login via SSH.</t>
    </r>
  </si>
  <si>
    <r>
      <rPr>
        <sz val="11"/>
        <color rgb="FF000000"/>
        <rFont val="Calibri"/>
      </rPr>
      <t xml:space="preserve">Configure the Ubuntu operating system to allow the SSH daemon to not allow unattended or automatic login to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edit the following lines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PermitEmptyPasswords no </t>
    </r>
    <r>
      <rPr>
        <sz val="11"/>
        <color rgb="FF000000"/>
        <rFont val="Calibri"/>
      </rPr>
      <t xml:space="preserve">
</t>
    </r>
    <r>
      <rPr>
        <sz val="11"/>
        <color rgb="FF000000"/>
        <rFont val="Calibri"/>
      </rPr>
      <t xml:space="preserve">PermitUserEnvironment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</si>
  <si>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Failure to restrict system access to authenticated users negatively impacts Ubuntu operating system security.</t>
    </r>
  </si>
  <si>
    <r>
      <rPr>
        <sz val="11"/>
        <color rgb="FF000000"/>
        <rFont val="Calibri"/>
      </rPr>
      <t>Verify that unattended or automatic login via SSH is disabled with the following command:</t>
    </r>
    <r>
      <rPr>
        <sz val="11"/>
        <color rgb="FF000000"/>
        <rFont val="Calibri"/>
      </rPr>
      <t xml:space="preserve">
</t>
    </r>
    <r>
      <rPr>
        <sz val="11"/>
        <color rgb="FF000000"/>
        <rFont val="Calibri"/>
      </rPr>
      <t>$ sudo /usr/sbin/sshd -dd 2&gt;&amp;1 | awk '/filename/ {print $4}' | tr -d '\r' | tr '\n' ' ' | xargs sudo grep -iEH '^\s*(permit(.*?)(passwords|environment))'</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"PermitEmptyPasswords" or "PermitUserEnvironment" keywords are not set to "no", are missing completely, or are commented out, this is a finding.</t>
    </r>
    <r>
      <rPr>
        <sz val="11"/>
        <color rgb="FF000000"/>
        <rFont val="Calibri"/>
      </rPr>
      <t xml:space="preserve">
</t>
    </r>
    <r>
      <rPr>
        <sz val="11"/>
        <color rgb="FF000000"/>
        <rFont val="Calibri"/>
      </rPr>
      <t>If conflicting results are returned, this is a finding.</t>
    </r>
  </si>
  <si>
    <t>V-238219</t>
  </si>
  <si>
    <r>
      <rPr>
        <sz val="11"/>
        <rFont val="Calibri"/>
      </rPr>
      <t>The Ubuntu operating system must be configured so that remote X connections are disabled, unless to fulfill documented and validated mission requirements.</t>
    </r>
  </si>
  <si>
    <r>
      <rPr>
        <sz val="11"/>
        <color rgb="FF000000"/>
        <rFont val="Calibri"/>
      </rPr>
      <t xml:space="preserve">Edit the "/etc/ssh/sshd_config" file to uncomment or add the line for the "X11Forwarding" keyword and set its value to "no" (this file may be named differently or be in a different location if using a version of SSH that is provided by a third-party vendor):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X11Forwarding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</si>
  <si>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 xml:space="preserve">The security risk of using X11 forwarding is that the client's X11 display server may be exposed to attack when the SSH client requests forwarding. A System Administrator may have a stance in which they want to protect clients that may expose themselves to attack by unwittingly requesting X11 forwarding, which can warrant a ''no'' setting.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 forwarding should be enabled with caution. Users with the ability to bypass file permissions on the remote host (for the user's X11 authorization database) can access the local X11 display through the forwarded connection. An attacker may then be able to perform activities such as keystroke monitoring if the ForwardX11Trusted option is also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X11 services are not required for the system's intended function, they should be disabled or restricted as appropriate to the system’s needs.</t>
    </r>
  </si>
  <si>
    <r>
      <rPr>
        <sz val="11"/>
        <color rgb="FF000000"/>
        <rFont val="Calibri"/>
      </rPr>
      <t xml:space="preserve">Verify that X11Forwarding is disabled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/usr/sbin/sshd -dd 2&gt;&amp;1 | awk '/filename/ {print $4}' | tr -d '\r' | tr '\n' ' ' | xargs sudo grep -iH '^\s*x11forwarding'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X11Forwarding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"X11Forwarding" keyword is set to "yes" and is not documented with the information system security officer (ISSO) as an operational requirement or is missing, this is a finding.</t>
    </r>
    <r>
      <rPr>
        <sz val="11"/>
        <color rgb="FF000000"/>
        <rFont val="Calibri"/>
      </rPr>
      <t xml:space="preserve">
</t>
    </r>
    <r>
      <rPr>
        <sz val="11"/>
        <color rgb="FF000000"/>
        <rFont val="Calibri"/>
      </rPr>
      <t>If conflicting results are returned, this is a finding.</t>
    </r>
  </si>
  <si>
    <t>V-238220</t>
  </si>
  <si>
    <r>
      <rPr>
        <sz val="11"/>
        <rFont val="Calibri"/>
      </rPr>
      <t>The Ubuntu operating system SSH daemon must prevent remote hosts from connecting to the proxy display.</t>
    </r>
  </si>
  <si>
    <r>
      <rPr>
        <sz val="11"/>
        <color rgb="FF000000"/>
        <rFont val="Calibri"/>
      </rPr>
      <t xml:space="preserve">Configure the SSH daemon to prevent remote hosts from connecting to the proxy display.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"/etc/ssh/sshd_config" file to uncomment or add the line for the "X11UseLocalhost" keyword and set its value to "yes" (this file may be named differently or be in a different location if using a version of SSH that is provided by a third-party vendor):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X11UseLocalhost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</si>
  <si>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DISPLAY environment variable to localhost. This prevents remote hosts from connecting to the proxy display.</t>
    </r>
  </si>
  <si>
    <r>
      <rPr>
        <sz val="11"/>
        <color rgb="FF000000"/>
        <rFont val="Calibri"/>
      </rPr>
      <t>Verify the SSH daemon prevents remote hosts from connecting to the proxy display.</t>
    </r>
    <r>
      <rPr>
        <sz val="11"/>
        <color rgb="FF000000"/>
        <rFont val="Calibri"/>
      </rPr>
      <t xml:space="preserve">
</t>
    </r>
    <r>
      <rPr>
        <sz val="11"/>
        <color rgb="FF000000"/>
        <rFont val="Calibri"/>
      </rPr>
      <t>Check the SSH X11UseLocalhost setting with the following command:</t>
    </r>
    <r>
      <rPr>
        <sz val="11"/>
        <color rgb="FF000000"/>
        <rFont val="Calibri"/>
      </rPr>
      <t xml:space="preserve">
</t>
    </r>
    <r>
      <rPr>
        <sz val="11"/>
        <color rgb="FF000000"/>
        <rFont val="Calibri"/>
      </rPr>
      <t>$ sudo /usr/sbin/sshd -dd 2&gt;&amp;1 | awk '/filename/ {print $4}' | tr -d '\r' | tr '\n' ' ' | xargs sudo grep -iH '^\s*x11uselocalhost'</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If the "X11UseLocalhost" keyword is set to "no", is missing, or is commented out, this is a finding.</t>
    </r>
    <r>
      <rPr>
        <sz val="11"/>
        <color rgb="FF000000"/>
        <rFont val="Calibri"/>
      </rPr>
      <t xml:space="preserve">
</t>
    </r>
    <r>
      <rPr>
        <sz val="11"/>
        <color rgb="FF000000"/>
        <rFont val="Calibri"/>
      </rPr>
      <t>If conflicting results are returned, this is a finding.</t>
    </r>
  </si>
  <si>
    <t>V-238221</t>
  </si>
  <si>
    <r>
      <rPr>
        <sz val="11"/>
        <rFont val="Calibri"/>
      </rPr>
      <t>The Ubuntu operating system must enforce password complexity by requiring that at least one upper-case character be used.</t>
    </r>
  </si>
  <si>
    <r>
      <rPr>
        <sz val="11"/>
        <color rgb="FF000000"/>
        <rFont val="Calibri"/>
      </rPr>
      <t xml:space="preserve">Add or update the "/etc/security/pwquality.conf" file to contain the "ucredit" parameter: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ucredit=-1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</si>
  <si>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</si>
  <si>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 xml:space="preserve">Verify the Ubuntu operating system enforces password complexity by requiring that at least one upper-case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the field "ucredit" is set in the "/etc/security/pwquality.conf"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"ucredit" /etc/security/pwquality.conf  </t>
    </r>
    <r>
      <rPr>
        <sz val="11"/>
        <color rgb="FF000000"/>
        <rFont val="Calibri"/>
      </rPr>
      <t xml:space="preserve">
</t>
    </r>
    <r>
      <rPr>
        <sz val="11"/>
        <color rgb="FF000000"/>
        <rFont val="Calibri"/>
      </rPr>
      <t xml:space="preserve">ucredit=-1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"ucredit" parameter is greater than "-1" or is commented out, this is a finding.</t>
    </r>
  </si>
  <si>
    <t>V-238222</t>
  </si>
  <si>
    <r>
      <rPr>
        <sz val="11"/>
        <rFont val="Calibri"/>
      </rPr>
      <t>The Ubuntu operating system must enforce password complexity by requiring that at least one lower-case character be used.</t>
    </r>
  </si>
  <si>
    <r>
      <rPr>
        <sz val="11"/>
        <color rgb="FF000000"/>
        <rFont val="Calibri"/>
      </rPr>
      <t xml:space="preserve">Add or update the "/etc/security/pwquality.conf" file to contain the "lcredit" parameter: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lcredit=-1</t>
    </r>
  </si>
  <si>
    <r>
      <rPr>
        <sz val="11"/>
        <color rgb="FF000000"/>
        <rFont val="Calibri"/>
      </rPr>
      <t xml:space="preserve">Verify the Ubuntu operating system enforces password complexity by requiring that at least one lower-case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the field "lcredit" is set in the "/etc/security/pwquality.conf"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"lcredit" /etc/security/pwquality.conf  </t>
    </r>
    <r>
      <rPr>
        <sz val="11"/>
        <color rgb="FF000000"/>
        <rFont val="Calibri"/>
      </rPr>
      <t xml:space="preserve">
</t>
    </r>
    <r>
      <rPr>
        <sz val="11"/>
        <color rgb="FF000000"/>
        <rFont val="Calibri"/>
      </rPr>
      <t xml:space="preserve">lcredit=-1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"lcredit" parameter is greater than "-1" or is commented out, this is a finding.</t>
    </r>
  </si>
  <si>
    <t>V-238223</t>
  </si>
  <si>
    <r>
      <rPr>
        <sz val="11"/>
        <rFont val="Calibri"/>
      </rPr>
      <t>The Ubuntu operating system must enforce password complexity by requiring that at least one numeric character be used.</t>
    </r>
  </si>
  <si>
    <r>
      <rPr>
        <sz val="11"/>
        <color rgb="FF000000"/>
        <rFont val="Calibri"/>
      </rPr>
      <t xml:space="preserve">Configure the Ubuntu operating system to enforce password complexity by requiring that at least one numeric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"/etc/security/pwquality.conf" file to contain the "dcredit" parameter: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dcredit=-1</t>
    </r>
  </si>
  <si>
    <r>
      <rPr>
        <sz val="11"/>
        <color rgb="FF000000"/>
        <rFont val="Calibri"/>
      </rPr>
      <t xml:space="preserve">Verify the Ubuntu operating system enforces password complexity by requiring that at least one numeric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the field "dcredit" is set in the "/etc/security/pwquality.conf"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"dcredit" /etc/security/pwquality.conf  </t>
    </r>
    <r>
      <rPr>
        <sz val="11"/>
        <color rgb="FF000000"/>
        <rFont val="Calibri"/>
      </rPr>
      <t xml:space="preserve">
</t>
    </r>
    <r>
      <rPr>
        <sz val="11"/>
        <color rgb="FF000000"/>
        <rFont val="Calibri"/>
      </rPr>
      <t xml:space="preserve">dcredit=-1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"dcredit" parameter is greater than "-1" or is commented out, this is a finding.</t>
    </r>
  </si>
  <si>
    <t>V-238224</t>
  </si>
  <si>
    <r>
      <rPr>
        <sz val="11"/>
        <rFont val="Calibri"/>
      </rPr>
      <t>The Ubuntu operating system must require the change of at least 8 characters when passwords are changed.</t>
    </r>
  </si>
  <si>
    <r>
      <rPr>
        <sz val="11"/>
        <color rgb="FF000000"/>
        <rFont val="Calibri"/>
      </rPr>
      <t xml:space="preserve">Configure the Ubuntu operating system to require the change of at least eight characters when passwords are changed.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"/etc/security/pwquality.conf" file to include the "difok=8" parameter: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difok=8</t>
    </r>
  </si>
  <si>
    <r>
      <rPr>
        <sz val="11"/>
        <color rgb="FF000000"/>
        <rFont val="Calibri"/>
      </rPr>
      <t xml:space="preserve">If the operating system allows the user to consecutively reuse extensive portions of passwords, this increases the chances of password compromise by increasing the window of opportunity for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number of changed characters refers to the number of changes required with respect to the total number of positions in the current password. In other words, characters may be the same within the two passwords; however, the positions of the like characters must be different.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password length is an odd number then number of changed characters must be rounded up.  For example, a password length of 15 characters must require the change of at least 8 characters.</t>
    </r>
  </si>
  <si>
    <r>
      <rPr>
        <sz val="11"/>
        <color rgb="FF000000"/>
        <rFont val="Calibri"/>
      </rPr>
      <t xml:space="preserve">Verify the Ubuntu operating system requires the change of at least eight characters when passwords are changed.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the field "difok" is set in the "/etc/security/pwquality.conf"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"difok" /etc/security/pwquality.conf </t>
    </r>
    <r>
      <rPr>
        <sz val="11"/>
        <color rgb="FF000000"/>
        <rFont val="Calibri"/>
      </rPr>
      <t xml:space="preserve">
</t>
    </r>
    <r>
      <rPr>
        <sz val="11"/>
        <color rgb="FF000000"/>
        <rFont val="Calibri"/>
      </rPr>
      <t xml:space="preserve">difok=8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"difok" parameter is less than "8" or is commented out, this is a finding.</t>
    </r>
  </si>
  <si>
    <t>V-238225</t>
  </si>
  <si>
    <r>
      <rPr>
        <sz val="11"/>
        <rFont val="Calibri"/>
      </rPr>
      <t>The Ubuntu operating system must enforce a minimum 15-character password length.</t>
    </r>
  </si>
  <si>
    <r>
      <rPr>
        <sz val="11"/>
        <color rgb="FF000000"/>
        <rFont val="Calibri"/>
      </rPr>
      <t xml:space="preserve">Configure the Ubuntu operating system to enforce a minimum 15-character password length.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"minlen" parameter value to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minlen=15</t>
    </r>
  </si>
  <si>
    <r>
      <rPr>
        <sz val="11"/>
        <color rgb="FF000000"/>
        <rFont val="Calibri"/>
      </rPr>
      <t xml:space="preserve">The shorter the password, the lower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</si>
  <si>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Verify the pwquality configuration file enforces a minimum 15-character password length by running the following command:</t>
    </r>
    <r>
      <rPr>
        <sz val="11"/>
        <color rgb="FF000000"/>
        <rFont val="Calibri"/>
      </rPr>
      <t xml:space="preserve">
</t>
    </r>
    <r>
      <rPr>
        <sz val="11"/>
        <color rgb="FF000000"/>
        <rFont val="Calibri"/>
      </rPr>
      <t>$ grep -i minlen /etc/security/pwquality.conf</t>
    </r>
    <r>
      <rPr>
        <sz val="11"/>
        <color rgb="FF000000"/>
        <rFont val="Calibri"/>
      </rPr>
      <t xml:space="preserve">
</t>
    </r>
    <r>
      <rPr>
        <sz val="11"/>
        <color rgb="FF000000"/>
        <rFont val="Calibri"/>
      </rPr>
      <t>minlen=15</t>
    </r>
    <r>
      <rPr>
        <sz val="11"/>
        <color rgb="FF000000"/>
        <rFont val="Calibri"/>
      </rPr>
      <t xml:space="preserve">
</t>
    </r>
    <r>
      <rPr>
        <sz val="11"/>
        <color rgb="FF000000"/>
        <rFont val="Calibri"/>
      </rPr>
      <t>If "minlen" parameter value is not "15" or higher or is commented out, this is a finding.</t>
    </r>
  </si>
  <si>
    <t>V-238226</t>
  </si>
  <si>
    <r>
      <rPr>
        <sz val="11"/>
        <rFont val="Calibri"/>
      </rPr>
      <t>The Ubuntu operating system must enforce password complexity by requiring that at least one special character be used.</t>
    </r>
  </si>
  <si>
    <r>
      <rPr>
        <sz val="11"/>
        <color rgb="FF000000"/>
        <rFont val="Calibri"/>
      </rPr>
      <t xml:space="preserve">Configure the Ubuntu operating system to enforce password complexity by requiring that at least one special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line in the "/etc/security/pwquality.conf" file to include the "ocredit=-1" parameter: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ocredit=-1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</si>
  <si>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complexity is one factor in determining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</si>
  <si>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 xml:space="preserve">Determine if the field "ocredit" is set in the "/etc/security/pwquality.conf"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"ocredit" /etc/security/pwquality.conf  </t>
    </r>
    <r>
      <rPr>
        <sz val="11"/>
        <color rgb="FF000000"/>
        <rFont val="Calibri"/>
      </rPr>
      <t xml:space="preserve">
</t>
    </r>
    <r>
      <rPr>
        <sz val="11"/>
        <color rgb="FF000000"/>
        <rFont val="Calibri"/>
      </rPr>
      <t xml:space="preserve">ocredit=-1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"ocredit" parameter is greater than "-1" or is commented out, this is a finding.</t>
    </r>
  </si>
  <si>
    <t>V-238227</t>
  </si>
  <si>
    <r>
      <rPr>
        <sz val="11"/>
        <rFont val="Calibri"/>
      </rPr>
      <t>The Ubuntu operating system must prevent the use of dictionary words for passwords.</t>
    </r>
  </si>
  <si>
    <r>
      <rPr>
        <sz val="11"/>
        <color rgb="FF000000"/>
        <rFont val="Calibri"/>
      </rPr>
      <t xml:space="preserve">Configure the Ubuntu operating system to prevent the use of dictionary words for passwords.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line in the "/etc/security/pwquality.conf" file to include the "dictcheck=1" parameter: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dictcheck=1</t>
    </r>
  </si>
  <si>
    <r>
      <rPr>
        <sz val="11"/>
        <color rgb="FF000000"/>
        <rFont val="Calibri"/>
      </rPr>
      <t>If the Ubuntu operating system allows the user to select passwords based on dictionary words, then this increases the chances of password compromise by increasing the opportunity for successful guesses and brute-force attacks.</t>
    </r>
  </si>
  <si>
    <r>
      <rPr>
        <sz val="11"/>
        <color rgb="FF000000"/>
        <rFont val="Calibri"/>
      </rPr>
      <t xml:space="preserve">Verify the Ubuntu operating system uses the "cracklib" library to prevent the use of dictionary words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dictcheck /etc/security/pwquality.conf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dictcheck=1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"dictcheck" parameter is not set to "1" or is commented out, this is a finding.</t>
    </r>
  </si>
  <si>
    <t>V-238228</t>
  </si>
  <si>
    <r>
      <rPr>
        <sz val="11"/>
        <rFont val="Calibri"/>
      </rPr>
      <t>The Ubuntu operating system must be configured so that when passwords are changed or new passwords are established, pwquality must be used.</t>
    </r>
  </si>
  <si>
    <r>
      <rPr>
        <sz val="11"/>
        <color rgb="FF000000"/>
        <rFont val="Calibri"/>
      </rPr>
      <t xml:space="preserve">Configure the operating system to use "pwquality" to enforce password complexity 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"pam_pwquality"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apt-get install libpam-pwquality -y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to "/etc/security/pwquality.conf" (or modify the line to have the required value):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enforcing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to "/etc/pam.d/common-password" (or modify the line to have the required value):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requisite pam_pwquality.so retry=3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value of "retry" should be between "1" and "3".</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</si>
  <si>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</si>
  <si>
    <r>
      <rPr>
        <sz val="11"/>
        <color rgb="FF000000"/>
        <rFont val="Calibri"/>
      </rPr>
      <t xml:space="preserve">Verify the Ubuntu operating system has the "libpam-pwquality" package installed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libpam-pwquality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ii  libpam-pwquality:amd64            1.4.0-2               amd64             PAM module to check password strength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"libpam-pwquality" is not installed,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operating system uses "pwquality" to enforce the password complexity 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pwquality module is being enforced by the Ubuntu operating system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enforcing /etc/security/pwquality.conf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enforcing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value of "enforcing" is not "1"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for the use of "pwquality"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cat /etc/pam.d/common-password | grep requisite | grep pam_pwquality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requisite pam_pwquality.so retry=3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no output is returned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"retry" is set to "0" or greater than "3", this is a finding.</t>
    </r>
  </si>
  <si>
    <t>V-238229</t>
  </si>
  <si>
    <r>
      <rPr>
        <sz val="11"/>
        <rFont val="Calibri"/>
      </rPr>
      <t>The Ubuntu operating system, for PKI-based authentication, must validate certificates by constructing a certification path (which includes status information) to an accepted trust anchor.</t>
    </r>
  </si>
  <si>
    <r>
      <rPr>
        <sz val="11"/>
        <color rgb="FF000000"/>
        <rFont val="Calibri"/>
      </rPr>
      <t xml:space="preserve">Configure the Ubuntu operating system, for PKI-based authentication, to validate certificates by constructing a certification path to an accepted trust anchor.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which pkcs11 module is being used via the "use_pkcs11_module" in "/etc/pam_pkcs11/pam_pkcs11.conf" and ensure "ca" is enabled in "cert_policy".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"cert_policy" to ensure "ca" is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cert_policy = ca,signature,ocsp_on;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is missing an "/etc/pam_pkcs11/" directory and an "/etc/pam_pkcs11/pam_pkcs11.conf", find an example to copy into place and modify accordingly at "/usr/share/doc/libpam-pkcs11/examples/pam_pkcs11.conf.example.gz".</t>
    </r>
  </si>
  <si>
    <r>
      <rPr>
        <sz val="11"/>
        <color rgb="FF000000"/>
        <rFont val="Calibri"/>
      </rPr>
      <t xml:space="preserve">Without path validation, an informed trust decision by the relying party cannot be made when presented with any certificate not already explicitly trusted.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trust anchor is an authoritative entity represented via a public key and associated data. It is used in the context of public key infrastructures, X.509 digital certificates, and DNSSEC.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</si>
  <si>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 xml:space="preserve">Verify the Ubuntu operating system, for PKI-based authentication, has valid certificates by constructing a certification path to an accepted trust anchor.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which pkcs11 module is being used via the "use_pkcs11_module" in "/etc/pam_pkcs11/pam_pkcs11.conf" and then ensure "ca" is enabled in "cert_policy"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use_pkcs11_module /etc/pam_pkcs11/pam_pkcs11.conf | awk '/pkcs11_module opensc {/,/}/' /etc/pam_pkcs11/pam_pkcs11.conf | grep cert_policy | grep ca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cert_policy = ca,signature,ocsp_on;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"cert_policy" is not set to "ca" or the line is commented out, this is a finding.</t>
    </r>
  </si>
  <si>
    <t>V-238230</t>
  </si>
  <si>
    <r>
      <rPr>
        <sz val="11"/>
        <rFont val="Calibri"/>
      </rPr>
      <t>The Ubuntu operating system must implement multifactor authentication for remote access to privileged accounts in such a way that one of the factors is provided by a device separate from the system gaining access.</t>
    </r>
  </si>
  <si>
    <r>
      <rPr>
        <sz val="11"/>
        <color rgb="FF000000"/>
        <rFont val="Calibri"/>
      </rPr>
      <t xml:space="preserve">Configure the Ubuntu operating system to implement multifactor authentication by installing the required packages.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"libpam-pkcs11" package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 install libpam-pkcs11</t>
    </r>
  </si>
  <si>
    <r>
      <rPr>
        <sz val="11"/>
        <color rgb="FF000000"/>
        <rFont val="Calibri"/>
      </rPr>
      <t xml:space="preserve">Using an authentication device, such as a CAC or token that is separate from the information system, ensures that even if the information system is compromised, that compromise will not affect credentials stored on the authentication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</si>
  <si>
    <r>
      <rPr>
        <sz val="11"/>
        <color rgb="FF000000"/>
        <rFont val="Calibri"/>
      </rPr>
      <t xml:space="preserve">Verify the Ubuntu operating system has the packages required for multifactor authentication installed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libpam-pkcs11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ii  libpam-pkcs11    0.6.8-4    amd64    Fully featured PAM module for using PKCS#11 smart cards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"libpam-pkcs11" package is not installed, this is a finding.</t>
    </r>
  </si>
  <si>
    <t>V-238231</t>
  </si>
  <si>
    <r>
      <rPr>
        <sz val="11"/>
        <rFont val="Calibri"/>
      </rPr>
      <t>The Ubuntu operating system must accept Personal Identity Verification (PIV) credentials.</t>
    </r>
  </si>
  <si>
    <r>
      <rPr>
        <sz val="11"/>
        <color rgb="FF000000"/>
        <rFont val="Calibri"/>
      </rPr>
      <t xml:space="preserve">Configure the Ubuntu operating system to accept PIV credentials.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"opensc-pkcs11" package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apt-get install opensc-pkcs11</t>
    </r>
  </si>
  <si>
    <r>
      <rPr>
        <sz val="11"/>
        <color rgb="FF000000"/>
        <rFont val="Calibri"/>
      </rPr>
      <t xml:space="preserve">The use of PIV credentials facilitates standardization and reduces the risk of unauthorized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has mandated the use of the CAC to support identity management and personal authentication for systems covered under Homeland Security Presidential Directive (HSPD) 12, as well as making the CAC a primary component of layered protection for national security systems.</t>
    </r>
  </si>
  <si>
    <r>
      <rPr>
        <sz val="11"/>
        <color rgb="FF000000"/>
        <rFont val="Calibri"/>
      </rPr>
      <t xml:space="preserve">Verify the Ubuntu operating system accepts PIV credentials.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"opensc-pcks11" package is installed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opensc-pkcs11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ii  opensc-pkcs11:amd64        0.15.0-1Ubuntu1    amd64        Smart card utilities with support for PKCS#15 compatible cards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"opensc-pcks11" package is not installed, this is a finding.</t>
    </r>
  </si>
  <si>
    <t>V-238232</t>
  </si>
  <si>
    <r>
      <rPr>
        <sz val="11"/>
        <rFont val="Calibri"/>
      </rPr>
      <t>The Ubuntu operating system must electronically verify Personal Identity Verification (PIV) credentials.</t>
    </r>
  </si>
  <si>
    <r>
      <rPr>
        <sz val="11"/>
        <color rgb="FF000000"/>
        <rFont val="Calibri"/>
      </rPr>
      <t xml:space="preserve">Configure the Ubuntu operating system to do certificate status checking for multifactor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Modify all of the "cert_policy" lines in "/etc/pam_pkcs11/pam_pkcs11.conf" to include "ocsp_on".</t>
    </r>
  </si>
  <si>
    <r>
      <rPr>
        <sz val="11"/>
        <color rgb="FF000000"/>
        <rFont val="Calibri"/>
      </rPr>
      <t xml:space="preserve">Verify the Ubuntu operating system electronically verifies PIV credentials.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certificate status checking for multifactor authentication is implemented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use_pkcs11_module /etc/pam_pkcs11/pam_pkcs11.conf | awk '/pkcs11_module opensc {/,/}/' /etc/pam_pkcs11/pam_pkcs11.conf | grep cert_policy | grep ocsp_on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cert_policy = ca,signature,ocsp_on;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"cert_policy" is not set to "ocsp_on", or the line is commented out, this is a finding.</t>
    </r>
  </si>
  <si>
    <t>V-238233</t>
  </si>
  <si>
    <r>
      <rPr>
        <sz val="11"/>
        <rFont val="Calibri"/>
      </rPr>
      <t>The Ubuntu operating system for PKI-based authentication, must implement a local cache of revocation data in case of the inability to access revocation information via the network.</t>
    </r>
  </si>
  <si>
    <r>
      <rPr>
        <sz val="11"/>
        <color rgb="FF000000"/>
        <rFont val="Calibri"/>
      </rPr>
      <t xml:space="preserve">Configure the Ubuntu operating system, for PKI-based authentication, to use local revocation data when unable to access the network to obtain it remotely.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"cert_policy" option in "/etc/pam_pkcs11/pam_pkcs11.conf" to include "crl_auto" or "crl_offline".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cert_policy = ca,signature,ocsp_on, crl_auto;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is missing an "/etc/pam_pkcs11/" directory and an "/etc/pam_pkcs11/pam_pkcs11.conf", find an example to copy into place and modify accordingly at "/usr/share/doc/libpam-pkcs11/examples/pam_pkcs11.conf.example.gz".</t>
    </r>
  </si>
  <si>
    <r>
      <rPr>
        <sz val="11"/>
        <color rgb="FF000000"/>
        <rFont val="Calibri"/>
      </rPr>
      <t>Without configuring a local cache of revocation data, there is the potential to allow access to users who are no longer authorized (users with revoked certificates).</t>
    </r>
  </si>
  <si>
    <r>
      <rPr>
        <sz val="11"/>
        <color rgb="FF000000"/>
        <rFont val="Calibri"/>
      </rPr>
      <t xml:space="preserve">Verify the Ubuntu operating system, for PKI-based authentication, uses local revocation data when unable to access it from the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"crl_offline" or "crl_auto" is part of the "cert_policy" definition in "/etc/pam_pkcs11/pam_pkcs11.conf"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cert_policy /etc/pam_pkcs11/pam_pkcs11.conf | grep  -E -- 'crl_auto|crl_offline'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cert_policy = ca,signature,ocsp_on,crl_auto;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"cert_policy" is not set to include "crl_auto" or "crl_offline", this is a finding.</t>
    </r>
  </si>
  <si>
    <t>V-238234</t>
  </si>
  <si>
    <r>
      <rPr>
        <sz val="11"/>
        <rFont val="Calibri"/>
      </rPr>
      <t>The Ubuntu operating system must prohibit password reuse for a minimum of five generations.</t>
    </r>
  </si>
  <si>
    <r>
      <rPr>
        <sz val="11"/>
        <color rgb="FF000000"/>
        <rFont val="Calibri"/>
      </rPr>
      <t>Configure the Ubuntu operating system to prevent passwords from being reused for a minimum of five generations.</t>
    </r>
    <r>
      <rPr>
        <sz val="11"/>
        <color rgb="FF000000"/>
        <rFont val="Calibri"/>
      </rPr>
      <t xml:space="preserve">
</t>
    </r>
    <r>
      <rPr>
        <sz val="11"/>
        <color rgb="FF000000"/>
        <rFont val="Calibri"/>
      </rPr>
      <t>Add or modify the "remember" parameter value to the following line in "/etc/pam.d/common-password" file:</t>
    </r>
    <r>
      <rPr>
        <sz val="11"/>
        <color rgb="FF000000"/>
        <rFont val="Calibri"/>
      </rPr>
      <t xml:space="preserve">
</t>
    </r>
    <r>
      <rPr>
        <sz val="11"/>
        <color rgb="FF000000"/>
        <rFont val="Calibri"/>
      </rPr>
      <t>password [success=1 default=ignore] pam_unix.so obscure sha512 shadow remember=5 rounds=5000</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</si>
  <si>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r>
      <rPr>
        <sz val="11"/>
        <color rgb="FF000000"/>
        <rFont val="Calibri"/>
      </rPr>
      <t xml:space="preserve">
</t>
    </r>
    <r>
      <rPr>
        <sz val="11"/>
        <color rgb="FF000000"/>
        <rFont val="Calibri"/>
      </rPr>
      <t>Satisfies: SRG-OS-000077-GPOS-00045, SRG-OS-000073-GPOS-00041</t>
    </r>
  </si>
  <si>
    <r>
      <rPr>
        <sz val="11"/>
        <color rgb="FF000000"/>
        <rFont val="Calibri"/>
      </rPr>
      <t>Verify the Ubuntu operating system prevents passwords from being reused for a minimum of five generations by running the following command:</t>
    </r>
    <r>
      <rPr>
        <sz val="11"/>
        <color rgb="FF000000"/>
        <rFont val="Calibri"/>
      </rPr>
      <t xml:space="preserve">
</t>
    </r>
    <r>
      <rPr>
        <sz val="11"/>
        <color rgb="FF000000"/>
        <rFont val="Calibri"/>
      </rPr>
      <t>$ grep -i remember /etc/pam.d/common-password</t>
    </r>
    <r>
      <rPr>
        <sz val="11"/>
        <color rgb="FF000000"/>
        <rFont val="Calibri"/>
      </rPr>
      <t xml:space="preserve">
</t>
    </r>
    <r>
      <rPr>
        <sz val="11"/>
        <color rgb="FF000000"/>
        <rFont val="Calibri"/>
      </rPr>
      <t>password [success=1 default=ignore] pam_unix.so obscure sha512 shadow remember=5 rounds=5000</t>
    </r>
    <r>
      <rPr>
        <sz val="11"/>
        <color rgb="FF000000"/>
        <rFont val="Calibri"/>
      </rPr>
      <t xml:space="preserve">
</t>
    </r>
    <r>
      <rPr>
        <sz val="11"/>
        <color rgb="FF000000"/>
        <rFont val="Calibri"/>
      </rPr>
      <t>If the "remember" parameter value is not greater than or equal to "5", is commented out, or is not set at all, this is a finding.</t>
    </r>
  </si>
  <si>
    <t>V-238235</t>
  </si>
  <si>
    <r>
      <rPr>
        <sz val="11"/>
        <rFont val="Calibri"/>
      </rPr>
      <t>The Ubuntu operating system must automatically lock an account until the locked account is released by an administrator when three unsuccessful logon attempts have been made.</t>
    </r>
  </si>
  <si>
    <r>
      <rPr>
        <sz val="11"/>
        <color rgb="FF000000"/>
        <rFont val="Calibri"/>
      </rPr>
      <t xml:space="preserve">Configure the Ubuntu operating system to utilize the "pam_faillock" module. </t>
    </r>
    <r>
      <rPr>
        <sz val="11"/>
        <color rgb="FF000000"/>
        <rFont val="Calibri"/>
      </rPr>
      <t xml:space="preserve">
</t>
    </r>
    <r>
      <rPr>
        <sz val="11"/>
        <color rgb="FF000000"/>
        <rFont val="Calibri"/>
      </rPr>
      <t xml:space="preserve">Edit the /etc/pam.d/common-auth file. </t>
    </r>
    <r>
      <rPr>
        <sz val="11"/>
        <color rgb="FF000000"/>
        <rFont val="Calibri"/>
      </rPr>
      <t xml:space="preserve">
</t>
    </r>
    <r>
      <rPr>
        <sz val="11"/>
        <color rgb="FF000000"/>
        <rFont val="Calibri"/>
      </rPr>
      <t>Add the following lines below the "auth" definition for pam_unix.so:</t>
    </r>
    <r>
      <rPr>
        <sz val="11"/>
        <color rgb="FF000000"/>
        <rFont val="Calibri"/>
      </rPr>
      <t xml:space="preserve">
</t>
    </r>
    <r>
      <rPr>
        <sz val="11"/>
        <color rgb="FF000000"/>
        <rFont val="Calibri"/>
      </rPr>
      <t>auth     [default=die]  pam_faillock.so authfail</t>
    </r>
    <r>
      <rPr>
        <sz val="11"/>
        <color rgb="FF000000"/>
        <rFont val="Calibri"/>
      </rPr>
      <t xml:space="preserve">
</t>
    </r>
    <r>
      <rPr>
        <sz val="11"/>
        <color rgb="FF000000"/>
        <rFont val="Calibri"/>
      </rPr>
      <t>auth     sufficient     pam_faillock.so authsucc</t>
    </r>
    <r>
      <rPr>
        <sz val="11"/>
        <color rgb="FF000000"/>
        <rFont val="Calibri"/>
      </rPr>
      <t xml:space="preserve">
</t>
    </r>
    <r>
      <rPr>
        <sz val="11"/>
        <color rgb="FF000000"/>
        <rFont val="Calibri"/>
      </rPr>
      <t>Configure the "pam_faillock" module to use the following options:</t>
    </r>
    <r>
      <rPr>
        <sz val="11"/>
        <color rgb="FF000000"/>
        <rFont val="Calibri"/>
      </rPr>
      <t xml:space="preserve">
</t>
    </r>
    <r>
      <rPr>
        <sz val="11"/>
        <color rgb="FF000000"/>
        <rFont val="Calibri"/>
      </rPr>
      <t>Edit the /etc/security/faillock.conf file and add/update the following keywords and values:</t>
    </r>
    <r>
      <rPr>
        <sz val="11"/>
        <color rgb="FF000000"/>
        <rFont val="Calibri"/>
      </rPr>
      <t xml:space="preserve">
</t>
    </r>
    <r>
      <rPr>
        <sz val="11"/>
        <color rgb="FF000000"/>
        <rFont val="Calibri"/>
      </rPr>
      <t>audit</t>
    </r>
    <r>
      <rPr>
        <sz val="11"/>
        <color rgb="FF000000"/>
        <rFont val="Calibri"/>
      </rPr>
      <t xml:space="preserve">
</t>
    </r>
    <r>
      <rPr>
        <sz val="11"/>
        <color rgb="FF000000"/>
        <rFont val="Calibri"/>
      </rPr>
      <t>silent</t>
    </r>
    <r>
      <rPr>
        <sz val="11"/>
        <color rgb="FF000000"/>
        <rFont val="Calibri"/>
      </rPr>
      <t xml:space="preserve">
</t>
    </r>
    <r>
      <rPr>
        <sz val="11"/>
        <color rgb="FF000000"/>
        <rFont val="Calibri"/>
      </rPr>
      <t>deny = 3</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unlock_time = 0</t>
    </r>
  </si>
  <si>
    <r>
      <rPr>
        <sz val="11"/>
        <color rgb="FF000000"/>
        <rFont val="Calibri"/>
      </rPr>
      <t>By limiting the number of failed logon attempts, the risk of unauthorized system access via user password guessing, otherwise known as brute-forcing,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</si>
  <si>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Verify that the Ubuntu operating system utilizes the "pam_faillock" module with the following command:</t>
    </r>
    <r>
      <rPr>
        <sz val="11"/>
        <color rgb="FF000000"/>
        <rFont val="Calibri"/>
      </rPr>
      <t xml:space="preserve">
</t>
    </r>
    <r>
      <rPr>
        <sz val="11"/>
        <color rgb="FF000000"/>
        <rFont val="Calibri"/>
      </rPr>
      <t xml:space="preserve">$ grep faillock /etc/pam.d/common-auth </t>
    </r>
    <r>
      <rPr>
        <sz val="11"/>
        <color rgb="FF000000"/>
        <rFont val="Calibri"/>
      </rPr>
      <t xml:space="preserve">
</t>
    </r>
    <r>
      <rPr>
        <sz val="11"/>
        <color rgb="FF000000"/>
        <rFont val="Calibri"/>
      </rPr>
      <t>auth     [default=die]  pam_faillock.so authfail</t>
    </r>
    <r>
      <rPr>
        <sz val="11"/>
        <color rgb="FF000000"/>
        <rFont val="Calibri"/>
      </rPr>
      <t xml:space="preserve">
</t>
    </r>
    <r>
      <rPr>
        <sz val="11"/>
        <color rgb="FF000000"/>
        <rFont val="Calibri"/>
      </rPr>
      <t>auth     sufficient     pam_faillock.so authsucc</t>
    </r>
    <r>
      <rPr>
        <sz val="11"/>
        <color rgb="FF000000"/>
        <rFont val="Calibri"/>
      </rPr>
      <t xml:space="preserve">
</t>
    </r>
    <r>
      <rPr>
        <sz val="11"/>
        <color rgb="FF000000"/>
        <rFont val="Calibri"/>
      </rPr>
      <t>If the pam_faillock.so module is not present in the "/etc/pam.d/common-auth" file, this is a finding.</t>
    </r>
    <r>
      <rPr>
        <sz val="11"/>
        <color rgb="FF000000"/>
        <rFont val="Calibri"/>
      </rPr>
      <t xml:space="preserve">
</t>
    </r>
    <r>
      <rPr>
        <sz val="11"/>
        <color rgb="FF000000"/>
        <rFont val="Calibri"/>
      </rPr>
      <t>Verify the pam_faillock module is configured to use the following options:</t>
    </r>
    <r>
      <rPr>
        <sz val="11"/>
        <color rgb="FF000000"/>
        <rFont val="Calibri"/>
      </rPr>
      <t xml:space="preserve">
</t>
    </r>
    <r>
      <rPr>
        <sz val="11"/>
        <color rgb="FF000000"/>
        <rFont val="Calibri"/>
      </rPr>
      <t>$ sudo egrep 'silent|audit|deny|fail_interval| unlock_time' /etc/security/faillock.conf</t>
    </r>
    <r>
      <rPr>
        <sz val="11"/>
        <color rgb="FF000000"/>
        <rFont val="Calibri"/>
      </rPr>
      <t xml:space="preserve">
</t>
    </r>
    <r>
      <rPr>
        <sz val="11"/>
        <color rgb="FF000000"/>
        <rFont val="Calibri"/>
      </rPr>
      <t>audit</t>
    </r>
    <r>
      <rPr>
        <sz val="11"/>
        <color rgb="FF000000"/>
        <rFont val="Calibri"/>
      </rPr>
      <t xml:space="preserve">
</t>
    </r>
    <r>
      <rPr>
        <sz val="11"/>
        <color rgb="FF000000"/>
        <rFont val="Calibri"/>
      </rPr>
      <t>silent</t>
    </r>
    <r>
      <rPr>
        <sz val="11"/>
        <color rgb="FF000000"/>
        <rFont val="Calibri"/>
      </rPr>
      <t xml:space="preserve">
</t>
    </r>
    <r>
      <rPr>
        <sz val="11"/>
        <color rgb="FF000000"/>
        <rFont val="Calibri"/>
      </rPr>
      <t>deny = 3</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unlock_time = 0</t>
    </r>
    <r>
      <rPr>
        <sz val="11"/>
        <color rgb="FF000000"/>
        <rFont val="Calibri"/>
      </rPr>
      <t xml:space="preserve">
</t>
    </r>
    <r>
      <rPr>
        <sz val="11"/>
        <color rgb="FF000000"/>
        <rFont val="Calibri"/>
      </rPr>
      <t>If the "silent" keyword is missing or commented out, this is a finding.</t>
    </r>
    <r>
      <rPr>
        <sz val="11"/>
        <color rgb="FF000000"/>
        <rFont val="Calibri"/>
      </rPr>
      <t xml:space="preserve">
</t>
    </r>
    <r>
      <rPr>
        <sz val="11"/>
        <color rgb="FF000000"/>
        <rFont val="Calibri"/>
      </rPr>
      <t>If the "audit" keyword is missing or commented out, this is a finding.</t>
    </r>
    <r>
      <rPr>
        <sz val="11"/>
        <color rgb="FF000000"/>
        <rFont val="Calibri"/>
      </rPr>
      <t xml:space="preserve">
</t>
    </r>
    <r>
      <rPr>
        <sz val="11"/>
        <color rgb="FF000000"/>
        <rFont val="Calibri"/>
      </rPr>
      <t>If the "deny" keyword is missing, commented out, or set to a value greater than 3, this is a finding.</t>
    </r>
    <r>
      <rPr>
        <sz val="11"/>
        <color rgb="FF000000"/>
        <rFont val="Calibri"/>
      </rPr>
      <t xml:space="preserve">
</t>
    </r>
    <r>
      <rPr>
        <sz val="11"/>
        <color rgb="FF000000"/>
        <rFont val="Calibri"/>
      </rPr>
      <t>If the "fail_interval" keyword is missing, commented out, or set to a value greater than 900, this is a finding.</t>
    </r>
    <r>
      <rPr>
        <sz val="11"/>
        <color rgb="FF000000"/>
        <rFont val="Calibri"/>
      </rPr>
      <t xml:space="preserve">
</t>
    </r>
    <r>
      <rPr>
        <sz val="11"/>
        <color rgb="FF000000"/>
        <rFont val="Calibri"/>
      </rPr>
      <t>If the "unlock_time" keyword is missing, commented out, or not set to 0, this is a finding.</t>
    </r>
  </si>
  <si>
    <t>V-238236</t>
  </si>
  <si>
    <r>
      <rPr>
        <sz val="11"/>
        <rFont val="Calibri"/>
      </rPr>
      <t>The Ubuntu operating system must be configured so that the script which runs each 30 days or less to check file integrity is the default one.</t>
    </r>
  </si>
  <si>
    <r>
      <rPr>
        <sz val="11"/>
        <color rgb="FF000000"/>
        <rFont val="Calibri"/>
      </rPr>
      <t xml:space="preserve">The cron file for AIDE is fairly complex as it creates the report. This file is installed with the "aide-common" package, and the default can be restored by copying it from the package: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Download the original package to the /tmp dir: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cd /tmp; apt download aide-common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Extract the aide script to its original place: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dpkg-deb --fsys-tarfile /tmp/aide-common_*.deb | sudo tar -x ./usr/share/aide/config/cron.daily/aide -C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Copy it to the cron.daily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cp -f /usr/share/aide/config/cron.daily/aide /etc/cron.daily/aide</t>
    </r>
  </si>
  <si>
    <r>
      <rPr>
        <sz val="11"/>
        <color rgb="FF000000"/>
        <rFont val="Calibri"/>
      </rPr>
      <t xml:space="preserve">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Notifications provided by information systems include, for example, electronic alerts to System Administrators, messages to local computer consoles, and/or hardware indications, such as lights.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the Ubuntu operating system performing security function verification/testing and/or systems and environments that require this functionality.</t>
    </r>
  </si>
  <si>
    <r>
      <rPr>
        <sz val="11"/>
        <color rgb="FF000000"/>
        <rFont val="Calibri"/>
      </rPr>
      <t xml:space="preserve">Verify that the Advanced Intrusion Detection Environment (AIDE) default script used to check file integrity each 30 days or less is unchanged.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Download the original aide-common package in the /tmp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cd /tmp; apt download aide-common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Fetch the SHA1 of the original script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dpkg-deb --fsys-tarfile /tmp/aide-common_*.deb | tar -xO ./usr/share/aide/config/cron.daily/aide | sha1sum </t>
    </r>
    <r>
      <rPr>
        <sz val="11"/>
        <color rgb="FF000000"/>
        <rFont val="Calibri"/>
      </rPr>
      <t xml:space="preserve">
</t>
    </r>
    <r>
      <rPr>
        <sz val="11"/>
        <color rgb="FF000000"/>
        <rFont val="Calibri"/>
      </rPr>
      <t xml:space="preserve">32958374f18871e3f7dda27a58d721f471843e26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Compare with the SHA1 of the file in the daily or monthly cron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sha1sum /etc/cron.{daily,monthly}/aide 2&gt;/dev/null </t>
    </r>
    <r>
      <rPr>
        <sz val="11"/>
        <color rgb="FF000000"/>
        <rFont val="Calibri"/>
      </rPr>
      <t xml:space="preserve">
</t>
    </r>
    <r>
      <rPr>
        <sz val="11"/>
        <color rgb="FF000000"/>
        <rFont val="Calibri"/>
      </rPr>
      <t xml:space="preserve">32958374f18871e3f7dda27a58d721f471843e26  /etc/cron.daily/aide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AIDE script file in the cron directories, or the SHA1 value of at least one file in the daily or monthly cron directory does not match the SHA1 of the original, this is a finding.</t>
    </r>
  </si>
  <si>
    <t>V-238237</t>
  </si>
  <si>
    <r>
      <rPr>
        <sz val="11"/>
        <rFont val="Calibri"/>
      </rPr>
      <t>The Ubuntu operating system must enforce a delay of at least 4 seconds between logon prompts following a failed logon attempt.</t>
    </r>
  </si>
  <si>
    <r>
      <rPr>
        <sz val="11"/>
        <color rgb="FF000000"/>
        <rFont val="Calibri"/>
      </rPr>
      <t xml:space="preserve">Configure the Ubuntu operating system to enforce a delay of at least 4 seconds between logon prompts following a failed logon attempt.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file "/etc/pam.d/common-auth" and set the parameter "pam_faildelay" to a value of  4000000 or greater: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auth    required    pam_faildelay.so    delay=4000000</t>
    </r>
  </si>
  <si>
    <r>
      <rPr>
        <sz val="11"/>
        <color rgb="FF000000"/>
        <rFont val="Calibri"/>
      </rPr>
      <t>Limiting the number of logon attempts over a certain time interval reduces the chances that an unauthorized user may gain access to an account.</t>
    </r>
  </si>
  <si>
    <r>
      <rPr>
        <sz val="11"/>
        <color rgb="FF000000"/>
        <rFont val="Calibri"/>
      </rPr>
      <t xml:space="preserve">Verify the Ubuntu operating system enforces a delay of at least 4 seconds between logon prompts following a failed logon attempt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pam_faildelay /etc/pam.d/common-auth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pam_faildelay.so    delay=4000000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line is not present or is commented out, this is a finding.</t>
    </r>
  </si>
  <si>
    <t>V-238238</t>
  </si>
  <si>
    <r>
      <rPr>
        <sz val="11"/>
        <rFont val="Calibri"/>
      </rPr>
      <t>The Ubuntu operating system must generate audit records for all account creations, modifications, disabling, and termination events that affect /etc/passwd.</t>
    </r>
  </si>
  <si>
    <r>
      <rPr>
        <sz val="11"/>
        <color rgb="FF000000"/>
        <rFont val="Calibri"/>
      </rPr>
      <t xml:space="preserve">Configure the Ubuntu operating system to generate audit records for all account creations, modifications, disabling, and termination events that affect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</si>
  <si>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access requirements, many operating systems may be integrated with enterprise level authentication/access/auditing mechanisms that meet or exceed access control policy requirements.</t>
    </r>
    <r>
      <rPr>
        <sz val="11"/>
        <color rgb="FF000000"/>
        <rFont val="Calibri"/>
      </rPr>
      <t xml:space="preserve">
</t>
    </r>
    <r>
      <rPr>
        <sz val="11"/>
        <color rgb="FF000000"/>
        <rFont val="Calibri"/>
      </rPr>
      <t>Satisfies: SRG-OS-000004-GPOS-00004, SRG-OS-000239-GPOS-00089, SRG-OS-000240-GPOS-00090, SRG-OS-000241-GPOS-00091, SRG-OS-000303-GPOS-00120, SRG-OS-000458-GPOS-00203, SRG-OS-000463-GPOS-00207, SRG-OS-000476-GPOS-00221</t>
    </r>
  </si>
  <si>
    <r>
      <rPr>
        <sz val="11"/>
        <color rgb="FF000000"/>
        <rFont val="Calibri"/>
      </rPr>
      <t xml:space="preserve">Verify the Ubuntu operating system generates audit records for all account creations, modifications, disabling, and termination events that affect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</si>
  <si>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V-238239</t>
  </si>
  <si>
    <r>
      <rPr>
        <sz val="11"/>
        <rFont val="Calibri"/>
      </rPr>
      <t>The Ubuntu operating system must generate audit records for all account creations, modifications, disabling, and termination events that affect /etc/group.</t>
    </r>
  </si>
  <si>
    <r>
      <rPr>
        <sz val="11"/>
        <color rgb="FF000000"/>
        <rFont val="Calibri"/>
      </rPr>
      <t xml:space="preserve">Configure the Ubuntu operating system to generate audit records for all account creations, modifications, disabling, and termination events that affect "/etc/group".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/etc/group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</si>
  <si>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access requirements, many operating systems may be integrated with enterprise level authentication/access/auditing mechanisms that meet or exceed access control policy requirements.</t>
    </r>
    <r>
      <rPr>
        <sz val="11"/>
        <color rgb="FF000000"/>
        <rFont val="Calibri"/>
      </rPr>
      <t xml:space="preserve">
</t>
    </r>
    <r>
      <rPr>
        <sz val="11"/>
        <color rgb="FF000000"/>
        <rFont val="Calibri"/>
      </rPr>
      <t>Satisfies: SRG-OS-000004-GPOS-00004, SRG-OS-000239-GPOS-00089, SRG-OS-000240-GPOS-00090, SRG-OS-000241-GPOS-00091, SRG-OS-000303-GPOS-00120, SRG-OS-000458-GPOS-00203, SRG-OS-000476-GPOS-00221</t>
    </r>
  </si>
  <si>
    <r>
      <rPr>
        <sz val="11"/>
        <color rgb="FF000000"/>
        <rFont val="Calibri"/>
      </rPr>
      <t xml:space="preserve">Verify the Ubuntu operating system generates audit records for all account creations, modifications, disabling, and termination events that affect "/etc/group".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/etc/group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</si>
  <si>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V-238240</t>
  </si>
  <si>
    <r>
      <rPr>
        <sz val="11"/>
        <rFont val="Calibri"/>
      </rPr>
      <t>The Ubuntu operating system must generate audit records for all account creations, modifications, disabling, and termination events that affect /etc/shadow.</t>
    </r>
  </si>
  <si>
    <r>
      <rPr>
        <sz val="11"/>
        <color rgb="FF000000"/>
        <rFont val="Calibri"/>
      </rPr>
      <t xml:space="preserve">Configure the Ubuntu operating system to generate audit records for all account creations, modifications, disabling, and termination events that affect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</si>
  <si>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the Ubuntu operating system generates audit records for all account creations, modifications, disabling, and termination events that affect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</si>
  <si>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V-238241</t>
  </si>
  <si>
    <r>
      <rPr>
        <sz val="11"/>
        <rFont val="Calibri"/>
      </rPr>
      <t>The Ubuntu operating system must generate audit records for all account creations, modifications, disabling, and termination events that affect /etc/gshadow.</t>
    </r>
  </si>
  <si>
    <r>
      <rPr>
        <sz val="11"/>
        <color rgb="FF000000"/>
        <rFont val="Calibri"/>
      </rPr>
      <t xml:space="preserve">Configure the Ubuntu operating system to generate audit records for all account creations, modifications, disabling, and termination events that affect "/etc/gshadow".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</si>
  <si>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the Ubuntu operating system generates audit records for all account creations, modifications, disabling, and termination events that affect "/etc/gshadow".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gshadow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</si>
  <si>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V-238242</t>
  </si>
  <si>
    <r>
      <rPr>
        <sz val="11"/>
        <rFont val="Calibri"/>
      </rPr>
      <t>The Ubuntu operating system must generate audit records for all account creations, modifications, disabling, and termination events that affect /etc/opasswd.</t>
    </r>
  </si>
  <si>
    <r>
      <rPr>
        <sz val="11"/>
        <color rgb="FF000000"/>
        <rFont val="Calibri"/>
      </rPr>
      <t xml:space="preserve">Configure the Ubuntu operating system to generate audit records for all account creations, modifications, disabling, and termination events that affect "/etc/security/opasswd".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/etc/security/opasswd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</si>
  <si>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address access requirements, many operating systems may be integrated with enterprise level authentication/access/auditing mechanisms that meet or exceed access control policy requirements. </t>
    </r>
    <r>
      <rPr>
        <sz val="11"/>
        <color rgb="FF000000"/>
        <rFont val="Calibri"/>
      </rPr>
      <t xml:space="preserve">
</t>
    </r>
    <r>
      <rPr>
        <sz val="11"/>
        <color rgb="FF000000"/>
        <rFont val="Calibri"/>
      </rPr>
      <t>Satisfies: SRG-OS-000004-GPOS-00004, SRG-OS-000239-GPOS-00089, SRG-OS-000240-GPOS-00090, SRG-OS-000241-GPOS-00091, SRG-OS-000303-GPOS-00120, SRG-OS-000458-GPOS-00203, SRG-OS-000476-GPOS-00221</t>
    </r>
  </si>
  <si>
    <r>
      <rPr>
        <sz val="11"/>
        <color rgb="FF000000"/>
        <rFont val="Calibri"/>
      </rPr>
      <t xml:space="preserve">Verify the Ubuntu operating system generates audit records for all account creations, modifications, disabling, and termination events that affect "/etc/security/opasswd".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opasswd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/etc/security/opasswd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</si>
  <si>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V-238243</t>
  </si>
  <si>
    <r>
      <rPr>
        <sz val="11"/>
        <rFont val="Calibri"/>
      </rPr>
      <t>The Ubuntu operating system must alert the ISSO and SA (at a minimum) in the event of an audit processing failure.</t>
    </r>
  </si>
  <si>
    <r>
      <rPr>
        <sz val="11"/>
        <color rgb="FF000000"/>
        <rFont val="Calibri"/>
      </rPr>
      <t xml:space="preserve">Configure "auditd" service to notify the SA and ISSO in the event of an audit processing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following line in "/etc/audit/auditd.conf" to ensure administrators are notified via email for those situations: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action_mail_acct = &lt;administrator_account&gt;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Change "administrator_account" to an account for security personnel.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"auditd" service so the changes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auditd.service</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</si>
  <si>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processing failures include software/hardware errors, failures in the audit capturing mechanisms, and audit storage capacity being reached or exceeded.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</si>
  <si>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 xml:space="preserve">Verify that the SA and ISSO (at a minimum) are notified in the event of an audit processing failure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'^action_mail_acct = root'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action_mail_acct = &lt;administrator_account&gt;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the "action_mail_acct" keyword is not set to an accounts for security personnel, the "action_mail_acct" keyword is missing, or the returned line is commented out, this is a finding.</t>
    </r>
  </si>
  <si>
    <t>V-238244</t>
  </si>
  <si>
    <r>
      <rPr>
        <sz val="11"/>
        <rFont val="Calibri"/>
      </rPr>
      <t>The Ubuntu operating system must shut down by default upon audit failure (unless availability is an overriding concern).</t>
    </r>
  </si>
  <si>
    <r>
      <rPr>
        <sz val="11"/>
        <color rgb="FF000000"/>
        <rFont val="Calibri"/>
      </rPr>
      <t xml:space="preserve">Configure the Ubuntu operating system to shut down by default upon audit failure (unless availability is an overriding concern).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line (depending on configuration, "disk_full_action" can be set to "SYSLOG", "HALT" or "SINGLE") in "/etc/audit/auditd.conf"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disk_full_action = HALT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"auditd" service so the changes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auditd.service</t>
    </r>
  </si>
  <si>
    <r>
      <rPr>
        <sz val="11"/>
        <color rgb="FF000000"/>
        <rFont val="Calibri"/>
      </rPr>
      <t xml:space="preserve">It is critical that when the operating system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If the failure was caused by the lack of audit record storage capacity, the operating system must continue generating audit records if possible (automatically restarting the audit service if necessary), overwriting the oldest audit records in a first-in-first-out manner.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If audit records are sent to a centralized collection server and communication with this server is lost or the server fails, the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</si>
  <si>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 xml:space="preserve">Verify the Ubuntu operating system takes the appropriate action when the audit storage volume is full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'^disk_full_action'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disk_full_action = HALT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the "disk_full_action" option is not "SYSLOG", "SINGLE", or "HALT", or the line is commented out, this is a finding.</t>
    </r>
  </si>
  <si>
    <t>V-238245</t>
  </si>
  <si>
    <r>
      <rPr>
        <sz val="11"/>
        <rFont val="Calibri"/>
      </rPr>
      <t>The Ubuntu operating system must be configured so that audit log files are not read or write-accessible by unauthorized users.</t>
    </r>
  </si>
  <si>
    <r>
      <rPr>
        <sz val="11"/>
        <color rgb="FF000000"/>
        <rFont val="Calibri"/>
      </rPr>
      <t xml:space="preserve">Configure the audit log files to have a mode of "0600"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configure the audit log files to have a mode of "0600"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0600 /var/log/audit/*</t>
    </r>
  </si>
  <si>
    <r>
      <rPr>
        <sz val="11"/>
        <color rgb="FF000000"/>
        <rFont val="Calibri"/>
      </rPr>
      <t xml:space="preserve">Unauthorized disclosure of audit records can reveal system and configuration data to attackers, thus compromising its confidentiality.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SRG-OS-000058-GPOS-00028</t>
    </r>
  </si>
  <si>
    <r>
      <rPr>
        <sz val="11"/>
        <color rgb="FF000000"/>
        <rFont val="Calibri"/>
      </rPr>
      <t xml:space="preserve">Verify that the audit log files have a mode of "0600"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determine if the audit log files have a mode of "0600" or less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"%n %a" /var/log/audit/* </t>
    </r>
    <r>
      <rPr>
        <sz val="11"/>
        <color rgb="FF000000"/>
        <rFont val="Calibri"/>
      </rPr>
      <t xml:space="preserve">
</t>
    </r>
    <r>
      <rPr>
        <sz val="11"/>
        <color rgb="FF000000"/>
        <rFont val="Calibri"/>
      </rPr>
      <t xml:space="preserve">/var/log/audit/audit.log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files have a mode more permissive than "0600", this is a finding.</t>
    </r>
  </si>
  <si>
    <t>V-238246</t>
  </si>
  <si>
    <r>
      <rPr>
        <sz val="11"/>
        <rFont val="Calibri"/>
      </rPr>
      <t>The Ubuntu operating system must be configured to permit only authorized users ownership of the audit log files.</t>
    </r>
  </si>
  <si>
    <r>
      <rPr>
        <sz val="11"/>
        <color rgb="FF000000"/>
        <rFont val="Calibri"/>
      </rPr>
      <t xml:space="preserve">Configure the audit log directory and its underlying files to be owned by "root"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configure the audit log files to be owned by "root" user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root /var/log/audit/*</t>
    </r>
  </si>
  <si>
    <r>
      <rPr>
        <sz val="11"/>
        <color rgb="FF000000"/>
        <rFont val="Calibri"/>
      </rPr>
      <t xml:space="preserve">Unauthorized disclosure of audit records can reveal system and configuration data to attackers, thus compromising its confidentiality.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SRG-OS-000058-GPOS-00028, SRG-OS-000059-GPOS-00029</t>
    </r>
  </si>
  <si>
    <r>
      <rPr>
        <sz val="11"/>
        <color rgb="FF000000"/>
        <rFont val="Calibri"/>
      </rPr>
      <t xml:space="preserve">Verify the audit log files are owned by "root"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determine if the audit log files are owned by the "root" user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"%n %U" /var/log/audit/* </t>
    </r>
    <r>
      <rPr>
        <sz val="11"/>
        <color rgb="FF000000"/>
        <rFont val="Calibri"/>
      </rPr>
      <t xml:space="preserve">
</t>
    </r>
    <r>
      <rPr>
        <sz val="11"/>
        <color rgb="FF000000"/>
        <rFont val="Calibri"/>
      </rPr>
      <t xml:space="preserve">/var/log/audit/audit.log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files are owned by an user other than "root", this is a finding.</t>
    </r>
  </si>
  <si>
    <t>V-238247</t>
  </si>
  <si>
    <r>
      <rPr>
        <sz val="11"/>
        <rFont val="Calibri"/>
      </rPr>
      <t>The Ubuntu operating system must permit only authorized groups ownership of the audit log files.</t>
    </r>
  </si>
  <si>
    <r>
      <rPr>
        <sz val="11"/>
        <color rgb="FF000000"/>
        <rFont val="Calibri"/>
      </rPr>
      <t>Configure the audit log directory and its underlying files to be owned by "root" group.</t>
    </r>
    <r>
      <rPr>
        <sz val="11"/>
        <color rgb="FF000000"/>
        <rFont val="Calibri"/>
      </rPr>
      <t xml:space="preserve">
</t>
    </r>
    <r>
      <rPr>
        <sz val="11"/>
        <color rgb="FF000000"/>
        <rFont val="Calibri"/>
      </rPr>
      <t>Set the "log_group" parameter of the audit configuration file to the "root" value so when a new log file is created, its group owner is properly set:</t>
    </r>
    <r>
      <rPr>
        <sz val="11"/>
        <color rgb="FF000000"/>
        <rFont val="Calibri"/>
      </rPr>
      <t xml:space="preserve">
</t>
    </r>
    <r>
      <rPr>
        <sz val="11"/>
        <color rgb="FF000000"/>
        <rFont val="Calibri"/>
      </rPr>
      <t>$ sudo sed -i '/^log_group/D' /etc/audit/auditd.conf</t>
    </r>
    <r>
      <rPr>
        <sz val="11"/>
        <color rgb="FF000000"/>
        <rFont val="Calibri"/>
      </rPr>
      <t xml:space="preserve">
</t>
    </r>
    <r>
      <rPr>
        <sz val="11"/>
        <color rgb="FF000000"/>
        <rFont val="Calibri"/>
      </rPr>
      <t>$ sudo sed -i /^log_file/a'log_group = root' /etc/audit/auditd.conf</t>
    </r>
    <r>
      <rPr>
        <sz val="11"/>
        <color rgb="FF000000"/>
        <rFont val="Calibri"/>
      </rPr>
      <t xml:space="preserve">
</t>
    </r>
    <r>
      <rPr>
        <sz val="11"/>
        <color rgb="FF000000"/>
        <rFont val="Calibri"/>
      </rPr>
      <t>Last, signal the audit daemon to reload the configuration file to update the group owners of existing files:</t>
    </r>
    <r>
      <rPr>
        <sz val="11"/>
        <color rgb="FF000000"/>
        <rFont val="Calibri"/>
      </rPr>
      <t xml:space="preserve">
</t>
    </r>
    <r>
      <rPr>
        <sz val="11"/>
        <color rgb="FF000000"/>
        <rFont val="Calibri"/>
      </rPr>
      <t>$ sudo systemctl kill auditd -s SIGHUP</t>
    </r>
  </si>
  <si>
    <r>
      <rPr>
        <sz val="11"/>
        <color rgb="FF000000"/>
        <rFont val="Calibri"/>
      </rPr>
      <t xml:space="preserve">Verify the group owner is set to own newly created audit logs in the audit configuration file with the following command: </t>
    </r>
    <r>
      <rPr>
        <sz val="11"/>
        <color rgb="FF000000"/>
        <rFont val="Calibri"/>
      </rPr>
      <t xml:space="preserve">
</t>
    </r>
    <r>
      <rPr>
        <sz val="11"/>
        <color rgb="FF000000"/>
        <rFont val="Calibri"/>
      </rPr>
      <t xml:space="preserve">$ sudo grep -iw log_group /etc/audit/auditd.conf </t>
    </r>
    <r>
      <rPr>
        <sz val="11"/>
        <color rgb="FF000000"/>
        <rFont val="Calibri"/>
      </rPr>
      <t xml:space="preserve">
</t>
    </r>
    <r>
      <rPr>
        <sz val="11"/>
        <color rgb="FF000000"/>
        <rFont val="Calibri"/>
      </rPr>
      <t xml:space="preserve">log_group = root </t>
    </r>
    <r>
      <rPr>
        <sz val="11"/>
        <color rgb="FF000000"/>
        <rFont val="Calibri"/>
      </rPr>
      <t xml:space="preserve">
</t>
    </r>
    <r>
      <rPr>
        <sz val="11"/>
        <color rgb="FF000000"/>
        <rFont val="Calibri"/>
      </rPr>
      <t>If the value of the "log_group" parameter is other than "root", this is a finding.</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Using the path of the directory containing the audit logs, determine if the audit log files are owned by the "root" group by using the following command: </t>
    </r>
    <r>
      <rPr>
        <sz val="11"/>
        <color rgb="FF000000"/>
        <rFont val="Calibri"/>
      </rPr>
      <t xml:space="preserve">
</t>
    </r>
    <r>
      <rPr>
        <sz val="11"/>
        <color rgb="FF000000"/>
        <rFont val="Calibri"/>
      </rPr>
      <t xml:space="preserve">$ sudo stat -c "%n %G" /var/log/audit/* </t>
    </r>
    <r>
      <rPr>
        <sz val="11"/>
        <color rgb="FF000000"/>
        <rFont val="Calibri"/>
      </rPr>
      <t xml:space="preserve">
</t>
    </r>
    <r>
      <rPr>
        <sz val="11"/>
        <color rgb="FF000000"/>
        <rFont val="Calibri"/>
      </rPr>
      <t xml:space="preserve">/var/log/audit/audit.log root </t>
    </r>
    <r>
      <rPr>
        <sz val="11"/>
        <color rgb="FF000000"/>
        <rFont val="Calibri"/>
      </rPr>
      <t xml:space="preserve">
</t>
    </r>
    <r>
      <rPr>
        <sz val="11"/>
        <color rgb="FF000000"/>
        <rFont val="Calibri"/>
      </rPr>
      <t>If the audit log files are owned by a group other than "root", this is a finding.</t>
    </r>
  </si>
  <si>
    <t>V-238248</t>
  </si>
  <si>
    <r>
      <rPr>
        <sz val="11"/>
        <rFont val="Calibri"/>
      </rPr>
      <t>The Ubuntu operating system must be configured so that the audit log directory is not write-accessible by unauthorized users.</t>
    </r>
  </si>
  <si>
    <r>
      <rPr>
        <sz val="11"/>
        <color rgb="FF000000"/>
        <rFont val="Calibri"/>
      </rPr>
      <t xml:space="preserve">Configure the audit log directory to have a mode of "0750"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configure the audit log directory to have a mode of "0750" or less permissive by </t>
    </r>
    <r>
      <rPr>
        <sz val="11"/>
        <color rgb="FF000000"/>
        <rFont val="Calibri"/>
      </rPr>
      <t xml:space="preserve">
</t>
    </r>
    <r>
      <rPr>
        <sz val="11"/>
        <color rgb="FF000000"/>
        <rFont val="Calibri"/>
      </rPr>
      <t xml:space="preserve">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-R  g-w,o-rwx /var/log/audit</t>
    </r>
  </si>
  <si>
    <r>
      <rPr>
        <sz val="11"/>
        <color rgb="FF000000"/>
        <rFont val="Calibri"/>
      </rPr>
      <t xml:space="preserve">If audit information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ensure the veracity of audit information, the operating system must protect audit information from unauthorized deletion. This requirement can be achieved through multiple methods, which will depend upon system architecture and design.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</si>
  <si>
    <r>
      <rPr>
        <sz val="11"/>
        <color rgb="FF000000"/>
        <rFont val="Calibri"/>
      </rPr>
      <t xml:space="preserve">Verify that the audit log directory has a mode of "0750"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determine if the directory has a mode of "0750" or less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"%n %a" /var/log/audit /var/log/audit/* </t>
    </r>
    <r>
      <rPr>
        <sz val="11"/>
        <color rgb="FF000000"/>
        <rFont val="Calibri"/>
      </rPr>
      <t xml:space="preserve">
</t>
    </r>
    <r>
      <rPr>
        <sz val="11"/>
        <color rgb="FF000000"/>
        <rFont val="Calibri"/>
      </rPr>
      <t xml:space="preserve">/var/log/audit 750 </t>
    </r>
    <r>
      <rPr>
        <sz val="11"/>
        <color rgb="FF000000"/>
        <rFont val="Calibri"/>
      </rPr>
      <t xml:space="preserve">
</t>
    </r>
    <r>
      <rPr>
        <sz val="11"/>
        <color rgb="FF000000"/>
        <rFont val="Calibri"/>
      </rPr>
      <t xml:space="preserve">/var/log/audit/audit.log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directory has a mode more permissive than "0750", this is a finding.</t>
    </r>
  </si>
  <si>
    <t>V-238249</t>
  </si>
  <si>
    <r>
      <rPr>
        <sz val="11"/>
        <rFont val="Calibri"/>
      </rPr>
      <t>The Ubuntu operating system must be configured so that audit configuration files are not write-accessible by unauthorized users.</t>
    </r>
  </si>
  <si>
    <r>
      <rPr>
        <sz val="11"/>
        <color rgb="FF000000"/>
        <rFont val="Calibri"/>
      </rPr>
      <t xml:space="preserve">Configure "/etc/audit/audit.rules", "/etc/audit/rules.d/*", and "/etc/audit/auditd.conf" files to have a mode of "0640"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-R 0640 /etc/audit/audit*.{rules,conf} /etc/audit/rules.d/*</t>
    </r>
  </si>
  <si>
    <r>
      <rPr>
        <sz val="11"/>
        <color rgb="FF000000"/>
        <rFont val="Calibri"/>
      </rPr>
      <t xml:space="preserve">Without the capability to restrict which roles and individuals can select which events are audited, unauthorized personnel may be able to prevent the auditing of critical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</si>
  <si>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Verify that "/etc/audit/audit.rules", "/etc/audit/rules.d/*", and "/etc/audit/auditd.conf" files have a mode of "0640"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-al /etc/audit/ /etc/audit/rules.d/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804 Nov 25 11:01 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9128 Dec 27 09:56 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9373 Dec 27 09:56 audit.rules.prev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127 Feb  7  2018 audit-stop.rules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drwxr-x---   2 root root  4096 Dec 27 09:56 rules.d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/etc/audit/rules.d/: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10357 Dec 27 09:56 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"/etc/audit/audit.rule","/etc/audit/rules.d/*", or "/etc/audit/auditd.conf" file have a mode more permissive than "0640", this is a finding.</t>
    </r>
  </si>
  <si>
    <t>V-238250</t>
  </si>
  <si>
    <r>
      <rPr>
        <sz val="11"/>
        <rFont val="Calibri"/>
      </rPr>
      <t>The Ubuntu operating system must permit only authorized accounts to own the audit configuration files.</t>
    </r>
  </si>
  <si>
    <r>
      <rPr>
        <sz val="11"/>
        <color rgb="FF000000"/>
        <rFont val="Calibri"/>
      </rPr>
      <t xml:space="preserve">Configure "/etc/audit/audit.rules", "/etc/audit/rules.d/*" and "/etc/audit/auditd.conf" files to be owned by root user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root /etc/audit/audit*.{rules,conf} /etc/audit/rules.d/*</t>
    </r>
  </si>
  <si>
    <r>
      <rPr>
        <sz val="11"/>
        <color rgb="FF000000"/>
        <rFont val="Calibri"/>
      </rPr>
      <t xml:space="preserve">Without the capability to restrict which roles and individuals can select which events are audited, unauthorized personnel may be able to prevent the auditing of critical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</si>
  <si>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Verify that "/etc/audit/audit.rules", "/etc/audit/rules.d/*" and "/etc/audit/auditd.conf" files are owned by root account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-al /etc/audit/ /etc/audit/rules.d/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drwxr-x---   3 root root  4096 Nov 25 11:02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drwxr-xr-x 130 root root 12288 Dec 19 13:42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804 Nov 25 11:01 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9128 Dec 27 09:56 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9373 Dec 27 09:56 audit.rules.prev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127 Feb  7  2018 audit-stop.rules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drwxr-x---   2 root root  4096 Dec 27 09:56 rules.d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/etc/audit/rules.d/: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drwxr-x--- 2 root root  4096 Dec 27 09:56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drwxr-x--- 3 root root  4096 Nov 25 11:02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10357 Dec 27 09:56 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"/etc/audit/audit.rules", "/etc/audit/rules.d/*", or "/etc/audit/auditd.conf" file is owned by a user other than "root", this is a finding.</t>
    </r>
  </si>
  <si>
    <t>V-238251</t>
  </si>
  <si>
    <r>
      <rPr>
        <sz val="11"/>
        <rFont val="Calibri"/>
      </rPr>
      <t>The Ubuntu operating system must permit only authorized groups to own the audit configuration files.</t>
    </r>
  </si>
  <si>
    <r>
      <rPr>
        <sz val="11"/>
        <color rgb="FF000000"/>
        <rFont val="Calibri"/>
      </rPr>
      <t xml:space="preserve">Configure "/etc/audit/audit.rules", "/etc/audit/rules.d/*", and "/etc/audit/auditd.conf" files to be owned by root group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:root /etc/audit/audit*.{rules,conf} /etc/audit/rules.d/*</t>
    </r>
  </si>
  <si>
    <r>
      <rPr>
        <sz val="11"/>
        <color rgb="FF000000"/>
        <rFont val="Calibri"/>
      </rPr>
      <t xml:space="preserve">Verify that "/etc/audit/audit.rules", "/etc/audit/rules.d/*", and "/etc/audit/auditd.conf" files are owned by root group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-al /etc/audit/ /etc/audit/rules.d/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804 Nov 25 11:01 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9128 Dec 27 09:56 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9373 Dec 27 09:56 audit.rules.prev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127 Feb  7  2018 audit-stop.rules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drwxr-x---   2 root root  4096 Dec 27 09:56 rules.d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/etc/audit/rules.d/: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10357 Dec 27 09:56 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"/etc/audit/audit.rules", "/etc/audit/rules.d/*", or "/etc/audit/auditd.conf" file is owned by a group other than "root", this is a finding.</t>
    </r>
  </si>
  <si>
    <t>V-238252</t>
  </si>
  <si>
    <r>
      <rPr>
        <sz val="11"/>
        <rFont val="Calibri"/>
      </rPr>
      <t>The Ubuntu operating system must generate audit records for successful/unsuccessful uses of the su command.</t>
    </r>
  </si>
  <si>
    <r>
      <rPr>
        <sz val="11"/>
        <color rgb="FF000000"/>
        <rFont val="Calibri"/>
      </rPr>
      <t>Configure the Ubuntu operating system to generate audit records when successful/unsuccessful attempts to use the "su" command occur.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path=/bin/su -F perm=x -F auid&gt;=1000 -F auid!=unset -k privileged-priv_change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</si>
  <si>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</si>
  <si>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Verify the Ubuntu operating system generates audit records upon successful/unsuccessful attempts to use the "su"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configured audit rules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'/bin/su'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path=/bin/su -F perm=x -F auid&gt;=1000 -F auid!=-1 -F key=privileged-priv_change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</si>
  <si>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V-238253</t>
  </si>
  <si>
    <r>
      <rPr>
        <sz val="11"/>
        <rFont val="Calibri"/>
      </rPr>
      <t>The Ubuntu operating system must generate audit records for successful/unsuccessful uses of the chfn command.</t>
    </r>
  </si>
  <si>
    <r>
      <rPr>
        <sz val="11"/>
        <color rgb="FF000000"/>
        <rFont val="Calibri"/>
      </rPr>
      <t>Configure the audit system to generate an audit event for any successful/unsuccessful uses of the "chfn"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path=/usr/bin/chfn -F perm=x -F auid&gt;=1000 -F auid!=unset -k privileged-chfn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</si>
  <si>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the Ubuntu operating system generates audit records upon successful/unsuccessful attempts to use the "chfn"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configured audit rules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'/usr/bin/chfn'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path=/usr/bin/chfn -F perm=x -F auid&gt;=1000 -F auid!=-1 -F key=privileged-chfn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</si>
  <si>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V-238254</t>
  </si>
  <si>
    <r>
      <rPr>
        <sz val="11"/>
        <rFont val="Calibri"/>
      </rPr>
      <t>The Ubuntu operating system must generate audit records for successful/unsuccessful uses of the mount command.</t>
    </r>
  </si>
  <si>
    <r>
      <rPr>
        <sz val="11"/>
        <color rgb="FF000000"/>
        <rFont val="Calibri"/>
      </rPr>
      <t>Configure the audit system to generate an audit event for any successful/unsuccessful use of the "mount"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path=/usr/bin/mount -F perm=x -F auid&gt;=1000 -F auid!=unset -k privileged-mount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</si>
  <si>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the Ubuntu operating system generates audit records upon successful/unsuccessful attempts to use the "mount"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'/usr/bin/mount'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path=/usr/bin/mount -F perm=x -F auid&gt;=1000 -F auid!=-1 -F key=privileged-mount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</si>
  <si>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V-238255</t>
  </si>
  <si>
    <r>
      <rPr>
        <sz val="11"/>
        <rFont val="Calibri"/>
      </rPr>
      <t>The Ubuntu operating system must generate audit records for successful/unsuccessful uses of the umount command.</t>
    </r>
  </si>
  <si>
    <r>
      <rPr>
        <sz val="11"/>
        <color rgb="FF000000"/>
        <rFont val="Calibri"/>
      </rPr>
      <t>Configure the audit system to generate an audit event for any successful/unsuccessful use of the "umount"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path=/usr/bin/umount -F perm=x -F auid&gt;=1000 -F auid!=unset -k privileged-umount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</si>
  <si>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the Ubuntu operating system generates audit records upon successful/unsuccessful attempts to use the "umount"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'/usr/bin/umount'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path=/usr/bin/umount -F perm=x -F auid&gt;=1000 -F auid!=-1 -F key=privileged-umount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</si>
  <si>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V-238256</t>
  </si>
  <si>
    <r>
      <rPr>
        <sz val="11"/>
        <rFont val="Calibri"/>
      </rPr>
      <t>The Ubuntu operating system must generate audit records for successful/unsuccessful uses of the ssh-agent command.</t>
    </r>
  </si>
  <si>
    <r>
      <rPr>
        <sz val="11"/>
        <color rgb="FF000000"/>
        <rFont val="Calibri"/>
      </rPr>
      <t>Configure the audit system to generate an audit event for any successful/unsuccessful use of the "ssh-agent"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path=/usr/bin/ssh-agent -F perm=x -F auid&gt;=1000 -F auid!=unset -k privileged-ssh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</si>
  <si>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the Ubuntu operating system generates an audit record upon successful/unsuccessful attempts to use the "ssh-agent"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'/usr/bin/ssh-agent'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path=/usr/bin/ssh-agent -F perm=x -F auid&gt;=1000 -F auid!=-1 -F key=privileged-ssh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</si>
  <si>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V-238257</t>
  </si>
  <si>
    <r>
      <rPr>
        <sz val="11"/>
        <rFont val="Calibri"/>
      </rPr>
      <t>The Ubuntu operating system must generate audit records for successful/unsuccessful uses of the ssh-keysign command.</t>
    </r>
  </si>
  <si>
    <r>
      <rPr>
        <sz val="11"/>
        <color rgb="FF000000"/>
        <rFont val="Calibri"/>
      </rPr>
      <t>Configure the audit system to generate an audit event for any successful/unsuccessful use of the "ssh-keysign"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path=/usr/lib/openssh/ssh-keysign -F perm=x -F auid&gt;=1000 -F auid!=unset -k privileged-ssh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</si>
  <si>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the Ubuntu operating system generates an audit record upon successful/unsuccessful attempts to use the "ssh-keysign"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ssh-keysign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path=/usr/lib/openssh/ssh-keysign -F perm=x -F auid&gt;=1000 -F auid!=-1 -F key=privileged-ssh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</si>
  <si>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V-238258</t>
  </si>
  <si>
    <r>
      <rPr>
        <sz val="11"/>
        <rFont val="Calibri"/>
      </rPr>
      <t>The Ubuntu operating system must generate audit records for any use of the setxattr, fsetxattr, lsetxattr, removexattr, fremovexattr, and lremovexattr system calls.</t>
    </r>
  </si>
  <si>
    <r>
      <rPr>
        <sz val="11"/>
        <color rgb="FF000000"/>
        <rFont val="Calibri"/>
      </rPr>
      <t xml:space="preserve">Configure the audit system to generate an audit event for any successful/unsuccessful use of the "setxattr", "fsetxattr", "lsetxattr", "removexattr", "fremovexattr", and "lremovexattr"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setxattr,fsetxattr,lsetxattr,removexattr,fremovexattr,lremovexattr -F auid&gt;=1000 -F auid!=4294967295 -k perm_mod </t>
    </r>
    <r>
      <rPr>
        <sz val="11"/>
        <color rgb="FF000000"/>
        <rFont val="Calibri"/>
      </rPr>
      <t xml:space="preserve">
</t>
    </r>
    <r>
      <rPr>
        <sz val="11"/>
        <color rgb="FF000000"/>
        <rFont val="Calibri"/>
      </rPr>
      <t xml:space="preserve">-a always,exit -F arch=b32 -S setxattr,fsetxattr,lsetxattr,removexattr,fremovexattr,lremovexattr -F auid=0 -k perm_mod  </t>
    </r>
    <r>
      <rPr>
        <sz val="11"/>
        <color rgb="FF000000"/>
        <rFont val="Calibri"/>
      </rPr>
      <t xml:space="preserve">
</t>
    </r>
    <r>
      <rPr>
        <sz val="11"/>
        <color rgb="FF000000"/>
        <rFont val="Calibri"/>
      </rPr>
      <t xml:space="preserve">-a always,exit -F arch=b64 -S setxattr,fsetxattr,lsetxattr,removexattr,fremovexattr,lremovexattr -F auid&gt;=1000 -F auid!=4294967295 -k perm_mod </t>
    </r>
    <r>
      <rPr>
        <sz val="11"/>
        <color rgb="FF000000"/>
        <rFont val="Calibri"/>
      </rPr>
      <t xml:space="preserve">
</t>
    </r>
    <r>
      <rPr>
        <sz val="11"/>
        <color rgb="FF000000"/>
        <rFont val="Calibri"/>
      </rPr>
      <t xml:space="preserve">-a always,exit -F arch=b64 -S setxattr,fsetxattr,lsetxattr,removexattr,fremovexattr,lremovexattr -F auid=0 -k perm_mod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32-bit architectures, only the 32-bit specific entries are required.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</si>
  <si>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SRG-OS-000462-GPOS-00206</t>
    </r>
  </si>
  <si>
    <r>
      <rPr>
        <sz val="11"/>
        <color rgb="FF000000"/>
        <rFont val="Calibri"/>
      </rPr>
      <t xml:space="preserve">Verify the Ubuntu operating system generates an audit record upon successful/unsuccessful attempts to use the "setxattr", "fsetxattr", "lsetxattr", "removexattr", "fremovexattr", and "lremovexattr"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xattr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setxattr,fsetxattr,lsetxattr,removexattr,fremovexattr,lremovexattr -F auid&gt;=1000 -F auid!=-1 -k perm_mod </t>
    </r>
    <r>
      <rPr>
        <sz val="11"/>
        <color rgb="FF000000"/>
        <rFont val="Calibri"/>
      </rPr>
      <t xml:space="preserve">
</t>
    </r>
    <r>
      <rPr>
        <sz val="11"/>
        <color rgb="FF000000"/>
        <rFont val="Calibri"/>
      </rPr>
      <t xml:space="preserve">-a always,exit -F arch=b32 -S setxattr,fsetxattr,lsetxattr,removexattr,fremovexattr,lremovexattr -F auid=0 -k perm_mod  </t>
    </r>
    <r>
      <rPr>
        <sz val="11"/>
        <color rgb="FF000000"/>
        <rFont val="Calibri"/>
      </rPr>
      <t xml:space="preserve">
</t>
    </r>
    <r>
      <rPr>
        <sz val="11"/>
        <color rgb="FF000000"/>
        <rFont val="Calibri"/>
      </rPr>
      <t xml:space="preserve">-a always,exit -F arch=b64 -S setxattr,fsetxattr,lsetxattr,removexattr,fremovexattr,lremovexattr -F auid&gt;=1000 -F auid!=-1 -k perm_mod </t>
    </r>
    <r>
      <rPr>
        <sz val="11"/>
        <color rgb="FF000000"/>
        <rFont val="Calibri"/>
      </rPr>
      <t xml:space="preserve">
</t>
    </r>
    <r>
      <rPr>
        <sz val="11"/>
        <color rgb="FF000000"/>
        <rFont val="Calibri"/>
      </rPr>
      <t xml:space="preserve">-a always,exit -F arch=b64 -S setxattr,fsetxattr,lsetxattr,removexattr,fremovexattr,lremovexattr -F auid=0 -k perm_mod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"setxattr", "fsetxattr", "lsetxattr", "removexattr", "fremovexattr" and "lremovexattr"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For 32-bit architectures, only the 32-bit specific output lines from the commands are required. </t>
    </r>
    <r>
      <rPr>
        <sz val="11"/>
        <color rgb="FF000000"/>
        <rFont val="Calibri"/>
      </rPr>
      <t xml:space="preserve">
</t>
    </r>
    <r>
      <rPr>
        <sz val="11"/>
        <color rgb="FF000000"/>
        <rFont val="Calibri"/>
      </rPr>
      <t>The "-k" allows for specifying an arbitrary identifier, and the string after it does not need to match the example output above.</t>
    </r>
  </si>
  <si>
    <t>V-238264</t>
  </si>
  <si>
    <r>
      <rPr>
        <sz val="11"/>
        <rFont val="Calibri"/>
      </rPr>
      <t>The Ubuntu operating system must generate audit records for successful/unsuccessful uses of the chown, fchown, fchownat, and lchown system calls.</t>
    </r>
  </si>
  <si>
    <r>
      <rPr>
        <sz val="11"/>
        <color rgb="FF000000"/>
        <rFont val="Calibri"/>
      </rPr>
      <t xml:space="preserve">Configure the audit system to generate an audit event for any successful/unsuccessful use of the "chown", "fchown", "fchownat", and "lchown"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chown,fchown,fchownat,lchown -F auid&gt;=1000 -F auid!=4294967295 -k perm_chng </t>
    </r>
    <r>
      <rPr>
        <sz val="11"/>
        <color rgb="FF000000"/>
        <rFont val="Calibri"/>
      </rPr>
      <t xml:space="preserve">
</t>
    </r>
    <r>
      <rPr>
        <sz val="11"/>
        <color rgb="FF000000"/>
        <rFont val="Calibri"/>
      </rPr>
      <t xml:space="preserve">-a always,exit -F arch=b64 -S chown,fchown,fchownat,lchown -F auid&gt;=1000 -F auid!=4294967295 -k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</si>
  <si>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the Ubuntu operating system generates an audit record upon successful/unsuccessful attempts to use the "chown", "fchown", "fchownat", and "lchown"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configured audit rules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chown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chown,fchown,fchownat,lchown -F auid&gt;=1000 -F auid!=-1 -k perm_chng </t>
    </r>
    <r>
      <rPr>
        <sz val="11"/>
        <color rgb="FF000000"/>
        <rFont val="Calibri"/>
      </rPr>
      <t xml:space="preserve">
</t>
    </r>
    <r>
      <rPr>
        <sz val="11"/>
        <color rgb="FF000000"/>
        <rFont val="Calibri"/>
      </rPr>
      <t xml:space="preserve">-a always,exit -F arch=b64 -S chown,fchown,fchownat,lchown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"chown", "fchown", "fchownat", and "lchown"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For 32-bit architectures, only the 32-bit specific output lines from the commands are required. </t>
    </r>
    <r>
      <rPr>
        <sz val="11"/>
        <color rgb="FF000000"/>
        <rFont val="Calibri"/>
      </rPr>
      <t xml:space="preserve">
</t>
    </r>
    <r>
      <rPr>
        <sz val="11"/>
        <color rgb="FF000000"/>
        <rFont val="Calibri"/>
      </rPr>
      <t>The "-k" allows for specifying an arbitrary identifier, and the string after it does not need to match the example output above.</t>
    </r>
  </si>
  <si>
    <t>V-238268</t>
  </si>
  <si>
    <r>
      <rPr>
        <sz val="11"/>
        <rFont val="Calibri"/>
      </rPr>
      <t>The Ubuntu operating system must generate audit records for successful/unsuccessful uses of the chmod, fchmod, and fchmodat system calls.</t>
    </r>
  </si>
  <si>
    <r>
      <rPr>
        <sz val="11"/>
        <color rgb="FF000000"/>
        <rFont val="Calibri"/>
      </rPr>
      <t xml:space="preserve">Configure the audit system to generate an audit event for any successful/unsuccessful use of the "chmod", "fchmod", and "fchmodat"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chmod,fchmod,fchmodat -F auid&gt;=1000 -F auid!=4294967295 -k perm_chng </t>
    </r>
    <r>
      <rPr>
        <sz val="11"/>
        <color rgb="FF000000"/>
        <rFont val="Calibri"/>
      </rPr>
      <t xml:space="preserve">
</t>
    </r>
    <r>
      <rPr>
        <sz val="11"/>
        <color rgb="FF000000"/>
        <rFont val="Calibri"/>
      </rPr>
      <t xml:space="preserve">-a always,exit -F arch=b64 -S chmod,fchmod,fchmodat -F auid&gt;=1000 -F auid!=4294967295 -k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</si>
  <si>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the Ubuntu operating system generates an audit record upon successful/unsuccessful attempts to use the "chmod", "fchmod", and "fchmodat"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configured audit rules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chmod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chmod,fchmod,fchmodat -F auid&gt;=1000 -F auid!=-1 -k perm_chng </t>
    </r>
    <r>
      <rPr>
        <sz val="11"/>
        <color rgb="FF000000"/>
        <rFont val="Calibri"/>
      </rPr>
      <t xml:space="preserve">
</t>
    </r>
    <r>
      <rPr>
        <sz val="11"/>
        <color rgb="FF000000"/>
        <rFont val="Calibri"/>
      </rPr>
      <t xml:space="preserve">-a always,exit -F arch=b64 -S chmod,fchmod,fchmodat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"chmod", "fchmod" and "fchmodat"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For 32-bit architectures, only the 32-bit specific output lines from the commands are required. </t>
    </r>
    <r>
      <rPr>
        <sz val="11"/>
        <color rgb="FF000000"/>
        <rFont val="Calibri"/>
      </rPr>
      <t xml:space="preserve">
</t>
    </r>
    <r>
      <rPr>
        <sz val="11"/>
        <color rgb="FF000000"/>
        <rFont val="Calibri"/>
      </rPr>
      <t>The "-k" allows for specifying an arbitrary identifier, and the string after it does not need to match the example output above.</t>
    </r>
  </si>
  <si>
    <t>V-238271</t>
  </si>
  <si>
    <r>
      <rPr>
        <sz val="11"/>
        <rFont val="Calibri"/>
      </rPr>
      <t>The Ubuntu operating system must generate audit records for successful/unsuccessful uses of the creat, open, openat, open_by_handle_at, truncate, and ftruncate system calls.</t>
    </r>
  </si>
  <si>
    <r>
      <rPr>
        <sz val="11"/>
        <color rgb="FF000000"/>
        <rFont val="Calibri"/>
      </rPr>
      <t xml:space="preserve">Configure the audit system to generate an audit event for any unsuccessful use of the"creat", "open", "openat", "open_by_handle_at", "truncate", and "ftruncate"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creat,open,openat,open_by_handle_at,truncate,ftruncate -F exit=-EPERM -F auid&gt;=1000 -F auid!=4294967295 -k perm_access </t>
    </r>
    <r>
      <rPr>
        <sz val="11"/>
        <color rgb="FF000000"/>
        <rFont val="Calibri"/>
      </rPr>
      <t xml:space="preserve">
</t>
    </r>
    <r>
      <rPr>
        <sz val="11"/>
        <color rgb="FF000000"/>
        <rFont val="Calibri"/>
      </rPr>
      <t xml:space="preserve">-a always,exit -F arch=b32 -S creat,open,openat,open_by_handle_at,truncate,ftruncate -F exit=-EACCES -F auid&gt;=1000 -F auid!=4294967295 -k perm_access </t>
    </r>
    <r>
      <rPr>
        <sz val="11"/>
        <color rgb="FF000000"/>
        <rFont val="Calibri"/>
      </rPr>
      <t xml:space="preserve">
</t>
    </r>
    <r>
      <rPr>
        <sz val="11"/>
        <color rgb="FF000000"/>
        <rFont val="Calibri"/>
      </rPr>
      <t xml:space="preserve">-a always,exit -F arch=b64 -S creat,open,openat,open_by_handle_at,truncate,ftruncate -F exit=-EPERM -F auid&gt;=1000 -F auid!=4294967295 -k perm_access </t>
    </r>
    <r>
      <rPr>
        <sz val="11"/>
        <color rgb="FF000000"/>
        <rFont val="Calibri"/>
      </rPr>
      <t xml:space="preserve">
</t>
    </r>
    <r>
      <rPr>
        <sz val="11"/>
        <color rgb="FF000000"/>
        <rFont val="Calibri"/>
      </rPr>
      <t xml:space="preserve">-a always,exit -F arch=b64 -S creat,open,openat,open_by_handle_at,truncate,ftruncate -F exit=-EACCES -F auid&gt;=1000 -F auid!=4294967295 -k perm_access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</si>
  <si>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SRG-OS-000474-GPOS-00219</t>
    </r>
  </si>
  <si>
    <r>
      <rPr>
        <sz val="11"/>
        <color rgb="FF000000"/>
        <rFont val="Calibri"/>
      </rPr>
      <t xml:space="preserve">Verify the Ubuntu operating system generates an audit record upon unsuccessful attempts to use the "creat", "open", "openat", "open_by_handle_at", "truncate", and "ftruncate"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configured audit rules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'open\|truncate\|creat'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creat,open,openat,open_by_handle_at,truncate,ftruncate -F exit=-EPERM -F auid&gt;=1000 -F auid!=-1 -k perm_access </t>
    </r>
    <r>
      <rPr>
        <sz val="11"/>
        <color rgb="FF000000"/>
        <rFont val="Calibri"/>
      </rPr>
      <t xml:space="preserve">
</t>
    </r>
    <r>
      <rPr>
        <sz val="11"/>
        <color rgb="FF000000"/>
        <rFont val="Calibri"/>
      </rPr>
      <t xml:space="preserve">-a always,exit -F arch=b32 -S creat,open,openat,open_by_handle_at,truncate,ftruncate -F exit=-EACCES -F auid&gt;=1000 -F auid!=-1 -k perm_access </t>
    </r>
    <r>
      <rPr>
        <sz val="11"/>
        <color rgb="FF000000"/>
        <rFont val="Calibri"/>
      </rPr>
      <t xml:space="preserve">
</t>
    </r>
    <r>
      <rPr>
        <sz val="11"/>
        <color rgb="FF000000"/>
        <rFont val="Calibri"/>
      </rPr>
      <t xml:space="preserve">-a always,exit -F arch=b64 -S creat,open,openat,open_by_handle_at,truncate,ftruncate -F exit=-EPERM -F auid&gt;=1000 -F auid!=-1 -k perm_access </t>
    </r>
    <r>
      <rPr>
        <sz val="11"/>
        <color rgb="FF000000"/>
        <rFont val="Calibri"/>
      </rPr>
      <t xml:space="preserve">
</t>
    </r>
    <r>
      <rPr>
        <sz val="11"/>
        <color rgb="FF000000"/>
        <rFont val="Calibri"/>
      </rPr>
      <t xml:space="preserve">-a always,exit -F arch=b64 -S creat,open,openat,open_by_handle_at,truncate,ftruncate -F exit=-EACCES -F auid&gt;=1000 -F auid!=-1 -k perm_access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"creat", "open", "openat", "open_by_handle_at", "truncate", and "ftruncate"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For 32-bit architectures, only the 32-bit specific output lines from the commands are required. </t>
    </r>
    <r>
      <rPr>
        <sz val="11"/>
        <color rgb="FF000000"/>
        <rFont val="Calibri"/>
      </rPr>
      <t xml:space="preserve">
</t>
    </r>
    <r>
      <rPr>
        <sz val="11"/>
        <color rgb="FF000000"/>
        <rFont val="Calibri"/>
      </rPr>
      <t>The "-k" allows for specifying an arbitrary identifier, and the string after it does not need to match the example output above.</t>
    </r>
  </si>
  <si>
    <t>V-238277</t>
  </si>
  <si>
    <r>
      <rPr>
        <sz val="11"/>
        <rFont val="Calibri"/>
      </rPr>
      <t>The Ubuntu operating system must generate audit records for successful/unsuccessful uses of the sudo command.</t>
    </r>
  </si>
  <si>
    <r>
      <rPr>
        <sz val="11"/>
        <color rgb="FF000000"/>
        <rFont val="Calibri"/>
      </rPr>
      <t>Configure the audit system to generate an audit event for any successful/unsuccessful use of the "sudo"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path=/usr/bin/sudo -F perm=x -F auid&gt;=1000 -F auid!=unset -k priv_cmd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</si>
  <si>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that an audit event is generated for any successful/unsuccessful use of the "sudo"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configured audit rules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/usr/bin/sudo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path=/usr/bin/sudo -F perm=x -F auid&gt;=1000 -F auid!=-1 -F key=priv_cmd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</si>
  <si>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V-238278</t>
  </si>
  <si>
    <r>
      <rPr>
        <sz val="11"/>
        <rFont val="Calibri"/>
      </rPr>
      <t>The Ubuntu operating system must generate audit records for successful/unsuccessful uses of the sudoedit command.</t>
    </r>
  </si>
  <si>
    <r>
      <rPr>
        <sz val="11"/>
        <color rgb="FF000000"/>
        <rFont val="Calibri"/>
      </rPr>
      <t>Configure the audit system to generate an audit event for any successful/unsuccessful use of the "sudoedit"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path=/usr/bin/sudoedit -F perm=x -F auid&gt;=1000 -F auid!=unset -k priv_cmd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</si>
  <si>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the Ubuntu operating system generates an audit record upon successful/unsuccessful attempts to use the "sudoedit"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/usr/bin/sudoedit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path=/usr/bin/sudoedit -F perm=x -F auid&gt;=1000 -F auid!=-1 -F key=priv_cmd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</si>
  <si>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V-238279</t>
  </si>
  <si>
    <r>
      <rPr>
        <sz val="11"/>
        <rFont val="Calibri"/>
      </rPr>
      <t>The Ubuntu operating system must generate audit records for successful/unsuccessful uses of the chsh command.</t>
    </r>
  </si>
  <si>
    <r>
      <rPr>
        <sz val="11"/>
        <color rgb="FF000000"/>
        <rFont val="Calibri"/>
      </rPr>
      <t>Configure the audit system to generate an audit event for any successful/unsuccessful use of the "chsh"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path=/usr/bin/chsh -F perm=x -F auid&gt;=1000 -F auid!=unset -k priv_cmd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</si>
  <si>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the Ubuntu operating system generates an audit record upon successful/unsuccessful attempts to use the "chsh"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chsh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path=/usr/bin/chsh -F perm=x -F auid&gt;=1000 -F auid!=-1 -F key=priv_cmd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Notes: The "-k" allows for specifying an arbitrary identifier, and the string after it does not need to match the example output above.</t>
    </r>
  </si>
  <si>
    <t>V-238280</t>
  </si>
  <si>
    <r>
      <rPr>
        <sz val="11"/>
        <rFont val="Calibri"/>
      </rPr>
      <t>The Ubuntu operating system must generate audit records for successful/unsuccessful uses of the newgrp command.</t>
    </r>
  </si>
  <si>
    <r>
      <rPr>
        <sz val="11"/>
        <color rgb="FF000000"/>
        <rFont val="Calibri"/>
      </rPr>
      <t>Configure the audit system to generate an audit event for any successful/unsuccessful use of the "newgrp"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path=/usr/bin/newgrp -F perm=x -F auid&gt;=1000 -F auid!=unset -k priv_cmd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</si>
  <si>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the Ubuntu operating system generates an audit record upon successful/unsuccessful attempts to use the "newgrp"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newgrp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path=/usr/bin/newgrp -F perm=x -F auid&gt;=1000 -F auid!=-1 -F key=priv_cmd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</si>
  <si>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V-238281</t>
  </si>
  <si>
    <r>
      <rPr>
        <sz val="11"/>
        <rFont val="Calibri"/>
      </rPr>
      <t>The Ubuntu operating system must generate audit records for successful/unsuccessful uses of the chcon command.</t>
    </r>
  </si>
  <si>
    <r>
      <rPr>
        <sz val="11"/>
        <color rgb="FF000000"/>
        <rFont val="Calibri"/>
      </rPr>
      <t>Configure the audit system to generate an audit event for any successful/unsuccessful use of the "chcon"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path=/usr/bin/chcon -F perm=x -F auid&gt;=1000 -F auid!=unset -k perm_chng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</si>
  <si>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the Ubuntu operating system generates an audit record upon successful/unsuccessful attempts to use the "chcon"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chcon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path=/usr/bin/chcon -F perm=x -F auid&gt;=1000 -F auid!=-1 -F key=perm_chng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</si>
  <si>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V-238282</t>
  </si>
  <si>
    <r>
      <rPr>
        <sz val="11"/>
        <rFont val="Calibri"/>
      </rPr>
      <t>The Ubuntu operating system must generate audit records for successful/unsuccessful uses of the apparmor_parser command.</t>
    </r>
  </si>
  <si>
    <r>
      <rPr>
        <sz val="11"/>
        <color rgb="FF000000"/>
        <rFont val="Calibri"/>
      </rPr>
      <t>Configure the audit system to generate an audit event for any successful/unsuccessful use of the "apparmor_parser"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path=/sbin/apparmor_parser -F perm=x -F auid&gt;=1000 -F auid!=unset -k perm_chng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</si>
  <si>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the Ubuntu operating system generates an audit record upon successful/unsuccessful attempts to use the "apparmor_parser"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apparmor_parser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path=/sbin/apparmor_parser -F perm=x -F auid&gt;=1000 -F auid!=-1 -F key=perm_chng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</si>
  <si>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V-238283</t>
  </si>
  <si>
    <r>
      <rPr>
        <sz val="11"/>
        <rFont val="Calibri"/>
      </rPr>
      <t>The Ubuntu operating system must generate audit records for successful/unsuccessful uses of the setfacl command.</t>
    </r>
  </si>
  <si>
    <r>
      <rPr>
        <sz val="11"/>
        <color rgb="FF000000"/>
        <rFont val="Calibri"/>
      </rPr>
      <t>Configure the audit system to generate an audit event for any successful/unsuccessful use of the "setfacl"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path=/usr/bin/setfacl -F perm=x -F auid&gt;=1000 -F auid!=unset -k perm_chng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</si>
  <si>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the Ubuntu operating system generates an audit record upon successful/unsuccessful attempts to use the "setfacl"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setfacl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path=/usr/bin/setfacl -F perm=x -F auid&gt;=1000 -F auid!=-1 -F key=perm_chng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</si>
  <si>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V-238284</t>
  </si>
  <si>
    <r>
      <rPr>
        <sz val="11"/>
        <rFont val="Calibri"/>
      </rPr>
      <t>The Ubuntu operating system must generate audit records for successful/unsuccessful uses of the chacl command.</t>
    </r>
  </si>
  <si>
    <r>
      <rPr>
        <sz val="11"/>
        <color rgb="FF000000"/>
        <rFont val="Calibri"/>
      </rPr>
      <t>Configure the audit system to generate an audit event for any successful/unsuccessful use of the "chacl"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path=/usr/bin/chacl -F perm=x -F auid&gt;=1000 -F auid!=unset -k perm_chng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</si>
  <si>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the Ubuntu operating system generates an audit record upon successful/unsuccessful attempts to use the "chacl"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chacl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path=/usr/bin/chacl -F perm=x -F auid&gt;=1000 -F auid!=-1 -F key=perm_chng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</si>
  <si>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V-238285</t>
  </si>
  <si>
    <r>
      <rPr>
        <sz val="11"/>
        <rFont val="Calibri"/>
      </rPr>
      <t>The Ubuntu operating system must generate audit records for the use and modification of the tallylog file.</t>
    </r>
  </si>
  <si>
    <r>
      <rPr>
        <sz val="11"/>
        <color rgb="FF000000"/>
        <rFont val="Calibri"/>
      </rPr>
      <t xml:space="preserve">Configure the audit system to generate an audit event for any successful/unsuccessful modifications to the "tallylog"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/var/log/tallylog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</si>
  <si>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SRG-OS-000064-GPOS-00033, SRG-OS-000470-GPOS-00214, SRG-OS-000473-GPOS-00218</t>
    </r>
  </si>
  <si>
    <r>
      <rPr>
        <sz val="11"/>
        <color rgb="FF000000"/>
        <rFont val="Calibri"/>
      </rPr>
      <t xml:space="preserve">Verify the Ubuntu operating system generates an audit record upon successful/unsuccessful modifications to the "tallylog"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tallylog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/var/log/tallylog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</si>
  <si>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V-238286</t>
  </si>
  <si>
    <r>
      <rPr>
        <sz val="11"/>
        <rFont val="Calibri"/>
      </rPr>
      <t>The Ubuntu operating system must generate audit records for the use and modification of faillog file.</t>
    </r>
  </si>
  <si>
    <r>
      <rPr>
        <sz val="11"/>
        <color rgb="FF000000"/>
        <rFont val="Calibri"/>
      </rPr>
      <t xml:space="preserve">Configure the audit system to generate an audit event for any successful/unsuccessful modifications to the "faillog"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/var/log/faillog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</si>
  <si>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the Ubuntu operating system generates an audit record upon successful/unsuccessful modifications to the "faillog"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faillog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/var/log/faillog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</si>
  <si>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V-238287</t>
  </si>
  <si>
    <r>
      <rPr>
        <sz val="11"/>
        <rFont val="Calibri"/>
      </rPr>
      <t>The Ubuntu operating system must generate audit records for the use and modification of the lastlog file.</t>
    </r>
  </si>
  <si>
    <r>
      <rPr>
        <sz val="11"/>
        <color rgb="FF000000"/>
        <rFont val="Calibri"/>
      </rPr>
      <t xml:space="preserve">Configure the audit system to generate an audit event for any successful/unsuccessful modifications to the "lastlog"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/var/log/lastlog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</si>
  <si>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the Ubuntu operating system generates an audit record when successful/unsuccessful modifications to the "lastlog" file occur.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lastlog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/var/log/lastlog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</si>
  <si>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V-238288</t>
  </si>
  <si>
    <r>
      <rPr>
        <sz val="11"/>
        <rFont val="Calibri"/>
      </rPr>
      <t>The Ubuntu operating system must generate audit records for successful/unsuccessful uses of the passwd command.</t>
    </r>
  </si>
  <si>
    <r>
      <rPr>
        <sz val="11"/>
        <color rgb="FF000000"/>
        <rFont val="Calibri"/>
      </rPr>
      <t>Configure the audit system to generate an audit event for any successful/unsuccessful uses of the "passwd"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path=/usr/bin/passwd -F perm=x -F auid&gt;=1000 -F auid!=unset -k privileged-passwd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</si>
  <si>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that an audit event is generated for any successful/unsuccessful use of the "passwd"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path=/usr/bin/passwd -F perm=x -F auid&gt;=1000 -F auid!=-1 -F key=privileged-passwd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allows for specifying an arbitrary identifier, and the string after it does not need to match the example output above.</t>
    </r>
  </si>
  <si>
    <t>V-238289</t>
  </si>
  <si>
    <r>
      <rPr>
        <sz val="11"/>
        <rFont val="Calibri"/>
      </rPr>
      <t>The Ubuntu operating system must generate audit records for successful/unsuccessful uses of the unix_update command.</t>
    </r>
  </si>
  <si>
    <r>
      <rPr>
        <sz val="11"/>
        <color rgb="FF000000"/>
        <rFont val="Calibri"/>
      </rPr>
      <t>Configure the audit system to generate an audit event for any successful/unsuccessful uses of the "unix_update"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path=/sbin/unix_update -F perm=x -F auid&gt;=1000 -F auid!=unset -k privileged-unix-update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</si>
  <si>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that an audit event is generated for any successful/unsuccessful use of the "unix_update"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unix_update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path=/sbin/unix_update -F perm=x -F auid&gt;=1000 -F auid!=-1 -F key=privileged-unix-update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</si>
  <si>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V-238290</t>
  </si>
  <si>
    <r>
      <rPr>
        <sz val="11"/>
        <rFont val="Calibri"/>
      </rPr>
      <t>The Ubuntu operating system must generate audit records for successful/unsuccessful uses of the gpasswd command.</t>
    </r>
  </si>
  <si>
    <r>
      <rPr>
        <sz val="11"/>
        <color rgb="FF000000"/>
        <rFont val="Calibri"/>
      </rPr>
      <t>Configure the audit system to generate an audit event for any successful/unsuccessful uses of the "gpasswd"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path=/usr/bin/gpasswd -F perm=x -F auid&gt;=1000 -F auid!=unset -k privileged-gpasswd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</si>
  <si>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that an audit event is generated for any successful/unsuccessful use of the "gpasswd"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gpasswd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path=/usr/bin/gpasswd -F perm=x -F auid&gt;=1000 -F auid!=-1 -F key=privileged-gpasswd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</si>
  <si>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V-238291</t>
  </si>
  <si>
    <r>
      <rPr>
        <sz val="11"/>
        <rFont val="Calibri"/>
      </rPr>
      <t>The Ubuntu operating system must generate audit records for successful/unsuccessful uses of the chage command.</t>
    </r>
  </si>
  <si>
    <r>
      <rPr>
        <sz val="11"/>
        <color rgb="FF000000"/>
        <rFont val="Calibri"/>
      </rPr>
      <t>Configure the audit system to generate an audit event for any successful/unsuccessful uses of the "chage"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path=/usr/bin/chage -F perm=x -F auid&gt;=1000 -F auid!=unset -k privileged-chage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</si>
  <si>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that an audit event is generated for any successful/unsuccessful use of the "chage"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chage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path=/usr/bin/chage -F perm=x -F auid&gt;=1000 -F auid!=-1 -F key=privileged-chage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</si>
  <si>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V-238292</t>
  </si>
  <si>
    <r>
      <rPr>
        <sz val="11"/>
        <rFont val="Calibri"/>
      </rPr>
      <t>The Ubuntu operating system must generate audit records for successful/unsuccessful uses of the usermod command.</t>
    </r>
  </si>
  <si>
    <r>
      <rPr>
        <sz val="11"/>
        <color rgb="FF000000"/>
        <rFont val="Calibri"/>
      </rPr>
      <t>Configure the audit system to generate an audit event for any successful/unsuccessful uses of the "usermod"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path=/usr/sbin/usermod -F perm=x -F auid&gt;=1000 -F auid!=unset -k privileged-usermod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</si>
  <si>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that an audit event is generated for any successful/unsuccessful use of the "usermod"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usermod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path=/usr/sbin/usermod -F perm=x -F auid&gt;=1000 -F auid!=-1 -F key=privileged-usermod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</si>
  <si>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V-238293</t>
  </si>
  <si>
    <r>
      <rPr>
        <sz val="11"/>
        <rFont val="Calibri"/>
      </rPr>
      <t>The Ubuntu operating system must generate audit records for successful/unsuccessful uses of the crontab command.</t>
    </r>
  </si>
  <si>
    <r>
      <rPr>
        <sz val="11"/>
        <color rgb="FF000000"/>
        <rFont val="Calibri"/>
      </rPr>
      <t>Configure the audit system to generate an audit event for any successful/unsuccessful uses of the "crontab"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path=/usr/bin/crontab -F perm=x -F auid&gt;=1000 -F auid!=unset -k privileged-crontab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</si>
  <si>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that an audit event is generated for any successful/unsuccessful use of the "crontab"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crontab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path=/usr/bin/crontab -F perm=x -F auid&gt;=1000 -F auid!=-1 -F key=privileged-crontab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</si>
  <si>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V-238294</t>
  </si>
  <si>
    <r>
      <rPr>
        <sz val="11"/>
        <rFont val="Calibri"/>
      </rPr>
      <t>The Ubuntu operating system must generate audit records for successful/unsuccessful uses of the pam_timestamp_check command.</t>
    </r>
  </si>
  <si>
    <r>
      <rPr>
        <sz val="11"/>
        <color rgb="FF000000"/>
        <rFont val="Calibri"/>
      </rPr>
      <t>Configure the audit system to generate an audit event for any successful/unsuccessful uses of the "pam_timestamp_check"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path=/usr/sbin/pam_timestamp_check -F perm=x -F auid&gt;=1000 -F auid!=unset -k privileged-pam_timestamp_check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</si>
  <si>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Verify that an audit event is generated for any successful/unsuccessful use of the "pam_timestamp_check"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pam_timestamp_check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-S all -F path=/usr/sbin/pam_timestamp_check -F perm=x -F auid&gt;=1000 -F auid!=-1 -F key=privileged-pam_timestamp_check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</si>
  <si>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V-238295</t>
  </si>
  <si>
    <r>
      <rPr>
        <sz val="11"/>
        <rFont val="Calibri"/>
      </rPr>
      <t>The Ubuntu operating system must generate audit records for successful/unsuccessful uses of the init_module and finit_module syscalls.</t>
    </r>
  </si>
  <si>
    <r>
      <rPr>
        <sz val="11"/>
        <color rgb="FF000000"/>
        <rFont val="Calibri"/>
      </rPr>
      <t xml:space="preserve">Configure the audit system to generate an audit event for any successful/unsuccessful use of the "init_module" and "finit_module" syscalls.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init_module,finit_module -F auid&gt;=1000 -F auid!=4294967295 -k module_chng </t>
    </r>
    <r>
      <rPr>
        <sz val="11"/>
        <color rgb="FF000000"/>
        <rFont val="Calibri"/>
      </rPr>
      <t xml:space="preserve">
</t>
    </r>
    <r>
      <rPr>
        <sz val="11"/>
        <color rgb="FF000000"/>
        <rFont val="Calibri"/>
      </rPr>
      <t xml:space="preserve">-a always,exit -F arch=b64 -S init_module,finit_module -F auid&gt;=1000 -F auid!=4294967295 -k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</si>
  <si>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SRG-OS-000471-GPOS-00216</t>
    </r>
  </si>
  <si>
    <r>
      <rPr>
        <sz val="11"/>
        <color rgb="FF000000"/>
        <rFont val="Calibri"/>
      </rPr>
      <t xml:space="preserve">Verify the Ubuntu operating system generates an audit record for any successful/unsuccessful attempts to use the "init_module" and "finit_module" syscalls.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init_module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init_module,finit_module -F auid&gt;=1000 -F auid!=-1 -k module_chng </t>
    </r>
    <r>
      <rPr>
        <sz val="11"/>
        <color rgb="FF000000"/>
        <rFont val="Calibri"/>
      </rPr>
      <t xml:space="preserve">
</t>
    </r>
    <r>
      <rPr>
        <sz val="11"/>
        <color rgb="FF000000"/>
        <rFont val="Calibri"/>
      </rPr>
      <t xml:space="preserve">-a always,exit -F arch=b64 -S init_module,finit_module -F auid&gt;=1000 -F auid!=-1 -k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audit rules for the "init_module" and "finit_module" syscalls or the lines are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For 32-bit architectures, only the 32-bit specific output lines from the commands are required. </t>
    </r>
    <r>
      <rPr>
        <sz val="11"/>
        <color rgb="FF000000"/>
        <rFont val="Calibri"/>
      </rPr>
      <t xml:space="preserve">
</t>
    </r>
    <r>
      <rPr>
        <sz val="11"/>
        <color rgb="FF000000"/>
        <rFont val="Calibri"/>
      </rPr>
      <t>The "-k" allows for specifying an arbitrary identifier, and the string after it does not need to match the example output above.</t>
    </r>
  </si>
  <si>
    <t>V-238297</t>
  </si>
  <si>
    <r>
      <rPr>
        <sz val="11"/>
        <rFont val="Calibri"/>
      </rPr>
      <t>The Ubuntu operating system must generate audit records for successful/unsuccessful uses of the delete_module syscall.</t>
    </r>
  </si>
  <si>
    <r>
      <rPr>
        <sz val="11"/>
        <color rgb="FF000000"/>
        <rFont val="Calibri"/>
      </rPr>
      <t xml:space="preserve">Configure the audit system to generate an audit event for any successful/unsuccessful use of the "delete_module" syscall.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delete_module -F auid&gt;=1000 -F auid!=4294967295 -k module_chng </t>
    </r>
    <r>
      <rPr>
        <sz val="11"/>
        <color rgb="FF000000"/>
        <rFont val="Calibri"/>
      </rPr>
      <t xml:space="preserve">
</t>
    </r>
    <r>
      <rPr>
        <sz val="11"/>
        <color rgb="FF000000"/>
        <rFont val="Calibri"/>
      </rPr>
      <t xml:space="preserve">-a always,exit -F arch=b64 -S delete_module -F auid&gt;=1000 -F auid!=4294967295 -k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</si>
  <si>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SRG-OS-000477-GPOS-00222</t>
    </r>
  </si>
  <si>
    <r>
      <rPr>
        <sz val="11"/>
        <color rgb="FF000000"/>
        <rFont val="Calibri"/>
      </rPr>
      <t xml:space="preserve">Verify the Ubuntu operating system generates an audit record for any successful/unsuccessful attempts to use the "delete_module" syscall.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-w delete_module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delete_module -F auid&gt;=1000 -F auid!=-1 -k module_chng </t>
    </r>
    <r>
      <rPr>
        <sz val="11"/>
        <color rgb="FF000000"/>
        <rFont val="Calibri"/>
      </rPr>
      <t xml:space="preserve">
</t>
    </r>
    <r>
      <rPr>
        <sz val="11"/>
        <color rgb="FF000000"/>
        <rFont val="Calibri"/>
      </rPr>
      <t xml:space="preserve">-a always,exit -F arch=b64 -S delete_module -F auid&gt;=1000 -F auid!=-1 -k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 For 32-bit architectures, only the 32-bit specific output lines from the commands are required. </t>
    </r>
    <r>
      <rPr>
        <sz val="11"/>
        <color rgb="FF000000"/>
        <rFont val="Calibri"/>
      </rPr>
      <t xml:space="preserve">
</t>
    </r>
    <r>
      <rPr>
        <sz val="11"/>
        <color rgb="FF000000"/>
        <rFont val="Calibri"/>
      </rPr>
      <t>- The "-k" allows for specifying an arbitrary identifier, and the string after it does not need to match the example output above.</t>
    </r>
  </si>
  <si>
    <t>V-238298</t>
  </si>
  <si>
    <r>
      <rPr>
        <sz val="11"/>
        <rFont val="Calibri"/>
      </rPr>
      <t>The Ubuntu operating system must produce audit records and reports containing information to establish when, where, what type, the source, and the outcome for all DoD-defined auditable events and actions in near real time.</t>
    </r>
  </si>
  <si>
    <r>
      <rPr>
        <sz val="11"/>
        <color rgb="FF000000"/>
        <rFont val="Calibri"/>
      </rPr>
      <t xml:space="preserve">Configure the audit service to produce audit records containing the information needed to establish when (date and time) an event occurred.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audit service (if the audit service is not already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apt-get install auditd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Enable the audit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enable auditd.service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</si>
  <si>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establishing the when, where, type, source, and outcome of events that occurred, it would be difficult to establish, correlate, and investigate the events leading up to an outage or attack.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 content that may be necessary to satisfy this requirement includes, for example, time stamps, source and destination addresses, user/process identifiers, event descriptions, success/fail indications, filenames involved, and access control or flow control rules invoked.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Successful incident response and auditing relies on timely, accurate system information and analysis in order to allow the organization to identify and respond to potential incidents in a proficient manner. If the operating system does not provide the ability to centrally review the operating system logs, forensic analysis is negatively impacted.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Associating event types with detected events in the Ubuntu operating system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SRG-OS-000122-GPOS-00063, SRG-OS-000037-GPOS-00015, SRG-OS-000038-GPOS-00016, SRG-OS-000039-GPOS-00017, SRG-OS-000040-GPOS-00018, SRG-OS-000041-GPOS-00019, SRG-OS-000042-GPOS-00020, SRG-OS-000042-GPOS-00021, SRG-OS-000051-GPOS-00024, SRG-OS-000054-GPOS-00025, SRG-OS-000062-GPOS-00031, SRG-OS-000337-GPOS-00129, SRG-OS-000348-GPOS-00136, SRG-OS-000349-GPOS-00137, SRG-OS-000350-GPOS-00138, SRG-OS-000351-GPOS-00139, SRG-OS-000352-GPOS-00140, SRG-OS-000353-GPOS-00141, SRG-OS-000354-GPOS-00142, SRG-OS-000475-GPOS-00220</t>
    </r>
  </si>
  <si>
    <r>
      <rPr>
        <sz val="11"/>
        <color rgb="FF000000"/>
        <rFont val="Calibri"/>
      </rPr>
      <t xml:space="preserve">Verify the audit service is configured to produce audit records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auditd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"auditd" package is not installed,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audit service is enabled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systemctl is-enabled auditd.service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above returns "disabled",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audit service is properly running and active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systemctl is-active auditd.service </t>
    </r>
    <r>
      <rPr>
        <sz val="11"/>
        <color rgb="FF000000"/>
        <rFont val="Calibri"/>
      </rPr>
      <t xml:space="preserve">
</t>
    </r>
    <r>
      <rPr>
        <sz val="11"/>
        <color rgb="FF000000"/>
        <rFont val="Calibri"/>
      </rPr>
      <t xml:space="preserve">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above returns "inactive", this is a finding.</t>
    </r>
  </si>
  <si>
    <t>V-238299</t>
  </si>
  <si>
    <r>
      <rPr>
        <sz val="11"/>
        <rFont val="Calibri"/>
      </rPr>
      <t>The Ubuntu operating system must initiate session audits at system start-up.</t>
    </r>
  </si>
  <si>
    <r>
      <rPr>
        <sz val="11"/>
        <color rgb="FF000000"/>
        <rFont val="Calibri"/>
      </rPr>
      <t xml:space="preserve">Configure the Ubuntu operating system to produce audit records at system startup.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"/etc/default/grub" file and add "audit=1" to the "GRUB_CMDLINE_LINUX" option.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update the grub config file, run: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update-grub</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</si>
  <si>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</si>
  <si>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 xml:space="preserve">Verify that the Ubuntu operating system enables auditing at system startup.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auditing is enabled in grub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"^\s*linux" /boot/grub/grub.cfg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linux        /boot/vmlinuz-5.4.0-31-generic root=UUID=74d13bcd-6ebd-4493-b5d2-3ebc37d01702 ro  audit=1 </t>
    </r>
    <r>
      <rPr>
        <sz val="11"/>
        <color rgb="FF000000"/>
        <rFont val="Calibri"/>
      </rPr>
      <t xml:space="preserve">
</t>
    </r>
    <r>
      <rPr>
        <sz val="11"/>
        <color rgb="FF000000"/>
        <rFont val="Calibri"/>
      </rPr>
      <t xml:space="preserve">linux      /boot/vmlinuz-5.4.0-31-generic root=UUID=74d13bcd-6ebd-4493-b5d2-3ebc37d01702 ro recovery nomodeset audit=1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linux lines do not contain "audit=1", this is a finding.</t>
    </r>
  </si>
  <si>
    <t>V-238300</t>
  </si>
  <si>
    <r>
      <rPr>
        <sz val="11"/>
        <rFont val="Calibri"/>
      </rPr>
      <t>The Ubuntu operating system must configure audit tools with a mode of 0755 or less permissive.</t>
    </r>
  </si>
  <si>
    <r>
      <rPr>
        <sz val="11"/>
        <color rgb="FF000000"/>
        <rFont val="Calibri"/>
      </rPr>
      <t xml:space="preserve">Configure the audit tools on the Ubuntu operating system to be protected from unauthorized access by setting the correct permissive mode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chmod 0755 [audit_tool]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"[audit_tool]" with the audit tool that does not have the correct permissions.</t>
    </r>
  </si>
  <si>
    <r>
      <rPr>
        <sz val="11"/>
        <color rgb="FF000000"/>
        <rFont val="Calibri"/>
      </rPr>
      <t xml:space="preserve">Protecting audit information also includes identifying and protecting the tools used to view and manipulate log data. Therefore, protecting audit tools is necessary to prevent unauthorized operation on audit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providing tools to interface with audit information will leverage user permissions and roles identifying the user accessing the tools and the corresponding rights the user enjoys in order to make access decisions regarding the access to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t>
    </r>
  </si>
  <si>
    <r>
      <rPr>
        <sz val="11"/>
        <color rgb="FF000000"/>
        <rFont val="Calibri"/>
      </rPr>
      <t xml:space="preserve">Verify the Ubuntu operating system configures the audit tools to have a file permission of 0755 or less to prevent unauthorized access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stat -c "%n %a" /sbin/auditctl /sbin/aureport /sbin/ausearch /sbin/autrace /sbin/auditd /sbin/audispd /sbin/augenrules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/sbin/auditctl 755 </t>
    </r>
    <r>
      <rPr>
        <sz val="11"/>
        <color rgb="FF000000"/>
        <rFont val="Calibri"/>
      </rPr>
      <t xml:space="preserve">
</t>
    </r>
    <r>
      <rPr>
        <sz val="11"/>
        <color rgb="FF000000"/>
        <rFont val="Calibri"/>
      </rPr>
      <t xml:space="preserve">/sbin/aureport 755 </t>
    </r>
    <r>
      <rPr>
        <sz val="11"/>
        <color rgb="FF000000"/>
        <rFont val="Calibri"/>
      </rPr>
      <t xml:space="preserve">
</t>
    </r>
    <r>
      <rPr>
        <sz val="11"/>
        <color rgb="FF000000"/>
        <rFont val="Calibri"/>
      </rPr>
      <t xml:space="preserve">/sbin/ausearch 755 </t>
    </r>
    <r>
      <rPr>
        <sz val="11"/>
        <color rgb="FF000000"/>
        <rFont val="Calibri"/>
      </rPr>
      <t xml:space="preserve">
</t>
    </r>
    <r>
      <rPr>
        <sz val="11"/>
        <color rgb="FF000000"/>
        <rFont val="Calibri"/>
      </rPr>
      <t xml:space="preserve">/sbin/autrace 755 </t>
    </r>
    <r>
      <rPr>
        <sz val="11"/>
        <color rgb="FF000000"/>
        <rFont val="Calibri"/>
      </rPr>
      <t xml:space="preserve">
</t>
    </r>
    <r>
      <rPr>
        <sz val="11"/>
        <color rgb="FF000000"/>
        <rFont val="Calibri"/>
      </rPr>
      <t xml:space="preserve">/sbin/auditd 755 </t>
    </r>
    <r>
      <rPr>
        <sz val="11"/>
        <color rgb="FF000000"/>
        <rFont val="Calibri"/>
      </rPr>
      <t xml:space="preserve">
</t>
    </r>
    <r>
      <rPr>
        <sz val="11"/>
        <color rgb="FF000000"/>
        <rFont val="Calibri"/>
      </rPr>
      <t xml:space="preserve">/sbin/audispd 755 </t>
    </r>
    <r>
      <rPr>
        <sz val="11"/>
        <color rgb="FF000000"/>
        <rFont val="Calibri"/>
      </rPr>
      <t xml:space="preserve">
</t>
    </r>
    <r>
      <rPr>
        <sz val="11"/>
        <color rgb="FF000000"/>
        <rFont val="Calibri"/>
      </rPr>
      <t xml:space="preserve">/sbin/augenrules 755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have a mode more permissive than 0755, this is a finding.</t>
    </r>
  </si>
  <si>
    <t>V-238301</t>
  </si>
  <si>
    <r>
      <rPr>
        <sz val="11"/>
        <rFont val="Calibri"/>
      </rPr>
      <t>The Ubuntu operating system must configure audit tools to be owned by root.</t>
    </r>
  </si>
  <si>
    <r>
      <rPr>
        <sz val="11"/>
        <color rgb="FF000000"/>
        <rFont val="Calibri"/>
      </rPr>
      <t xml:space="preserve">Configure the audit tools on the Ubuntu operating system to be protected from unauthorized access by setting the file owner as  root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chown root [audit_tool]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"[audit_tool]" with each audit tool not owned by root.</t>
    </r>
  </si>
  <si>
    <r>
      <rPr>
        <sz val="11"/>
        <color rgb="FF000000"/>
        <rFont val="Calibri"/>
      </rPr>
      <t xml:space="preserve">Verify the Ubuntu operating system configures the audit tools to be owned by root to prevent any unauthorized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ownership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stat -c "%n %U" /sbin/auditctl /sbin/aureport /sbin/ausearch /sbin/autrace /sbin/auditd /sbin/audispd /sbin/augenrules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/sbin/auditctl root </t>
    </r>
    <r>
      <rPr>
        <sz val="11"/>
        <color rgb="FF000000"/>
        <rFont val="Calibri"/>
      </rPr>
      <t xml:space="preserve">
</t>
    </r>
    <r>
      <rPr>
        <sz val="11"/>
        <color rgb="FF000000"/>
        <rFont val="Calibri"/>
      </rPr>
      <t xml:space="preserve">/sbin/aureport root </t>
    </r>
    <r>
      <rPr>
        <sz val="11"/>
        <color rgb="FF000000"/>
        <rFont val="Calibri"/>
      </rPr>
      <t xml:space="preserve">
</t>
    </r>
    <r>
      <rPr>
        <sz val="11"/>
        <color rgb="FF000000"/>
        <rFont val="Calibri"/>
      </rPr>
      <t xml:space="preserve">/sbin/ausearch root </t>
    </r>
    <r>
      <rPr>
        <sz val="11"/>
        <color rgb="FF000000"/>
        <rFont val="Calibri"/>
      </rPr>
      <t xml:space="preserve">
</t>
    </r>
    <r>
      <rPr>
        <sz val="11"/>
        <color rgb="FF000000"/>
        <rFont val="Calibri"/>
      </rPr>
      <t xml:space="preserve">/sbin/autrace root </t>
    </r>
    <r>
      <rPr>
        <sz val="11"/>
        <color rgb="FF000000"/>
        <rFont val="Calibri"/>
      </rPr>
      <t xml:space="preserve">
</t>
    </r>
    <r>
      <rPr>
        <sz val="11"/>
        <color rgb="FF000000"/>
        <rFont val="Calibri"/>
      </rPr>
      <t xml:space="preserve">/sbin/auditd root </t>
    </r>
    <r>
      <rPr>
        <sz val="11"/>
        <color rgb="FF000000"/>
        <rFont val="Calibri"/>
      </rPr>
      <t xml:space="preserve">
</t>
    </r>
    <r>
      <rPr>
        <sz val="11"/>
        <color rgb="FF000000"/>
        <rFont val="Calibri"/>
      </rPr>
      <t xml:space="preserve">/sbin/audispd root </t>
    </r>
    <r>
      <rPr>
        <sz val="11"/>
        <color rgb="FF000000"/>
        <rFont val="Calibri"/>
      </rPr>
      <t xml:space="preserve">
</t>
    </r>
    <r>
      <rPr>
        <sz val="11"/>
        <color rgb="FF000000"/>
        <rFont val="Calibri"/>
      </rPr>
      <t xml:space="preserve">/sbin/augenrules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are not owned by root, this is a finding.</t>
    </r>
  </si>
  <si>
    <t>V-238302</t>
  </si>
  <si>
    <r>
      <rPr>
        <sz val="11"/>
        <rFont val="Calibri"/>
      </rPr>
      <t>The Ubuntu operating system must configure the audit tools to be group-owned by root.</t>
    </r>
  </si>
  <si>
    <r>
      <rPr>
        <sz val="11"/>
        <color rgb="FF000000"/>
        <rFont val="Calibri"/>
      </rPr>
      <t xml:space="preserve">Configure the audit tools on the Ubuntu operating system to be protected from unauthorized access by setting the file group as  root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chown :root [audit_tool]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"[audit_tool]" with each audit tool not group-owned by root.</t>
    </r>
  </si>
  <si>
    <r>
      <rPr>
        <sz val="11"/>
        <color rgb="FF000000"/>
        <rFont val="Calibri"/>
      </rPr>
      <t xml:space="preserve">Verify the Ubuntu operating system configures the audit tools to be group-owned by root to prevent any unauthorized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group ownership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stat -c "%n %G" /sbin/auditctl /sbin/aureport /sbin/ausearch /sbin/autrace /sbin/auditd /sbin/audispd /sbin/augenrules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/sbin/auditctl root </t>
    </r>
    <r>
      <rPr>
        <sz val="11"/>
        <color rgb="FF000000"/>
        <rFont val="Calibri"/>
      </rPr>
      <t xml:space="preserve">
</t>
    </r>
    <r>
      <rPr>
        <sz val="11"/>
        <color rgb="FF000000"/>
        <rFont val="Calibri"/>
      </rPr>
      <t xml:space="preserve">/sbin/aureport root </t>
    </r>
    <r>
      <rPr>
        <sz val="11"/>
        <color rgb="FF000000"/>
        <rFont val="Calibri"/>
      </rPr>
      <t xml:space="preserve">
</t>
    </r>
    <r>
      <rPr>
        <sz val="11"/>
        <color rgb="FF000000"/>
        <rFont val="Calibri"/>
      </rPr>
      <t xml:space="preserve">/sbin/ausearch root </t>
    </r>
    <r>
      <rPr>
        <sz val="11"/>
        <color rgb="FF000000"/>
        <rFont val="Calibri"/>
      </rPr>
      <t xml:space="preserve">
</t>
    </r>
    <r>
      <rPr>
        <sz val="11"/>
        <color rgb="FF000000"/>
        <rFont val="Calibri"/>
      </rPr>
      <t xml:space="preserve">/sbin/autrace root </t>
    </r>
    <r>
      <rPr>
        <sz val="11"/>
        <color rgb="FF000000"/>
        <rFont val="Calibri"/>
      </rPr>
      <t xml:space="preserve">
</t>
    </r>
    <r>
      <rPr>
        <sz val="11"/>
        <color rgb="FF000000"/>
        <rFont val="Calibri"/>
      </rPr>
      <t xml:space="preserve">/sbin/auditd root </t>
    </r>
    <r>
      <rPr>
        <sz val="11"/>
        <color rgb="FF000000"/>
        <rFont val="Calibri"/>
      </rPr>
      <t xml:space="preserve">
</t>
    </r>
    <r>
      <rPr>
        <sz val="11"/>
        <color rgb="FF000000"/>
        <rFont val="Calibri"/>
      </rPr>
      <t xml:space="preserve">/sbin/audispd root </t>
    </r>
    <r>
      <rPr>
        <sz val="11"/>
        <color rgb="FF000000"/>
        <rFont val="Calibri"/>
      </rPr>
      <t xml:space="preserve">
</t>
    </r>
    <r>
      <rPr>
        <sz val="11"/>
        <color rgb="FF000000"/>
        <rFont val="Calibri"/>
      </rPr>
      <t xml:space="preserve">/sbin/augenrules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are not group-owned by root, this is a finding.</t>
    </r>
  </si>
  <si>
    <t>V-238303</t>
  </si>
  <si>
    <r>
      <rPr>
        <sz val="11"/>
        <rFont val="Calibri"/>
      </rPr>
      <t>The Ubuntu operating system must use cryptographic mechanisms to protect the integrity of audit tools.</t>
    </r>
  </si>
  <si>
    <r>
      <rPr>
        <sz val="11"/>
        <color rgb="FF000000"/>
        <rFont val="Calibri"/>
      </rPr>
      <t xml:space="preserve">Add or update the following selection lines for "/etc/aide/aide.conf" to protect the integrity of the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Audit Tools </t>
    </r>
    <r>
      <rPr>
        <sz val="11"/>
        <color rgb="FF000000"/>
        <rFont val="Calibri"/>
      </rPr>
      <t xml:space="preserve">
</t>
    </r>
    <r>
      <rPr>
        <sz val="11"/>
        <color rgb="FF000000"/>
        <rFont val="Calibri"/>
      </rPr>
      <t xml:space="preserve">/sbin/auditctl p+i+n+u+g+s+b+acl+xattrs+sha512 </t>
    </r>
    <r>
      <rPr>
        <sz val="11"/>
        <color rgb="FF000000"/>
        <rFont val="Calibri"/>
      </rPr>
      <t xml:space="preserve">
</t>
    </r>
    <r>
      <rPr>
        <sz val="11"/>
        <color rgb="FF000000"/>
        <rFont val="Calibri"/>
      </rPr>
      <t xml:space="preserve">/sbin/auditd p+i+n+u+g+s+b+acl+xattrs+sha512 </t>
    </r>
    <r>
      <rPr>
        <sz val="11"/>
        <color rgb="FF000000"/>
        <rFont val="Calibri"/>
      </rPr>
      <t xml:space="preserve">
</t>
    </r>
    <r>
      <rPr>
        <sz val="11"/>
        <color rgb="FF000000"/>
        <rFont val="Calibri"/>
      </rPr>
      <t xml:space="preserve">/sbin/ausearch p+i+n+u+g+s+b+acl+xattrs+sha512 </t>
    </r>
    <r>
      <rPr>
        <sz val="11"/>
        <color rgb="FF000000"/>
        <rFont val="Calibri"/>
      </rPr>
      <t xml:space="preserve">
</t>
    </r>
    <r>
      <rPr>
        <sz val="11"/>
        <color rgb="FF000000"/>
        <rFont val="Calibri"/>
      </rPr>
      <t xml:space="preserve">/sbin/aureport p+i+n+u+g+s+b+acl+xattrs+sha512 </t>
    </r>
    <r>
      <rPr>
        <sz val="11"/>
        <color rgb="FF000000"/>
        <rFont val="Calibri"/>
      </rPr>
      <t xml:space="preserve">
</t>
    </r>
    <r>
      <rPr>
        <sz val="11"/>
        <color rgb="FF000000"/>
        <rFont val="Calibri"/>
      </rPr>
      <t xml:space="preserve">/sbin/autrace p+i+n+u+g+s+b+acl+xattrs+sha512 </t>
    </r>
    <r>
      <rPr>
        <sz val="11"/>
        <color rgb="FF000000"/>
        <rFont val="Calibri"/>
      </rPr>
      <t xml:space="preserve">
</t>
    </r>
    <r>
      <rPr>
        <sz val="11"/>
        <color rgb="FF000000"/>
        <rFont val="Calibri"/>
      </rPr>
      <t xml:space="preserve">/sbin/audispd p+i+n+u+g+s+b+acl+xattrs+sha512 </t>
    </r>
    <r>
      <rPr>
        <sz val="11"/>
        <color rgb="FF000000"/>
        <rFont val="Calibri"/>
      </rPr>
      <t xml:space="preserve">
</t>
    </r>
    <r>
      <rPr>
        <sz val="11"/>
        <color rgb="FF000000"/>
        <rFont val="Calibri"/>
      </rPr>
      <t>/sbin/augenrules p+i+n+u+g+s+b+acl+xattrs+sha512</t>
    </r>
  </si>
  <si>
    <r>
      <rPr>
        <sz val="11"/>
        <color rgb="FF000000"/>
        <rFont val="Calibri"/>
      </rPr>
      <t xml:space="preserve">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tools include, but are not limited to, vendor-provided and open source audit tools needed to successfully view and manipulate audit information system activity and records. Audit tools include custom queries and report generators.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not uncommon for attackers to replace the audit tools or inject code into the existing tools with the purpose of providing the capability to hide or erase system activity from the audit logs.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this risk, audit tools must be cryptographically signed in order to provide the capability to identify when the audit tools have been modified, manipulated, or replaced. An example is a checksum hash of the file or files.</t>
    </r>
  </si>
  <si>
    <r>
      <rPr>
        <sz val="11"/>
        <color rgb="FF000000"/>
        <rFont val="Calibri"/>
      </rPr>
      <t xml:space="preserve">Verify that Advanced Intrusion Detection Environment (AIDE) is properly configured to use cryptographic mechanisms to protect the integrity of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selection lines that AIDE is configured to add/check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egrep '(\/sbin\/(audit|au))' /etc/aide/aide.conf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/sbin/auditctl p+i+n+u+g+s+b+acl+xattrs+sha512 </t>
    </r>
    <r>
      <rPr>
        <sz val="11"/>
        <color rgb="FF000000"/>
        <rFont val="Calibri"/>
      </rPr>
      <t xml:space="preserve">
</t>
    </r>
    <r>
      <rPr>
        <sz val="11"/>
        <color rgb="FF000000"/>
        <rFont val="Calibri"/>
      </rPr>
      <t xml:space="preserve">/sbin/auditd p+i+n+u+g+s+b+acl+xattrs+sha512 </t>
    </r>
    <r>
      <rPr>
        <sz val="11"/>
        <color rgb="FF000000"/>
        <rFont val="Calibri"/>
      </rPr>
      <t xml:space="preserve">
</t>
    </r>
    <r>
      <rPr>
        <sz val="11"/>
        <color rgb="FF000000"/>
        <rFont val="Calibri"/>
      </rPr>
      <t xml:space="preserve">/sbin/ausearch p+i+n+u+g+s+b+acl+xattrs+sha512 </t>
    </r>
    <r>
      <rPr>
        <sz val="11"/>
        <color rgb="FF000000"/>
        <rFont val="Calibri"/>
      </rPr>
      <t xml:space="preserve">
</t>
    </r>
    <r>
      <rPr>
        <sz val="11"/>
        <color rgb="FF000000"/>
        <rFont val="Calibri"/>
      </rPr>
      <t xml:space="preserve">/sbin/aureport p+i+n+u+g+s+b+acl+xattrs+sha512 </t>
    </r>
    <r>
      <rPr>
        <sz val="11"/>
        <color rgb="FF000000"/>
        <rFont val="Calibri"/>
      </rPr>
      <t xml:space="preserve">
</t>
    </r>
    <r>
      <rPr>
        <sz val="11"/>
        <color rgb="FF000000"/>
        <rFont val="Calibri"/>
      </rPr>
      <t xml:space="preserve">/sbin/autrace p+i+n+u+g+s+b+acl+xattrs+sha512 </t>
    </r>
    <r>
      <rPr>
        <sz val="11"/>
        <color rgb="FF000000"/>
        <rFont val="Calibri"/>
      </rPr>
      <t xml:space="preserve">
</t>
    </r>
    <r>
      <rPr>
        <sz val="11"/>
        <color rgb="FF000000"/>
        <rFont val="Calibri"/>
      </rPr>
      <t xml:space="preserve">/sbin/audispd p+i+n+u+g+s+b+acl+xattrs+sha512 </t>
    </r>
    <r>
      <rPr>
        <sz val="11"/>
        <color rgb="FF000000"/>
        <rFont val="Calibri"/>
      </rPr>
      <t xml:space="preserve">
</t>
    </r>
    <r>
      <rPr>
        <sz val="11"/>
        <color rgb="FF000000"/>
        <rFont val="Calibri"/>
      </rPr>
      <t xml:space="preserve">/sbin/augenrules p+i+n+u+g+s+b+acl+xattrs+sha512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seven audit tools do not have appropriate selection lines, this is a finding.</t>
    </r>
  </si>
  <si>
    <t>V-238304</t>
  </si>
  <si>
    <r>
      <rPr>
        <sz val="11"/>
        <rFont val="Calibri"/>
      </rPr>
      <t>The Ubuntu operating system must prevent all software from executing at higher privilege levels than users executing the software and the audit system must be configured to audit the execution of privileged functions.</t>
    </r>
  </si>
  <si>
    <r>
      <rPr>
        <sz val="11"/>
        <color rgb="FF000000"/>
        <rFont val="Calibri"/>
      </rPr>
      <t xml:space="preserve">Configure the Ubuntu operating system to audit the execution of all privileged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arch=b64 -S execve -C uid!=euid -F euid=0 -F key=execpriv  </t>
    </r>
    <r>
      <rPr>
        <sz val="11"/>
        <color rgb="FF000000"/>
        <rFont val="Calibri"/>
      </rPr>
      <t xml:space="preserve">
</t>
    </r>
    <r>
      <rPr>
        <sz val="11"/>
        <color rgb="FF000000"/>
        <rFont val="Calibri"/>
      </rPr>
      <t xml:space="preserve">-a always,exit -F arch=b64 -S execve -C gid!=egid -F egid=0 -F key=execpriv  </t>
    </r>
    <r>
      <rPr>
        <sz val="11"/>
        <color rgb="FF000000"/>
        <rFont val="Calibri"/>
      </rPr>
      <t xml:space="preserve">
</t>
    </r>
    <r>
      <rPr>
        <sz val="11"/>
        <color rgb="FF000000"/>
        <rFont val="Calibri"/>
      </rPr>
      <t xml:space="preserve">-a always,exit -F arch=b32 -S execve -C uid!=euid -F euid=0 -F key=execpriv  </t>
    </r>
    <r>
      <rPr>
        <sz val="11"/>
        <color rgb="FF000000"/>
        <rFont val="Calibri"/>
      </rPr>
      <t xml:space="preserve">
</t>
    </r>
    <r>
      <rPr>
        <sz val="11"/>
        <color rgb="FF000000"/>
        <rFont val="Calibri"/>
      </rPr>
      <t xml:space="preserve">-a always,exit -F arch=b32 -S execve -C gid!=egid -F egid=0 -F key=execpriv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</si>
  <si>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In certain situations, software applications/programs need to execute with elevated privileges to perform required functions. However, if the privileges required for execution are at a higher level than the privileges assigned to organizational users invoking such applications/programs, those users are indirectly provided with greater privileges than assigned by the organizations.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Some programs and processes are required to operate at a higher privilege level and therefore should be excluded from the organization-defined software list after review.</t>
    </r>
    <r>
      <rPr>
        <sz val="11"/>
        <color rgb="FF000000"/>
        <rFont val="Calibri"/>
      </rPr>
      <t xml:space="preserve">
</t>
    </r>
    <r>
      <rPr>
        <sz val="11"/>
        <color rgb="FF000000"/>
        <rFont val="Calibri"/>
      </rPr>
      <t>Satisfies: SRG-OS-000326-GPOS-00126, SRG-OS-000327-GPOS-00127</t>
    </r>
  </si>
  <si>
    <r>
      <rPr>
        <sz val="11"/>
        <color rgb="FF000000"/>
        <rFont val="Calibri"/>
      </rPr>
      <t xml:space="preserve">Verify the Ubuntu operating system audits the execution of privilege functions by auditing the "execve" system call.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execve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arch=b64 -S execve -C uid!=euid -F euid=0 -F key=execpriv  </t>
    </r>
    <r>
      <rPr>
        <sz val="11"/>
        <color rgb="FF000000"/>
        <rFont val="Calibri"/>
      </rPr>
      <t xml:space="preserve">
</t>
    </r>
    <r>
      <rPr>
        <sz val="11"/>
        <color rgb="FF000000"/>
        <rFont val="Calibri"/>
      </rPr>
      <t xml:space="preserve">-a always,exit -F arch=b64 -S execve -C gid!=egid -F egid=0 -F key=execpriv  </t>
    </r>
    <r>
      <rPr>
        <sz val="11"/>
        <color rgb="FF000000"/>
        <rFont val="Calibri"/>
      </rPr>
      <t xml:space="preserve">
</t>
    </r>
    <r>
      <rPr>
        <sz val="11"/>
        <color rgb="FF000000"/>
        <rFont val="Calibri"/>
      </rPr>
      <t xml:space="preserve">-a always,exit -F arch=b32 -S execve -C uid!=euid -F euid=0 -F key=execpriv  </t>
    </r>
    <r>
      <rPr>
        <sz val="11"/>
        <color rgb="FF000000"/>
        <rFont val="Calibri"/>
      </rPr>
      <t xml:space="preserve">
</t>
    </r>
    <r>
      <rPr>
        <sz val="11"/>
        <color rgb="FF000000"/>
        <rFont val="Calibri"/>
      </rPr>
      <t xml:space="preserve">-a always,exit -F arch=b32 -S execve -C gid!=egid -F egid=0 -F key=execpriv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 For 32-bit architectures, only the 32-bit specific output lines from the commands are required. </t>
    </r>
    <r>
      <rPr>
        <sz val="11"/>
        <color rgb="FF000000"/>
        <rFont val="Calibri"/>
      </rPr>
      <t xml:space="preserve">
</t>
    </r>
    <r>
      <rPr>
        <sz val="11"/>
        <color rgb="FF000000"/>
        <rFont val="Calibri"/>
      </rPr>
      <t>- The "-k" allows for specifying an arbitrary identifier, and the string after it does not need to match the example output above.</t>
    </r>
  </si>
  <si>
    <t>V-238305</t>
  </si>
  <si>
    <r>
      <rPr>
        <sz val="11"/>
        <rFont val="Calibri"/>
      </rPr>
      <t>The Ubuntu operating system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</si>
  <si>
    <r>
      <rPr>
        <sz val="11"/>
        <color rgb="FF000000"/>
        <rFont val="Calibri"/>
      </rPr>
      <t xml:space="preserve">Allocate enough storage capacity for at least one week's worth of audit records when audit records are not immediately sent to a central audit record storage facility.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audit records are stored on a partition made specifically for audit records, use the "parted" program to resize the partition with sufficient space to contain one week's worth of audit records.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audit records are not stored on a partition made specifically for audit records, a new partition with sufficient amount of space will need be to be created.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auditd server to point to the mount point where the audit records must be located: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sed -i -E 's@^(log_file\s*=\s*).*@\1 &lt;log mountpoint&gt;/audit.log@'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where &lt;log mountpoint&gt; is the aforementioned mount point.</t>
    </r>
  </si>
  <si>
    <r>
      <rPr>
        <sz val="11"/>
        <color rgb="FF000000"/>
        <rFont val="Calibri"/>
      </rPr>
      <t xml:space="preserve">In order to ensure operating systems have a sufficient storage capacity in which to write the audit logs, operating systems need to be able to allocate audit record storage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task of allocating audit record storage capacity is usually performed during initial installation of the operating system.</t>
    </r>
  </si>
  <si>
    <r>
      <rPr>
        <sz val="11"/>
        <color rgb="FF000000"/>
        <rFont val="Calibri"/>
      </rPr>
      <t xml:space="preserve">Verify the Ubuntu operating system allocates audit record storage capacity to store at least one week's worth of audit records when audit records are not immediately sent to a central audit record storage facility.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which partition the audit records are being written to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^log_file /etc/audit/auditd.conf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size of the partition that audit records are written to (with the example being "/var/log/audit/")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df –h /var/log/audit/ </t>
    </r>
    <r>
      <rPr>
        <sz val="11"/>
        <color rgb="FF000000"/>
        <rFont val="Calibri"/>
      </rPr>
      <t xml:space="preserve">
</t>
    </r>
    <r>
      <rPr>
        <sz val="11"/>
        <color rgb="FF000000"/>
        <rFont val="Calibri"/>
      </rPr>
      <t xml:space="preserve">/dev/sda2 24G 10.4G 13.6G 43%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audit records are not written to a partition made specifically for audit records ("/var/log/audit" is a separate partition), determine the amount of space being used by other files in the partition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du –sh [audit_partition] </t>
    </r>
    <r>
      <rPr>
        <sz val="11"/>
        <color rgb="FF000000"/>
        <rFont val="Calibri"/>
      </rPr>
      <t xml:space="preserve">
</t>
    </r>
    <r>
      <rPr>
        <sz val="11"/>
        <color rgb="FF000000"/>
        <rFont val="Calibri"/>
      </rPr>
      <t xml:space="preserve">1.8G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partition size needed to capture a week's worth of audit records is based on the activity level of the system and the total storage capacity available. In normal circumstances, 10.0 GB of storage space for audit records will be sufficient.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record partition is not allocated for sufficient storage capacity, this is a finding.</t>
    </r>
  </si>
  <si>
    <t>V-238306</t>
  </si>
  <si>
    <r>
      <rPr>
        <sz val="11"/>
        <rFont val="Calibri"/>
      </rPr>
      <t>The Ubuntu operating system audit event multiplexor must be configured to off-load audit logs onto a different system or storage media from the system being audited.</t>
    </r>
  </si>
  <si>
    <r>
      <rPr>
        <sz val="11"/>
        <color rgb="FF000000"/>
        <rFont val="Calibri"/>
      </rPr>
      <t xml:space="preserve">Configure the audit event multiplexor to offload audit records to a different system or storage media from the system being audited.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audisp-remote plugin: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apt-get install audispd-plugins -y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audisp-remote plugin as active by editing the "/etc/audisp/plugins.d/au-remote.conf"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sed -i -E 's/active\s*=\s*no/active = yes/' /etc/audisp/plugins.d/au-remote.conf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address of the remote machine by editing the "/etc/audisp/audisp-remote.conf"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sed -i -E 's/(remote_server\s*=).*/\1 &lt;remote addr&gt;/' /etc/audisp/audisp-remote.conf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&lt;remote addr&gt; must be substituted by the address of the remote server receiving the audit 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Make the audit service reload its configuration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auditd.service</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</si>
  <si>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Satisfies: SRG-OS-000342-GPOS-00133, SRG-OS-000479-GPOS-00224</t>
    </r>
  </si>
  <si>
    <r>
      <rPr>
        <sz val="11"/>
        <color rgb="FF000000"/>
        <rFont val="Calibri"/>
      </rPr>
      <t xml:space="preserve">Verify the audit event multiplexor is configured to offload audit records to a different system or storage media from the system being audited.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audisp-remote plugin is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dpkg -s audispd-plugins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status is "not installed",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records are being offloaded to a remote server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active /etc/audisp/plugins.d/au-remote.conf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active =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"active" is not set to "yes",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audisp-remote plugin is configured to send audit logs to a different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^remote_server /etc/audisp/audisp-remote.conf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remote_server = 192.168.122.126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"remote_server" parameter is not set, is set with a local address, or is set with an invalid address, this is a finding.</t>
    </r>
  </si>
  <si>
    <t>V-238307</t>
  </si>
  <si>
    <r>
      <rPr>
        <sz val="11"/>
        <rFont val="Calibri"/>
      </rPr>
      <t>The Ubuntu operating system must immediately notify the SA and ISSO (at a minimum) when allocated audit record storage volume reaches 75% of the repository maximum audit record storage capacity.</t>
    </r>
  </si>
  <si>
    <r>
      <rPr>
        <sz val="11"/>
        <color rgb="FF000000"/>
        <rFont val="Calibri"/>
      </rPr>
      <t xml:space="preserve">Edit "/etc/audit/auditd.conf" and set the "space_left_action" parameter to "exec" or "email".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"space_left_action" parameter is set to "email", set the "action_mail_acct" parameter to an email address for the SA and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"space_left_action" parameter is set to "exec", ensure the command being executed notifies the SA and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"/etc/audit/auditd.conf" and set the "space_left" parameter to be at least 25% of the repository maximum audit record storage capacity.</t>
    </r>
  </si>
  <si>
    <r>
      <rPr>
        <sz val="11"/>
        <color rgb="FF000000"/>
        <rFont val="Calibri"/>
      </rPr>
      <t>If security personnel are not notified immediately when storage volume reaches 75% utilization, they are unable to plan for audit record storage capacity expansion.</t>
    </r>
  </si>
  <si>
    <r>
      <rPr>
        <sz val="11"/>
        <color rgb="FF000000"/>
        <rFont val="Calibri"/>
      </rPr>
      <t xml:space="preserve">Verify the Ubuntu operating system notifies the SA and ISSO (at a minimum) when allocated audit record storage volume reaches 75% of the repository maximum audit record storage capacity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^space_left_action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space_left_action email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^space_left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space_left 250000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"space_left" parameter is missing, set to blanks, or set to a value less than 25% of the space free in the allocated audit record storage,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"space_left_action" parameter is missing or set to blanks,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"space_left_action" is set to "syslog", the system logs the event but does not generate a notification, and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"space_left_action" is set to "exec", the system executes a designated script. If this script informs the SA of the event,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"space_left_action" is set to "email", check the value of the "action_mail_acct" parameter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^action_mail_acct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action_mail_acct root@localhost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"action_mail_acct" parameter, if missing, defaults to "root". If the "action_mail_acct parameter" is not set to the email address of the SA(s) and/or ISSO,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If the email address of the System Administrator</t>
    </r>
    <r>
      <rPr>
        <sz val="11"/>
        <color rgb="FF000000"/>
        <rFont val="Calibri"/>
      </rPr>
      <t xml:space="preserve">
</t>
    </r>
    <r>
      <rPr>
        <sz val="11"/>
        <color rgb="FF000000"/>
        <rFont val="Calibri"/>
      </rPr>
      <t xml:space="preserve"> is on a remote system, a mail package must be available.</t>
    </r>
  </si>
  <si>
    <t>V-238308</t>
  </si>
  <si>
    <r>
      <rPr>
        <sz val="11"/>
        <rFont val="Calibri"/>
      </rPr>
      <t>The Ubuntu operating system must record time stamps for audit records that can be mapped to Coordinated Universal Time (UTC) or Greenwich Mean Time (GMT).</t>
    </r>
  </si>
  <si>
    <r>
      <rPr>
        <sz val="11"/>
        <color rgb="FF000000"/>
        <rFont val="Calibri"/>
      </rPr>
      <t xml:space="preserve">To configure the system time zone to use UTC or GMT, run the following command, replacing [ZONE] with UTC or GMT: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timedatectl set-timezone [ZONE]</t>
    </r>
  </si>
  <si>
    <r>
      <rPr>
        <sz val="11"/>
        <color rgb="FF000000"/>
        <rFont val="Calibri"/>
      </rPr>
      <t xml:space="preserve">If time stamps are not consistently applied and there is no common time reference, it is difficult to perform forensic analysis.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the operating system include date and time. Time is commonly expressed in Coordinated Universal Time (UTC), a modern continuation of Greenwich Mean Time (GMT), or local time with an offset from UTC.</t>
    </r>
  </si>
  <si>
    <r>
      <rPr>
        <sz val="11"/>
        <color rgb="FF000000"/>
        <rFont val="Calibri"/>
      </rPr>
      <t xml:space="preserve">To verify the time zone is configured to use UTC or GMT,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timedatectl status | grep -i "time zone" </t>
    </r>
    <r>
      <rPr>
        <sz val="11"/>
        <color rgb="FF000000"/>
        <rFont val="Calibri"/>
      </rPr>
      <t xml:space="preserve">
</t>
    </r>
    <r>
      <rPr>
        <sz val="11"/>
        <color rgb="FF000000"/>
        <rFont val="Calibri"/>
      </rPr>
      <t xml:space="preserve">Timezone: UTC (UTC, +0000)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"Timezone" is not set to UTC or GMT, this is a finding.</t>
    </r>
  </si>
  <si>
    <t>V-238309</t>
  </si>
  <si>
    <r>
      <rPr>
        <sz val="11"/>
        <rFont val="Calibri"/>
      </rPr>
      <t>The Ubuntu operating system must generate audit records for privileged activities, nonlocal maintenance, diagnostic sessions and other system-level access.</t>
    </r>
  </si>
  <si>
    <r>
      <rPr>
        <sz val="11"/>
        <color rgb="FF000000"/>
        <rFont val="Calibri"/>
      </rPr>
      <t xml:space="preserve">Configure the Ubuntu operating system to audit activities performed during nonlocal maintenance and diagnostic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/var/log/sudo.log -p wa -k maintenance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</si>
  <si>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If events associated with nonlocal administrative access or diagnostic sessions are not logged, a major tool for assessing and investigating attacks would not be available.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addresses auditing-related issues associated with maintenance tools used specifically for diagnostic and repair actions on organizational information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for example, the software implementing "ping," "ls," "ipconfig," or the hardware and software implementing the monitoring port of an Ethernet switch.</t>
    </r>
    <r>
      <rPr>
        <sz val="11"/>
        <color rgb="FF000000"/>
        <rFont val="Calibri"/>
      </rPr>
      <t xml:space="preserve">
</t>
    </r>
    <r>
      <rPr>
        <sz val="11"/>
        <color rgb="FF000000"/>
        <rFont val="Calibri"/>
      </rPr>
      <t>Satisfies: SRG-OS-000392-GPOS-00172, SRG-OS-000471-GPOS-00215</t>
    </r>
  </si>
  <si>
    <r>
      <rPr>
        <sz val="11"/>
        <color rgb="FF000000"/>
        <rFont val="Calibri"/>
      </rPr>
      <t xml:space="preserve">Verify the Ubuntu operating system audits activities performed during nonlocal maintenance and diagnostic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sudo.log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/var/log/sudo.log -p wa -k maintenance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</si>
  <si>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V-238310</t>
  </si>
  <si>
    <r>
      <rPr>
        <sz val="11"/>
        <rFont val="Calibri"/>
      </rPr>
      <t>The Ubuntu operating system must generate audit records for any successful/unsuccessful use of unlink, unlinkat, rename, renameat, and rmdir system calls.</t>
    </r>
  </si>
  <si>
    <r>
      <rPr>
        <sz val="11"/>
        <color rgb="FF000000"/>
        <rFont val="Calibri"/>
      </rPr>
      <t xml:space="preserve">Configure the audit system to generate audit events for any successful/unsuccessful use of "unlink", "unlinkat", "rename", "renameat", and "rmdir"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arch=b64 -S unlink,unlinkat,rename,renameat,rmdir -F auid&gt;=1000 -F auid!=4294967295 -k delete </t>
    </r>
    <r>
      <rPr>
        <sz val="11"/>
        <color rgb="FF000000"/>
        <rFont val="Calibri"/>
      </rPr>
      <t xml:space="preserve">
</t>
    </r>
    <r>
      <rPr>
        <sz val="11"/>
        <color rgb="FF000000"/>
        <rFont val="Calibri"/>
      </rPr>
      <t xml:space="preserve">-a always,exit -F arch=b32 -S unlink,unlinkat,rename,renameat,rmdir -F auid&gt;=1000 -F auid!=4294967295 -k delete </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</si>
  <si>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</si>
  <si>
    <r>
      <rPr>
        <sz val="11"/>
        <color rgb="FF000000"/>
        <rFont val="Calibri"/>
      </rPr>
      <t xml:space="preserve">Verify the Ubuntu operating system generates audit records for any successful/unsuccessful use of "unlink", "unlinkat", "rename", "renameat", and "rmdir"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'unlink\|rename\|rmdir'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arch=b64 -S unlink,unlinkat,rename,renameat,rmdir -F auid&gt;=1000 -F auid!=-1 -F key=delete </t>
    </r>
    <r>
      <rPr>
        <sz val="11"/>
        <color rgb="FF000000"/>
        <rFont val="Calibri"/>
      </rPr>
      <t xml:space="preserve">
</t>
    </r>
    <r>
      <rPr>
        <sz val="11"/>
        <color rgb="FF000000"/>
        <rFont val="Calibri"/>
      </rPr>
      <t xml:space="preserve">-a always,exit -F arch=b32 -S unlink,unlinkat,rename,renameat,rmdir -F auid&gt;=1000 -F auid!=-1 -F key=delete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"unlink", "unlinkat", "rename", "renameat", and "rmdir"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For 32-bit architectures, only the 32-bit specific output lines from the commands are required. </t>
    </r>
    <r>
      <rPr>
        <sz val="11"/>
        <color rgb="FF000000"/>
        <rFont val="Calibri"/>
      </rPr>
      <t xml:space="preserve">
</t>
    </r>
    <r>
      <rPr>
        <sz val="11"/>
        <color rgb="FF000000"/>
        <rFont val="Calibri"/>
      </rPr>
      <t>The "key" allows for specifying an arbitrary identifier, and the string after it does not need to match the example output above.</t>
    </r>
  </si>
  <si>
    <t>V-238315</t>
  </si>
  <si>
    <r>
      <rPr>
        <sz val="11"/>
        <rFont val="Calibri"/>
      </rPr>
      <t>The Ubuntu operating system must generate audit records for the /var/log/wtmp file.</t>
    </r>
  </si>
  <si>
    <r>
      <rPr>
        <sz val="11"/>
        <color rgb="FF000000"/>
        <rFont val="Calibri"/>
      </rPr>
      <t xml:space="preserve">Configure the audit system to generate audit events showing start and stop times for user access via the "/var/log/wtmp"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/var/log/wtmp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</si>
  <si>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the Ubuntu operating system generates audit records showing start and stop times for user access to the system via the "/var/log/wtmp"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'/var/log/wtmp'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/var/log/wtmp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matching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</si>
  <si>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V-238316</t>
  </si>
  <si>
    <r>
      <rPr>
        <sz val="11"/>
        <rFont val="Calibri"/>
      </rPr>
      <t>The Ubuntu operating system must generate audit records for the /var/run/utmp file.</t>
    </r>
  </si>
  <si>
    <r>
      <rPr>
        <sz val="11"/>
        <color rgb="FF000000"/>
        <rFont val="Calibri"/>
      </rPr>
      <t xml:space="preserve">Configure the audit system to generate audit events showing start and stop times for user access via the "/var/run/utmp"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/var/run/utmp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</si>
  <si>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</si>
  <si>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Verify the Ubuntu operating system generates audit records showing start and stop times for user access to the system via the "/var/run/utmp"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'/var/run/utmp'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/var/run/utmp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matching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</si>
  <si>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V-238317</t>
  </si>
  <si>
    <r>
      <rPr>
        <sz val="11"/>
        <rFont val="Calibri"/>
      </rPr>
      <t>The Ubuntu operating system must generate audit records for the /var/log/btmp file.</t>
    </r>
  </si>
  <si>
    <r>
      <rPr>
        <sz val="11"/>
        <color rgb="FF000000"/>
        <rFont val="Calibri"/>
      </rPr>
      <t xml:space="preserve">Configure the audit system to generate audit events showing start and stop times for user access via the "/var/log/btmp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/var/log/btmp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</si>
  <si>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the Ubuntu operating system generates audit records showing start and stop times for user access to the system via the "/var/log/btmp"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'/var/log/btmp'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/var/log/btmp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matching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</si>
  <si>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V-238318</t>
  </si>
  <si>
    <r>
      <rPr>
        <sz val="11"/>
        <rFont val="Calibri"/>
      </rPr>
      <t>The Ubuntu operating system must generate audit records when successful/unsuccessful attempts to use modprobe command.</t>
    </r>
  </si>
  <si>
    <r>
      <rPr>
        <sz val="11"/>
        <color rgb="FF000000"/>
        <rFont val="Calibri"/>
      </rPr>
      <t xml:space="preserve">Configure the Ubuntu operating system to audit the execution of the module management program "modprobe".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/sbin/modprobe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</si>
  <si>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if the Ubuntu operating system is configured to audit the execution of the module management program "modprobe"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"/sbin/modprobe"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/sbin/modprobe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</si>
  <si>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V-238319</t>
  </si>
  <si>
    <r>
      <rPr>
        <sz val="11"/>
        <rFont val="Calibri"/>
      </rPr>
      <t>The Ubuntu operating system must generate audit records when successful/unsuccessful attempts to use the kmod command.</t>
    </r>
  </si>
  <si>
    <r>
      <rPr>
        <sz val="11"/>
        <color rgb="FF000000"/>
        <rFont val="Calibri"/>
      </rPr>
      <t xml:space="preserve">Configure the Ubuntu operating system to audit the execution of the module management program "kmod".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/bin/kmod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</si>
  <si>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the Ubuntu operating system is configured to audit the execution of the module management program "kmod".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kmod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/bin/kmod -p x -k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</si>
  <si>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V-238320</t>
  </si>
  <si>
    <r>
      <rPr>
        <sz val="11"/>
        <rFont val="Calibri"/>
      </rPr>
      <t>The Ubuntu operating system must generate audit records when successful/unsuccessful attempts to use the fdisk command.</t>
    </r>
  </si>
  <si>
    <r>
      <rPr>
        <sz val="11"/>
        <color rgb="FF000000"/>
        <rFont val="Calibri"/>
      </rPr>
      <t xml:space="preserve">Configure the Ubuntu operating system to audit the execution of the partition management program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/usr/sbin/fdisk -p x -k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</si>
  <si>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the Ubuntu operating system is configured to audit the execution of the partition management program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currently configured audit 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/usr/sbin/fdisk -p x -k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</si>
  <si>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V-238321</t>
  </si>
  <si>
    <r>
      <rPr>
        <sz val="11"/>
        <rFont val="Calibri"/>
      </rPr>
      <t>The Ubuntu operating system must have a crontab script running weekly to offload audit events of standalone systems.</t>
    </r>
  </si>
  <si>
    <r>
      <rPr>
        <sz val="11"/>
        <color rgb="FF000000"/>
        <rFont val="Calibri"/>
      </rPr>
      <t xml:space="preserve">Create a script that offloads audit logs to external media and runs weekly.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script must be located in the "/etc/cron.weekly" directory.</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</si>
  <si>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</si>
  <si>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 xml:space="preserve">Note: If this is an interconnected system, this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there is a script that offloads audit data and that script runs weekly.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there is a script in the "/etc/cron.weekly" directory that offloads audit data: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/etc/cron.weekly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audit-offload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the script inside the file does offloading of audit logs to external media.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script file does not exist or does not offload audit logs, this is a finding.</t>
    </r>
  </si>
  <si>
    <t>V-238323</t>
  </si>
  <si>
    <r>
      <rPr>
        <sz val="11"/>
        <rFont val="Calibri"/>
      </rPr>
      <t>The Ubuntu operating system must limit the number of concurrent sessions to ten for all accounts and/or account types.</t>
    </r>
  </si>
  <si>
    <r>
      <rPr>
        <sz val="11"/>
        <color rgb="FF000000"/>
        <rFont val="Calibri"/>
      </rPr>
      <t xml:space="preserve">Configure the Ubuntu operating system to limit the number of concurrent sessions to 10 for all accounts and/or account types.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to the top of the "/etc/security/limits.conf"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hard maxlogins 10</t>
    </r>
  </si>
  <si>
    <r>
      <rPr>
        <sz val="11"/>
        <color rgb="FF000000"/>
        <rFont val="Calibri"/>
      </rPr>
      <t xml:space="preserve">The Ubuntu operating system management includes the ability to control the number of users and user sessions that utilize an operating system. Limiting the number of allowed users and sessions per user is helpful in reducing the risks related to DoS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</si>
  <si>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 xml:space="preserve">Verify the Ubuntu operating system limits the number of concurrent sessions to 10 for all accounts and/or account types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maxlogins /etc/security/limits.conf | grep -v '^* hard maxlogins'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result must contain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hard maxlogins 10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"maxlogins" item is missing or the value is not set to 10 or less or is commented out, this is a finding.</t>
    </r>
  </si>
  <si>
    <t>V-238324</t>
  </si>
  <si>
    <r>
      <rPr>
        <sz val="11"/>
        <rFont val="Calibri"/>
      </rPr>
      <t>The Ubuntu operating system must monitor remote access methods.</t>
    </r>
  </si>
  <si>
    <r>
      <rPr>
        <sz val="11"/>
        <color rgb="FF000000"/>
        <rFont val="Calibri"/>
      </rPr>
      <t xml:space="preserve">Configure the Ubuntu operating system to monitor all remote access methods by adding the following lines to the "/etc/rsyslog.d/50-default.conf"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auth.*,authpriv.* /var/log/secure </t>
    </r>
    <r>
      <rPr>
        <sz val="11"/>
        <color rgb="FF000000"/>
        <rFont val="Calibri"/>
      </rPr>
      <t xml:space="preserve">
</t>
    </r>
    <r>
      <rPr>
        <sz val="11"/>
        <color rgb="FF000000"/>
        <rFont val="Calibri"/>
      </rPr>
      <t xml:space="preserve">daemon.* /var/log/messages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the changes to take effect, restart the "rsyslog"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rsyslog.service</t>
    </r>
  </si>
  <si>
    <r>
      <rPr>
        <sz val="11"/>
        <color rgb="FF000000"/>
        <rFont val="Calibri"/>
      </rPr>
      <t xml:space="preserve">Remote access services, such as those providing remote access to network devices and information systems, which lack automated monitoring capabilities, increase risk and make remote user access management difficult at best.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</si>
  <si>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 xml:space="preserve">Verify that the Ubuntu operating system monitors all remote access methods.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remote access methods are being logged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 -r '^(auth,authpriv\.\*|daemon\.\*)' /etc/rsyslog.* </t>
    </r>
    <r>
      <rPr>
        <sz val="11"/>
        <color rgb="FF000000"/>
        <rFont val="Calibri"/>
      </rPr>
      <t xml:space="preserve">
</t>
    </r>
    <r>
      <rPr>
        <sz val="11"/>
        <color rgb="FF000000"/>
        <rFont val="Calibri"/>
      </rPr>
      <t xml:space="preserve">/etc/rsyslog.d/50-default.conf:auth,authpriv.*                        /var/log/auth.log </t>
    </r>
    <r>
      <rPr>
        <sz val="11"/>
        <color rgb="FF000000"/>
        <rFont val="Calibri"/>
      </rPr>
      <t xml:space="preserve">
</t>
    </r>
    <r>
      <rPr>
        <sz val="11"/>
        <color rgb="FF000000"/>
        <rFont val="Calibri"/>
      </rPr>
      <t xml:space="preserve">/etc/rsyslog.d/50-default.conf:daemon.*                        /var/log/messages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"auth.*", "authpriv.*", or "daemon.*" are not configured to be logged in at least one of the config files, this is a finding.</t>
    </r>
  </si>
  <si>
    <t>V-238325</t>
  </si>
  <si>
    <r>
      <rPr>
        <sz val="11"/>
        <rFont val="Calibri"/>
      </rPr>
      <t>The Ubuntu operating system must encrypt all stored passwords with a FIPS 140-2 approved cryptographic hashing algorithm.</t>
    </r>
  </si>
  <si>
    <r>
      <rPr>
        <sz val="11"/>
        <color rgb="FF000000"/>
        <rFont val="Calibri"/>
      </rPr>
      <t xml:space="preserve">Configure the Ubuntu operating system to encrypt all stored passwords.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Edit/modify the following line in the "/etc/login.defs" file and set "ENCRYPT_METHOD" to SHA512: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ENCRYPT_METHOD SHA512</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</si>
  <si>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</si>
  <si>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 xml:space="preserve">Verify that the shadow password suite configuration is set to encrypt passwords with a FIPS 140-2 approved cryptographic hashing algorithm.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hashing algorithm that is being used to hash passwords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cat /etc/login.defs | grep -i encrypt_method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ENCRYPT_METHOD SHA512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"ENCRYPT_METHOD" does not equal SHA512 or greater, this is a finding.</t>
    </r>
  </si>
  <si>
    <t>V-238326</t>
  </si>
  <si>
    <r>
      <rPr>
        <sz val="11"/>
        <rFont val="Calibri"/>
      </rPr>
      <t>The Ubuntu operating system must not have the telnet package installed.</t>
    </r>
  </si>
  <si>
    <r>
      <rPr>
        <sz val="11"/>
        <color rgb="FF000000"/>
        <rFont val="Calibri"/>
      </rPr>
      <t xml:space="preserve">Remove the telnet package from the Ubuntu operating system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apt-get remove telnetd</t>
    </r>
  </si>
  <si>
    <r>
      <rPr>
        <sz val="11"/>
        <color rgb="FF000000"/>
        <rFont val="Calibri"/>
      </rPr>
      <t xml:space="preserve">Verify that the telnet package is not installed on the Ubuntu operating system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telnetd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package is installed, this is a finding.</t>
    </r>
  </si>
  <si>
    <t>V-238327</t>
  </si>
  <si>
    <r>
      <rPr>
        <sz val="11"/>
        <rFont val="Calibri"/>
      </rPr>
      <t>The Ubuntu operating system must not have the rsh-server package installed.</t>
    </r>
  </si>
  <si>
    <r>
      <rPr>
        <sz val="11"/>
        <color rgb="FF000000"/>
        <rFont val="Calibri"/>
      </rPr>
      <t xml:space="preserve">Configure the Ubuntu operating system to disable non-essential capabilities by removing the rsh-server package from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apt-get remove rsh-server</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</si>
  <si>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</si>
  <si>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 xml:space="preserve">Verify the rsh-server package is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rsh-server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rsh-server package is installed, this is a finding.</t>
    </r>
  </si>
  <si>
    <t>V-238328</t>
  </si>
  <si>
    <r>
      <rPr>
        <sz val="11"/>
        <rFont val="Calibri"/>
      </rPr>
      <t>The Ubuntu operating system must be configured to prohibit or restrict the use of functions, ports, protocols, and/or services, as defined in the PPSM CAL and vulnerability assessments.</t>
    </r>
  </si>
  <si>
    <r>
      <rPr>
        <sz val="11"/>
        <color rgb="FF000000"/>
        <rFont val="Calibri"/>
      </rPr>
      <t xml:space="preserve">Add all ports, protocols, or services allowed by the PPSM CLSA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ufw allow &lt;direction&gt; &lt;port/protocol/service&gt;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the direction is "in" or "out" and the port is the one corresponding to the protocol  or service allowed.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deny access to ports, protocols, or services, 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ufw deny &lt;direction&gt; &lt;port/protocol/service&gt;</t>
    </r>
  </si>
  <si>
    <r>
      <rPr>
        <sz val="11"/>
        <color rgb="FF000000"/>
        <rFont val="Calibri"/>
      </rPr>
      <t xml:space="preserve">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</si>
  <si>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 xml:space="preserve">Verify the Ubuntu operating system is configured to prohibit or restrict the use of functions, ports, protocols, and/or services as defined in the Ports, Protocols, and Services Management (PPSM) Category Assignments List (CAL) and vulnerability assessments.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firewall configuration for any unnecessary or prohibited functions, ports, protocols, and/or services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ufw show raw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Chain OUTPUT (policy ACCEPT) </t>
    </r>
    <r>
      <rPr>
        <sz val="11"/>
        <color rgb="FF000000"/>
        <rFont val="Calibri"/>
      </rPr>
      <t xml:space="preserve">
</t>
    </r>
    <r>
      <rPr>
        <sz val="11"/>
        <color rgb="FF000000"/>
        <rFont val="Calibri"/>
      </rPr>
      <t xml:space="preserve">target  prot opt sources    destination </t>
    </r>
    <r>
      <rPr>
        <sz val="11"/>
        <color rgb="FF000000"/>
        <rFont val="Calibri"/>
      </rPr>
      <t xml:space="preserve">
</t>
    </r>
    <r>
      <rPr>
        <sz val="11"/>
        <color rgb="FF000000"/>
        <rFont val="Calibri"/>
      </rPr>
      <t xml:space="preserve">Chain INPUT (policy ACCEPT 1 packets, 40 bytes) </t>
    </r>
    <r>
      <rPr>
        <sz val="11"/>
        <color rgb="FF000000"/>
        <rFont val="Calibri"/>
      </rPr>
      <t xml:space="preserve">
</t>
    </r>
    <r>
      <rPr>
        <sz val="11"/>
        <color rgb="FF000000"/>
        <rFont val="Calibri"/>
      </rPr>
      <t xml:space="preserve">    pkts      bytes target     prot opt in     out     source               destination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Chain FORWARD (policy ACCEPT 0 packets, 0 bytes) </t>
    </r>
    <r>
      <rPr>
        <sz val="11"/>
        <color rgb="FF000000"/>
        <rFont val="Calibri"/>
      </rPr>
      <t xml:space="preserve">
</t>
    </r>
    <r>
      <rPr>
        <sz val="11"/>
        <color rgb="FF000000"/>
        <rFont val="Calibri"/>
      </rPr>
      <t xml:space="preserve">    pkts      bytes target     prot opt in     out     source               destination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Chain OUTPUT (policy ACCEPT 0 packets, 0 bytes) </t>
    </r>
    <r>
      <rPr>
        <sz val="11"/>
        <color rgb="FF000000"/>
        <rFont val="Calibri"/>
      </rPr>
      <t xml:space="preserve">
</t>
    </r>
    <r>
      <rPr>
        <sz val="11"/>
        <color rgb="FF000000"/>
        <rFont val="Calibri"/>
      </rPr>
      <t xml:space="preserve">    pkts      bytes target     prot opt in     out     source               destination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Ask the System Administrator</t>
    </r>
    <r>
      <rPr>
        <sz val="11"/>
        <color rgb="FF000000"/>
        <rFont val="Calibri"/>
      </rPr>
      <t xml:space="preserve">
</t>
    </r>
    <r>
      <rPr>
        <sz val="11"/>
        <color rgb="FF000000"/>
        <rFont val="Calibri"/>
      </rPr>
      <t xml:space="preserve"> for the site or program PPSM CLSA. Verify the services allowed by the firewall match the PPSM CLSA.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there are any additional ports, protocols, or services that are not included in the PPSM CLSA,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are any ports, protocols, or services that are prohibited by the PPSM CAL, this is a finding.</t>
    </r>
  </si>
  <si>
    <t>V-238329</t>
  </si>
  <si>
    <r>
      <rPr>
        <sz val="11"/>
        <rFont val="Calibri"/>
      </rPr>
      <t>The Ubuntu operating system must prevent direct login into the root account.</t>
    </r>
  </si>
  <si>
    <r>
      <rPr>
        <sz val="11"/>
        <color rgb="FF000000"/>
        <rFont val="Calibri"/>
      </rPr>
      <t xml:space="preserve">Configure the Ubuntu operating system to prevent direct logins to the root account by performing the following operations: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passwd -l root</t>
    </r>
  </si>
  <si>
    <r>
      <rPr>
        <sz val="11"/>
        <color rgb="FF000000"/>
        <rFont val="Calibri"/>
      </rPr>
      <t xml:space="preserve">To assure individual accountability and prevent unauthorized access, organizational users must be individually identified and authenticated.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group authenticator is a generic account used by multiple individuals. Use of a group authenticator alone does not uniquely identify individual users. Examples of the group authenticator is the UNIX OS "root" user account, the Windows "Administrator" account, the "sa" account, or a "helpdesk"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example, the UNIX and Windows operating systems offer a 'switch user' capability allowing users to authenticate with their individual credentials and, when needed, 'switch' to the administrator role. This method provides for unique individual authentication prior to using a group authenticator.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Users (and any processes acting on behalf of users) need to be uniquely identified and authenticated for all accesses other than those accesses explicitly identified and documented by the organization, which outlines specific user actions that can be performed on the operating system without identification 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</si>
  <si>
    <r>
      <rPr>
        <sz val="11"/>
        <color rgb="FF000000"/>
        <rFont val="Calibri"/>
      </rPr>
      <t xml:space="preserve">Verify the Ubuntu operating system prevents direct logins to the root account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passwd -S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root L 04/23/2020 0 99999 7 -1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contain "L" in the second field to indicate the account is locked, this is a finding.</t>
    </r>
  </si>
  <si>
    <t>V-238330</t>
  </si>
  <si>
    <r>
      <rPr>
        <sz val="11"/>
        <rFont val="Calibri"/>
      </rPr>
      <t>The Ubuntu operating system must disable account identifiers (individuals, groups, roles, and devices) after 35 days of inactivity.</t>
    </r>
  </si>
  <si>
    <r>
      <rPr>
        <sz val="11"/>
        <color rgb="FF000000"/>
        <rFont val="Calibri"/>
      </rPr>
      <t xml:space="preserve">Configure the Ubuntu operating system to disable account identifiers after 35 days of inactivity since the password expiration.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following command to change the configuration for adduser: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useradd -D -f 35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DoD recommendation is 35 days, but a lower value is acceptable. The value "0" will disable the account immediately after the password expires.</t>
    </r>
  </si>
  <si>
    <r>
      <rPr>
        <sz val="11"/>
        <color rgb="FF000000"/>
        <rFont val="Calibri"/>
      </rPr>
      <t xml:space="preserve">Inactive identifiers pose a risk to systems and applications because attackers may exploit an inactive identifier and potentially obtain undetected access to the system. Owners of inactive accounts will not notice if unauthorized access to their user account has been obtained.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Operating systems need to track periods of inactivity and disable application identifiers after 35 days of inactivity.</t>
    </r>
  </si>
  <si>
    <r>
      <rPr>
        <sz val="11"/>
        <color rgb="FF000000"/>
        <rFont val="Calibri"/>
      </rPr>
      <t xml:space="preserve">Verify the account identifiers (individuals, groups, roles, and devices) are disabled after 35 days of inactivity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account inactivity value by performing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INACTIVE /etc/default/useradd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INACTIVE=35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"INACTIVE" is not set to a value 0&lt;[VALUE]&lt;=35, or is commented out, this is a finding.</t>
    </r>
  </si>
  <si>
    <t>V-238331</t>
  </si>
  <si>
    <r>
      <rPr>
        <sz val="11"/>
        <rFont val="Calibri"/>
      </rPr>
      <t>The Ubuntu operating system must automatically expire temporary accounts within 72 hours.</t>
    </r>
  </si>
  <si>
    <r>
      <rPr>
        <sz val="11"/>
        <color rgb="FF000000"/>
        <rFont val="Calibri"/>
      </rPr>
      <t>Configure the operating system to expire temporary accounts after 72 hours with the following command:</t>
    </r>
    <r>
      <rPr>
        <sz val="11"/>
        <color rgb="FF000000"/>
        <rFont val="Calibri"/>
      </rPr>
      <t xml:space="preserve">
</t>
    </r>
    <r>
      <rPr>
        <sz val="11"/>
        <color rgb="FF000000"/>
        <rFont val="Calibri"/>
      </rPr>
      <t xml:space="preserve">     $ sudo chage -E $(date -d +3days +%Y-%m-%d) &lt;temporary_account_name&gt;</t>
    </r>
  </si>
  <si>
    <r>
      <rPr>
        <sz val="11"/>
        <color rgb="FF000000"/>
        <rFont val="Calibri"/>
      </rPr>
      <t>Temporary accounts are privileged or nonprivileged accounts that are established during pressing circumstances, such as new software or hardware configuration or an incident response, where the need for prompt account activation requires bypassing normal account authorization procedures. If any inactive temporary accounts are left enabled on the system and are not either manually removed or automatically expired within 72 hours, the security posture of the system will be degraded and exposed to exploitation by unauthorized users or insider threat actors.</t>
    </r>
    <r>
      <rPr>
        <sz val="11"/>
        <color rgb="FF000000"/>
        <rFont val="Calibri"/>
      </rPr>
      <t xml:space="preserve">
</t>
    </r>
    <r>
      <rPr>
        <sz val="11"/>
        <color rgb="FF000000"/>
        <rFont val="Calibri"/>
      </rPr>
      <t>Temporary accounts are different from emergency accounts. Emergency accounts, also known as "last resort" or "break glass" accounts, are local logon accounts enabled on the system for emergency use by authorized system administrators to manage a system when standard logon methods are failing or not available. Emergency accounts are not subject to manual removal or scheduled expiration requirements.</t>
    </r>
    <r>
      <rPr>
        <sz val="11"/>
        <color rgb="FF000000"/>
        <rFont val="Calibri"/>
      </rPr>
      <t xml:space="preserve">
</t>
    </r>
    <r>
      <rPr>
        <sz val="11"/>
        <color rgb="FF000000"/>
        <rFont val="Calibri"/>
      </rPr>
      <t>The automatic expiration of temporary accounts may be extended as needed by the circumstances but it must not be extended indefinitely. A documented permanent account should be established for privileged users who need long-term maintenance accounts.</t>
    </r>
  </si>
  <si>
    <r>
      <rPr>
        <sz val="11"/>
        <color rgb="FF000000"/>
        <rFont val="Calibri"/>
      </rPr>
      <t>Verify temporary accounts have been provisioned with an expiration date of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xml:space="preserve">     $ sudo chage -l &lt;temporary_account_name&gt; | grep -i "account expires"</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</si>
  <si>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V-238332</t>
  </si>
  <si>
    <r>
      <rPr>
        <sz val="11"/>
        <rFont val="Calibri"/>
      </rPr>
      <t>The Ubuntu operating system must set a sticky bit on all public directories to prevent unauthorized and unintended information transferred via shared system resources.</t>
    </r>
  </si>
  <si>
    <r>
      <rPr>
        <sz val="11"/>
        <color rgb="FF000000"/>
        <rFont val="Calibri"/>
      </rPr>
      <t xml:space="preserve">Configure all public directories to have the sticky bit set to prevent unauthorized and unintended information transferred via shared system resources.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sticky bit on all public directories using the following command, replacing "[Public Directory]" with any directory path missing the sticky bit: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+t  [Public Directory]</t>
    </r>
  </si>
  <si>
    <r>
      <rPr>
        <sz val="11"/>
        <color rgb="FF000000"/>
        <rFont val="Calibri"/>
      </rPr>
      <t xml:space="preserve">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</si>
  <si>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 xml:space="preserve">Verify that all public (world-writeable) directories have the public sticky bit set.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Find world-writable directories that lack the sticky bit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 -type d -perm -002 ! -perm -1000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world-writable directories are found missing the sticky bit, this is a finding.</t>
    </r>
  </si>
  <si>
    <t>V-238333</t>
  </si>
  <si>
    <r>
      <rPr>
        <sz val="11"/>
        <rFont val="Calibri"/>
      </rPr>
      <t>The Ubuntu operating system must be configured to use TCP syncookies.</t>
    </r>
  </si>
  <si>
    <r>
      <rPr>
        <sz val="11"/>
        <color rgb="FF000000"/>
        <rFont val="Calibri"/>
      </rPr>
      <t xml:space="preserve">Configure the Ubuntu operating system to use TCP syncookies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sysctl -w net.ipv4.tcp_syncookies=1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"1" is not the system's default value, add or update the following line in "/etc/sysctl.conf":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net.ipv4.tcp_syncookies = 1</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</si>
  <si>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</si>
  <si>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 xml:space="preserve">Verify the Ubuntu operating system is configured to use TCP syncookies.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value of TCP syncookies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sysctl net.ipv4.tcp_syncookies </t>
    </r>
    <r>
      <rPr>
        <sz val="11"/>
        <color rgb="FF000000"/>
        <rFont val="Calibri"/>
      </rPr>
      <t xml:space="preserve">
</t>
    </r>
    <r>
      <rPr>
        <sz val="11"/>
        <color rgb="FF000000"/>
        <rFont val="Calibri"/>
      </rPr>
      <t xml:space="preserve">net.ipv4.tcp_syncookies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value is not "1",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saved value of TCP syncookies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net.ipv4.tcp_syncookies /etc/sysctl.conf /etc/sysctl.d/* | grep -v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output is returned, this is a finding.</t>
    </r>
  </si>
  <si>
    <t>V-238334</t>
  </si>
  <si>
    <r>
      <rPr>
        <sz val="11"/>
        <rFont val="Calibri"/>
      </rPr>
      <t>The Ubuntu operating system must disable kernel core dumps so that it can fail to a secure state if system initialization fails, shutdown fails or aborts fail.</t>
    </r>
  </si>
  <si>
    <r>
      <rPr>
        <sz val="11"/>
        <color rgb="FF000000"/>
        <rFont val="Calibri"/>
      </rPr>
      <t xml:space="preserve">If kernel core dumps are not required, disable the "kdump"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disable kdump.service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kernel core dumps are required, document the need with the ISSO.</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</si>
  <si>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partition.</t>
    </r>
  </si>
  <si>
    <r>
      <rPr>
        <sz val="11"/>
        <color rgb="FF000000"/>
        <rFont val="Calibri"/>
      </rPr>
      <t xml:space="preserve">Verify that kernel core dumps are disabled unless needed.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"kdump" service is active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systemctl is-active kdump.service </t>
    </r>
    <r>
      <rPr>
        <sz val="11"/>
        <color rgb="FF000000"/>
        <rFont val="Calibri"/>
      </rPr>
      <t xml:space="preserve">
</t>
    </r>
    <r>
      <rPr>
        <sz val="11"/>
        <color rgb="FF000000"/>
        <rFont val="Calibri"/>
      </rPr>
      <t xml:space="preserve">inactive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"kdump" service is active, ask the SA if the use of the service is required and documented with the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service is active and is not documented, this is a finding.</t>
    </r>
  </si>
  <si>
    <t>V-238335</t>
  </si>
  <si>
    <r>
      <rPr>
        <sz val="11"/>
        <rFont val="Calibri"/>
      </rPr>
      <t xml:space="preserve">Ubuntu operating systems handling data requiring </t>
    </r>
    <r>
      <rPr>
        <sz val="11"/>
        <color rgb="FF000000"/>
        <rFont val="Calibri"/>
      </rPr>
      <t>"</t>
    </r>
    <r>
      <rPr>
        <b/>
        <sz val="11"/>
        <color rgb="FF000000"/>
        <rFont val="Calibri"/>
      </rPr>
      <t>data at rest</t>
    </r>
    <r>
      <rPr>
        <sz val="11"/>
        <color rgb="FF000000"/>
        <rFont val="Calibri"/>
      </rPr>
      <t>"</t>
    </r>
    <r>
      <rPr>
        <sz val="11"/>
        <color rgb="FF000000"/>
        <rFont val="Calibri"/>
      </rPr>
      <t xml:space="preserve"> protections must employ cryptographic mechanisms to prevent unauthorized disclosure and modification of the information at rest.</t>
    </r>
  </si>
  <si>
    <r>
      <rPr>
        <sz val="11"/>
        <color rgb="FF000000"/>
        <rFont val="Calibri"/>
      </rPr>
      <t xml:space="preserve">To encrypt an entire partition, dedicate a partition for encryption in the partition layout.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Encrypting a partition in an already-installed system is more difficult because it will need to be resized and existing partitions changed.</t>
    </r>
  </si>
  <si>
    <r>
      <rPr>
        <sz val="11"/>
        <color rgb="FF000000"/>
        <rFont val="Calibri"/>
      </rPr>
      <t xml:space="preserve">Information at rest refers to the state of information when it is located on a secondary storage device (e.g., disk drive and tape drive, when used for backups) within an operating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r>
      <rPr>
        <sz val="11"/>
        <color rgb="FF000000"/>
        <rFont val="Calibri"/>
      </rPr>
      <t xml:space="preserve">
</t>
    </r>
    <r>
      <rPr>
        <sz val="11"/>
        <color rgb="FF000000"/>
        <rFont val="Calibri"/>
      </rPr>
      <t>Satisfies: SRG-OS-000404-GPOS-00183, SRG-OS-000405-GPOS-00184</t>
    </r>
  </si>
  <si>
    <r>
      <rPr>
        <sz val="11"/>
        <color rgb="FF000000"/>
        <rFont val="Calibri"/>
      </rPr>
      <t>If there is a documented and approved reason for not having data-at-rest encryption, this requirement is Not Applicable.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the Ubuntu operating system prevents unauthorized disclosure or modification of all information requiring at-rest protection by using disk encryption.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the partition layout for the system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#sudo fdisk -l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Disk /dev/vda: 15 GiB, 16106127360 bytes, 31457280 sectors </t>
    </r>
    <r>
      <rPr>
        <sz val="11"/>
        <color rgb="FF000000"/>
        <rFont val="Calibri"/>
      </rPr>
      <t xml:space="preserve">
</t>
    </r>
    <r>
      <rPr>
        <sz val="11"/>
        <color rgb="FF000000"/>
        <rFont val="Calibri"/>
      </rPr>
      <t xml:space="preserve">Units: sectors of 1 * 512 = 512 bytes </t>
    </r>
    <r>
      <rPr>
        <sz val="11"/>
        <color rgb="FF000000"/>
        <rFont val="Calibri"/>
      </rPr>
      <t xml:space="preserve">
</t>
    </r>
    <r>
      <rPr>
        <sz val="11"/>
        <color rgb="FF000000"/>
        <rFont val="Calibri"/>
      </rPr>
      <t xml:space="preserve">Sector size (logical/physical): 512 bytes / 512 bytes </t>
    </r>
    <r>
      <rPr>
        <sz val="11"/>
        <color rgb="FF000000"/>
        <rFont val="Calibri"/>
      </rPr>
      <t xml:space="preserve">
</t>
    </r>
    <r>
      <rPr>
        <sz val="11"/>
        <color rgb="FF000000"/>
        <rFont val="Calibri"/>
      </rPr>
      <t xml:space="preserve">I/O size (minimum/optimal): 512 bytes / 512 bytes </t>
    </r>
    <r>
      <rPr>
        <sz val="11"/>
        <color rgb="FF000000"/>
        <rFont val="Calibri"/>
      </rPr>
      <t xml:space="preserve">
</t>
    </r>
    <r>
      <rPr>
        <sz val="11"/>
        <color rgb="FF000000"/>
        <rFont val="Calibri"/>
      </rPr>
      <t xml:space="preserve">Disklabel type: gpt </t>
    </r>
    <r>
      <rPr>
        <sz val="11"/>
        <color rgb="FF000000"/>
        <rFont val="Calibri"/>
      </rPr>
      <t xml:space="preserve">
</t>
    </r>
    <r>
      <rPr>
        <sz val="11"/>
        <color rgb="FF000000"/>
        <rFont val="Calibri"/>
      </rPr>
      <t xml:space="preserve">Disk identifier: 83298450-B4E3-4B19-A9E4-7DF147A5FEFB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Device       Start      End  Sectors Size Type </t>
    </r>
    <r>
      <rPr>
        <sz val="11"/>
        <color rgb="FF000000"/>
        <rFont val="Calibri"/>
      </rPr>
      <t xml:space="preserve">
</t>
    </r>
    <r>
      <rPr>
        <sz val="11"/>
        <color rgb="FF000000"/>
        <rFont val="Calibri"/>
      </rPr>
      <t xml:space="preserve">/dev/vda1     2048     4095     2048   1M BIOS boot </t>
    </r>
    <r>
      <rPr>
        <sz val="11"/>
        <color rgb="FF000000"/>
        <rFont val="Calibri"/>
      </rPr>
      <t xml:space="preserve">
</t>
    </r>
    <r>
      <rPr>
        <sz val="11"/>
        <color rgb="FF000000"/>
        <rFont val="Calibri"/>
      </rPr>
      <t xml:space="preserve">/dev/vda2     4096  2101247  2097152   1G Linux filesystem </t>
    </r>
    <r>
      <rPr>
        <sz val="11"/>
        <color rgb="FF000000"/>
        <rFont val="Calibri"/>
      </rPr>
      <t xml:space="preserve">
</t>
    </r>
    <r>
      <rPr>
        <sz val="11"/>
        <color rgb="FF000000"/>
        <rFont val="Calibri"/>
      </rPr>
      <t xml:space="preserve">/dev/vda3  2101248 31455231 29353984  14G Linux filesystem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system partitions are all encrypted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more /etc/crypttab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Every persistent disk partition present must have an entry in the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partitions other than the boot partition or pseudo file systems (such as /proc or /sys) are not listed, this is a finding.</t>
    </r>
  </si>
  <si>
    <t>V-238337</t>
  </si>
  <si>
    <r>
      <rPr>
        <sz val="11"/>
        <rFont val="Calibri"/>
      </rPr>
      <t>The Ubuntu operating system must generate error messages that provide information necessary for corrective actions without revealing information that could be exploited by adversaries.</t>
    </r>
  </si>
  <si>
    <r>
      <rPr>
        <sz val="11"/>
        <color rgb="FF000000"/>
        <rFont val="Calibri"/>
      </rPr>
      <t>Configure the Ubuntu operating system to set permissions of all log files under the "/var/log" directory to "640" or more restricted by using the following command:</t>
    </r>
    <r>
      <rPr>
        <sz val="11"/>
        <color rgb="FF000000"/>
        <rFont val="Calibri"/>
      </rPr>
      <t xml:space="preserve">
</t>
    </r>
    <r>
      <rPr>
        <sz val="11"/>
        <color rgb="FF000000"/>
        <rFont val="Calibri"/>
      </rPr>
      <t>Note: The btmp, wtmp, and lastlog files are excluded. Refer to the Discussion for details.</t>
    </r>
    <r>
      <rPr>
        <sz val="11"/>
        <color rgb="FF000000"/>
        <rFont val="Calibri"/>
      </rPr>
      <t xml:space="preserve">
</t>
    </r>
    <r>
      <rPr>
        <sz val="11"/>
        <color rgb="FF000000"/>
        <rFont val="Calibri"/>
      </rPr>
      <t>$ sudo find /var/log -perm /137 ! -name '*[bw]tmp' ! -name '*lastlog' -type f -exec chmod 640 '{}' \;</t>
    </r>
  </si>
  <si>
    <r>
      <rPr>
        <sz val="11"/>
        <color rgb="FF000000"/>
        <rFont val="Calibri"/>
      </rPr>
      <t xml:space="preserve">Any operating system providing too much information in error messages risks compromising the data and security of the structure, and content of error messages needs to be carefully considered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The /var/log/btmp, /var/log/wtmp, and /var/log/lastlog files have group write and global read permissions to allow for the lastlog function to perform. Limiting the permissions beyond this configuration will result in the failure of functions that rely on the lastlog database.</t>
    </r>
  </si>
  <si>
    <r>
      <rPr>
        <sz val="11"/>
        <color rgb="FF000000"/>
        <rFont val="Calibri"/>
      </rPr>
      <t>Verify the Ubuntu operating system has all system log files under the "/var/log" directory with a permission set to "640" or less permissive by using the following command:</t>
    </r>
    <r>
      <rPr>
        <sz val="11"/>
        <color rgb="FF000000"/>
        <rFont val="Calibri"/>
      </rPr>
      <t xml:space="preserve">
</t>
    </r>
    <r>
      <rPr>
        <sz val="11"/>
        <color rgb="FF000000"/>
        <rFont val="Calibri"/>
      </rPr>
      <t>Note: The btmp, wtmp, and lastlog files are excluded. Refer to the Discussion for details.</t>
    </r>
    <r>
      <rPr>
        <sz val="11"/>
        <color rgb="FF000000"/>
        <rFont val="Calibri"/>
      </rPr>
      <t xml:space="preserve">
</t>
    </r>
    <r>
      <rPr>
        <sz val="11"/>
        <color rgb="FF000000"/>
        <rFont val="Calibri"/>
      </rPr>
      <t>$ sudo find /var/log -perm /137 ! -name '*[bw]tmp' ! -name '*lastlog' -type f -exec stat -c "%n %a" {} \;</t>
    </r>
    <r>
      <rPr>
        <sz val="11"/>
        <color rgb="FF000000"/>
        <rFont val="Calibri"/>
      </rPr>
      <t xml:space="preserve">
</t>
    </r>
    <r>
      <rPr>
        <sz val="11"/>
        <color rgb="FF000000"/>
        <rFont val="Calibri"/>
      </rPr>
      <t>If the command displays any output, this is a finding.</t>
    </r>
  </si>
  <si>
    <t>V-238338</t>
  </si>
  <si>
    <r>
      <rPr>
        <sz val="11"/>
        <rFont val="Calibri"/>
      </rPr>
      <t>The Ubuntu operating system must configure the /var/log directory to be group-owned by syslog.</t>
    </r>
  </si>
  <si>
    <r>
      <rPr>
        <sz val="11"/>
        <color rgb="FF000000"/>
        <rFont val="Calibri"/>
      </rPr>
      <t xml:space="preserve">Configure the Ubuntu operating system to have syslog group-own the "/var/log" directory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chgrp syslog /var/log</t>
    </r>
  </si>
  <si>
    <r>
      <rPr>
        <sz val="11"/>
        <color rgb="FF000000"/>
        <rFont val="Calibri"/>
      </rPr>
      <t xml:space="preserve">Only authorized personnel should be aware of errors and the details of the errors. Error messages are an indicator of an organization's operational state or can identify the operating system or platform. Additionally, Personally Identifiable Information (PII) and operational information must not be revealed through error messages to unauthorized personnel or their designated representatives.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</si>
  <si>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 xml:space="preserve">Verify that the Ubuntu operating system configures the "/var/log" directory to be group-owned by syslog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"%n %G" /var/log </t>
    </r>
    <r>
      <rPr>
        <sz val="11"/>
        <color rgb="FF000000"/>
        <rFont val="Calibri"/>
      </rPr>
      <t xml:space="preserve">
</t>
    </r>
    <r>
      <rPr>
        <sz val="11"/>
        <color rgb="FF000000"/>
        <rFont val="Calibri"/>
      </rPr>
      <t xml:space="preserve">/var/log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 directory is not group-owned by syslog, this is a finding.</t>
    </r>
  </si>
  <si>
    <t>V-238339</t>
  </si>
  <si>
    <r>
      <rPr>
        <sz val="11"/>
        <rFont val="Calibri"/>
      </rPr>
      <t>The Ubuntu operating system must configure the /var/log directory to be owned by root.</t>
    </r>
  </si>
  <si>
    <r>
      <rPr>
        <sz val="11"/>
        <color rgb="FF000000"/>
        <rFont val="Calibri"/>
      </rPr>
      <t xml:space="preserve">Configure the Ubuntu operating system to have root own the "/var/log" directory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root /var/log</t>
    </r>
  </si>
  <si>
    <r>
      <rPr>
        <sz val="11"/>
        <color rgb="FF000000"/>
        <rFont val="Calibri"/>
      </rPr>
      <t xml:space="preserve">Verify the Ubuntu operating system configures the "/var/log" directory to be owned by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"%n %U" /var/log </t>
    </r>
    <r>
      <rPr>
        <sz val="11"/>
        <color rgb="FF000000"/>
        <rFont val="Calibri"/>
      </rPr>
      <t xml:space="preserve">
</t>
    </r>
    <r>
      <rPr>
        <sz val="11"/>
        <color rgb="FF000000"/>
        <rFont val="Calibri"/>
      </rPr>
      <t xml:space="preserve">/var/log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 directory is not owned by root, this is a finding.</t>
    </r>
  </si>
  <si>
    <t>V-238340</t>
  </si>
  <si>
    <r>
      <rPr>
        <sz val="11"/>
        <rFont val="Calibri"/>
      </rPr>
      <t xml:space="preserve">The Ubuntu operating system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</si>
  <si>
    <r>
      <rPr>
        <sz val="11"/>
        <color rgb="FF000000"/>
        <rFont val="Calibri"/>
      </rPr>
      <t xml:space="preserve">Configure the Ubuntu operating system to have permissions of "0755" for the "/var/log" directory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0755 /var/log</t>
    </r>
  </si>
  <si>
    <r>
      <rPr>
        <sz val="11"/>
        <color rgb="FF000000"/>
        <rFont val="Calibri"/>
      </rPr>
      <t xml:space="preserve">Only authorized personnel should be aware of errors and the details of the errors. Error messages are an indicator of an organization's operational state or can identify the operating system or platform. Additionally, personally identifiable information (PII) and operational information must not be revealed through error messages to unauthorized personnel or their designated representatives.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</si>
  <si>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Verify that the Ubuntu operating system configures the "/var/log" directory with a mode of "755" or less permissive with the following command:</t>
    </r>
    <r>
      <rPr>
        <sz val="11"/>
        <color rgb="FF000000"/>
        <rFont val="Calibri"/>
      </rPr>
      <t xml:space="preserve">
</t>
    </r>
    <r>
      <rPr>
        <sz val="11"/>
        <color rgb="FF000000"/>
        <rFont val="Calibri"/>
      </rPr>
      <t>Note: If rsyslog is active and enabled on the operating system, this requirement is not applicable.</t>
    </r>
    <r>
      <rPr>
        <sz val="11"/>
        <color rgb="FF000000"/>
        <rFont val="Calibri"/>
      </rPr>
      <t xml:space="preserve">
</t>
    </r>
    <r>
      <rPr>
        <sz val="11"/>
        <color rgb="FF000000"/>
        <rFont val="Calibri"/>
      </rPr>
      <t>$ stat -c "%n %a" /var/log</t>
    </r>
    <r>
      <rPr>
        <sz val="11"/>
        <color rgb="FF000000"/>
        <rFont val="Calibri"/>
      </rPr>
      <t xml:space="preserve">
</t>
    </r>
    <r>
      <rPr>
        <sz val="11"/>
        <color rgb="FF000000"/>
        <rFont val="Calibri"/>
      </rPr>
      <t>/var/log 755</t>
    </r>
    <r>
      <rPr>
        <sz val="11"/>
        <color rgb="FF000000"/>
        <rFont val="Calibri"/>
      </rPr>
      <t xml:space="preserve">
</t>
    </r>
    <r>
      <rPr>
        <sz val="11"/>
        <color rgb="FF000000"/>
        <rFont val="Calibri"/>
      </rPr>
      <t>If a value of "755" or less permissive is not returned, this is a finding.</t>
    </r>
  </si>
  <si>
    <t>V-238341</t>
  </si>
  <si>
    <r>
      <rPr>
        <sz val="11"/>
        <rFont val="Calibri"/>
      </rPr>
      <t>The Ubuntu operating system must configure the /var/log/syslog file to be group-owned by adm.</t>
    </r>
  </si>
  <si>
    <r>
      <rPr>
        <sz val="11"/>
        <color rgb="FF000000"/>
        <rFont val="Calibri"/>
      </rPr>
      <t xml:space="preserve">Configure the Ubuntu operating system to have adm group-own the "/var/log/syslog" file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chgrp adm /var/log/syslog</t>
    </r>
  </si>
  <si>
    <r>
      <rPr>
        <sz val="11"/>
        <color rgb="FF000000"/>
        <rFont val="Calibri"/>
      </rPr>
      <t xml:space="preserve">Verify that the Ubuntu operating system configures the "/var/log/syslog" file to be group-owned by adm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"%n %G" /var/log/syslog </t>
    </r>
    <r>
      <rPr>
        <sz val="11"/>
        <color rgb="FF000000"/>
        <rFont val="Calibri"/>
      </rPr>
      <t xml:space="preserve">
</t>
    </r>
    <r>
      <rPr>
        <sz val="11"/>
        <color rgb="FF000000"/>
        <rFont val="Calibri"/>
      </rPr>
      <t xml:space="preserve">/var/log/syslog adm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"/var/log/syslog" file is not group-owned by adm, this is a finding.</t>
    </r>
  </si>
  <si>
    <t>V-238342</t>
  </si>
  <si>
    <r>
      <rPr>
        <sz val="11"/>
        <rFont val="Calibri"/>
      </rPr>
      <t>The Ubuntu operating system must configure /var/log/syslog file to be owned by syslog.</t>
    </r>
  </si>
  <si>
    <r>
      <rPr>
        <sz val="11"/>
        <color rgb="FF000000"/>
        <rFont val="Calibri"/>
      </rPr>
      <t xml:space="preserve">Configure the Ubuntu operating system to have syslog own the "/var/log/syslog" file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syslog /var/log/syslog</t>
    </r>
  </si>
  <si>
    <r>
      <rPr>
        <sz val="11"/>
        <color rgb="FF000000"/>
        <rFont val="Calibri"/>
      </rPr>
      <t xml:space="preserve">Verify that the Ubuntu operating system configures the "/var/log/syslog" file to be owned by syslog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"%n %U" /var/log/syslog </t>
    </r>
    <r>
      <rPr>
        <sz val="11"/>
        <color rgb="FF000000"/>
        <rFont val="Calibri"/>
      </rPr>
      <t xml:space="preserve">
</t>
    </r>
    <r>
      <rPr>
        <sz val="11"/>
        <color rgb="FF000000"/>
        <rFont val="Calibri"/>
      </rPr>
      <t xml:space="preserve">/var/log/syslog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"/var/log/syslog" file is not owned by syslog, this is a finding.</t>
    </r>
  </si>
  <si>
    <t>V-238343</t>
  </si>
  <si>
    <r>
      <rPr>
        <sz val="11"/>
        <rFont val="Calibri"/>
      </rPr>
      <t>The Ubuntu operating system must configure /var/log/syslog file with mode 0640 or less permissive.</t>
    </r>
  </si>
  <si>
    <r>
      <rPr>
        <sz val="11"/>
        <color rgb="FF000000"/>
        <rFont val="Calibri"/>
      </rPr>
      <t xml:space="preserve">Configure the Ubuntu operating system to have permissions of 0640 for the "/var/log/syslog" file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0640 /var/log/syslog</t>
    </r>
  </si>
  <si>
    <r>
      <rPr>
        <sz val="11"/>
        <color rgb="FF000000"/>
        <rFont val="Calibri"/>
      </rPr>
      <t xml:space="preserve">Verify that the Ubuntu operating system configures the "/var/log/syslog" file with mode 0640 or less permissive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"%n %a" /var/log/syslog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/var/log/syslog 640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value of "640" or less permissive is not returned, this is a finding.</t>
    </r>
  </si>
  <si>
    <t>V-238344</t>
  </si>
  <si>
    <r>
      <rPr>
        <sz val="11"/>
        <rFont val="Calibri"/>
      </rPr>
      <t>The Ubuntu operating system must have directories that contain system commands set to a mode of 0755 or less permissive.</t>
    </r>
  </si>
  <si>
    <r>
      <rPr>
        <sz val="11"/>
        <color rgb="FF000000"/>
        <rFont val="Calibri"/>
      </rPr>
      <t xml:space="preserve">Configure the system commands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/bin /sbin /usr/bin /usr/sbin /usr/local/bin /usr/local/sbin -perm /022 -type d -exec chmod -R 755 '{}' \;</t>
    </r>
  </si>
  <si>
    <r>
      <rPr>
        <sz val="11"/>
        <color rgb="FF000000"/>
        <rFont val="Calibri"/>
      </rPr>
      <t xml:space="preserve">Protecting audit information also includes identifying and protecting the tools used to view and manipulate log data. Therefore, protecting audit tools is necessary to prevent unauthorized operation on audit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providing tools to interface with audit information will leverage user permissions and roles identifying the user accessing the tools and the corresponding rights the user has in order to make access decisions regarding the deletion of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</si>
  <si>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Verify the system commands directories have mode 0755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/bin </t>
    </r>
    <r>
      <rPr>
        <sz val="11"/>
        <color rgb="FF000000"/>
        <rFont val="Calibri"/>
      </rPr>
      <t xml:space="preserve">
</t>
    </r>
    <r>
      <rPr>
        <sz val="11"/>
        <color rgb="FF000000"/>
        <rFont val="Calibri"/>
      </rPr>
      <t xml:space="preserve">/sbin </t>
    </r>
    <r>
      <rPr>
        <sz val="11"/>
        <color rgb="FF000000"/>
        <rFont val="Calibri"/>
      </rPr>
      <t xml:space="preserve">
</t>
    </r>
    <r>
      <rPr>
        <sz val="11"/>
        <color rgb="FF000000"/>
        <rFont val="Calibri"/>
      </rPr>
      <t xml:space="preserve">/usr/bin </t>
    </r>
    <r>
      <rPr>
        <sz val="11"/>
        <color rgb="FF000000"/>
        <rFont val="Calibri"/>
      </rPr>
      <t xml:space="preserve">
</t>
    </r>
    <r>
      <rPr>
        <sz val="11"/>
        <color rgb="FF000000"/>
        <rFont val="Calibri"/>
      </rPr>
      <t xml:space="preserve">/usr/sbin </t>
    </r>
    <r>
      <rPr>
        <sz val="11"/>
        <color rgb="FF000000"/>
        <rFont val="Calibri"/>
      </rPr>
      <t xml:space="preserve">
</t>
    </r>
    <r>
      <rPr>
        <sz val="11"/>
        <color rgb="FF000000"/>
        <rFont val="Calibri"/>
      </rPr>
      <t xml:space="preserve">/usr/local/bin </t>
    </r>
    <r>
      <rPr>
        <sz val="11"/>
        <color rgb="FF000000"/>
        <rFont val="Calibri"/>
      </rPr>
      <t xml:space="preserve">
</t>
    </r>
    <r>
      <rPr>
        <sz val="11"/>
        <color rgb="FF000000"/>
        <rFont val="Calibri"/>
      </rPr>
      <t xml:space="preserve">/usr/local/sbin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system command directories have mode 0755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find /bin /sbin /usr/bin /usr/sbin /usr/local/bin /usr/local/sbin -perm /022 -type d -exec stat -c "%n %a"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directories are found to be group-writable or world-writable, this is a finding.</t>
    </r>
  </si>
  <si>
    <t>V-238345</t>
  </si>
  <si>
    <r>
      <rPr>
        <sz val="11"/>
        <rFont val="Calibri"/>
      </rPr>
      <t>The Ubuntu operating system must have directories that contain system commands owned by root.</t>
    </r>
  </si>
  <si>
    <r>
      <rPr>
        <sz val="11"/>
        <color rgb="FF000000"/>
        <rFont val="Calibri"/>
      </rPr>
      <t xml:space="preserve">Configure the system commands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/bin /sbin /usr/bin /usr/sbin /usr/local/bin /usr/local/sbin ! -user root -type d -exec chown root '{}' \;</t>
    </r>
  </si>
  <si>
    <r>
      <rPr>
        <sz val="11"/>
        <color rgb="FF000000"/>
        <rFont val="Calibri"/>
      </rPr>
      <t xml:space="preserve">Verify the system commands directories are owned by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/bin </t>
    </r>
    <r>
      <rPr>
        <sz val="11"/>
        <color rgb="FF000000"/>
        <rFont val="Calibri"/>
      </rPr>
      <t xml:space="preserve">
</t>
    </r>
    <r>
      <rPr>
        <sz val="11"/>
        <color rgb="FF000000"/>
        <rFont val="Calibri"/>
      </rPr>
      <t xml:space="preserve">/sbin </t>
    </r>
    <r>
      <rPr>
        <sz val="11"/>
        <color rgb="FF000000"/>
        <rFont val="Calibri"/>
      </rPr>
      <t xml:space="preserve">
</t>
    </r>
    <r>
      <rPr>
        <sz val="11"/>
        <color rgb="FF000000"/>
        <rFont val="Calibri"/>
      </rPr>
      <t xml:space="preserve">/usr/bin </t>
    </r>
    <r>
      <rPr>
        <sz val="11"/>
        <color rgb="FF000000"/>
        <rFont val="Calibri"/>
      </rPr>
      <t xml:space="preserve">
</t>
    </r>
    <r>
      <rPr>
        <sz val="11"/>
        <color rgb="FF000000"/>
        <rFont val="Calibri"/>
      </rPr>
      <t xml:space="preserve">/usr/sbin </t>
    </r>
    <r>
      <rPr>
        <sz val="11"/>
        <color rgb="FF000000"/>
        <rFont val="Calibri"/>
      </rPr>
      <t xml:space="preserve">
</t>
    </r>
    <r>
      <rPr>
        <sz val="11"/>
        <color rgb="FF000000"/>
        <rFont val="Calibri"/>
      </rPr>
      <t xml:space="preserve">/usr/local/bin </t>
    </r>
    <r>
      <rPr>
        <sz val="11"/>
        <color rgb="FF000000"/>
        <rFont val="Calibri"/>
      </rPr>
      <t xml:space="preserve">
</t>
    </r>
    <r>
      <rPr>
        <sz val="11"/>
        <color rgb="FF000000"/>
        <rFont val="Calibri"/>
      </rPr>
      <t xml:space="preserve">/usr/local/sbin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for the check: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/bin /sbin /usr/bin /usr/sbin /usr/local/bin /usr/local/sbin ! -user root -type d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directories are returned, this is a finding.</t>
    </r>
  </si>
  <si>
    <t>V-238346</t>
  </si>
  <si>
    <r>
      <rPr>
        <sz val="11"/>
        <rFont val="Calibri"/>
      </rPr>
      <t>The Ubuntu operating system must have directories that contain system commands group-owned by root.</t>
    </r>
  </si>
  <si>
    <r>
      <rPr>
        <sz val="11"/>
        <color rgb="FF000000"/>
        <rFont val="Calibri"/>
      </rPr>
      <t xml:space="preserve">Configure the system commands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/bin /sbin /usr/bin /usr/sbin /usr/local/bin /usr/local/sbin ! -group root -type d -exec chgrp root '{}' \;</t>
    </r>
  </si>
  <si>
    <r>
      <rPr>
        <sz val="11"/>
        <color rgb="FF000000"/>
        <rFont val="Calibri"/>
      </rPr>
      <t xml:space="preserve">Verify the system commands directories are group-owned by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/bin </t>
    </r>
    <r>
      <rPr>
        <sz val="11"/>
        <color rgb="FF000000"/>
        <rFont val="Calibri"/>
      </rPr>
      <t xml:space="preserve">
</t>
    </r>
    <r>
      <rPr>
        <sz val="11"/>
        <color rgb="FF000000"/>
        <rFont val="Calibri"/>
      </rPr>
      <t xml:space="preserve">/sbin </t>
    </r>
    <r>
      <rPr>
        <sz val="11"/>
        <color rgb="FF000000"/>
        <rFont val="Calibri"/>
      </rPr>
      <t xml:space="preserve">
</t>
    </r>
    <r>
      <rPr>
        <sz val="11"/>
        <color rgb="FF000000"/>
        <rFont val="Calibri"/>
      </rPr>
      <t xml:space="preserve">/usr/bin </t>
    </r>
    <r>
      <rPr>
        <sz val="11"/>
        <color rgb="FF000000"/>
        <rFont val="Calibri"/>
      </rPr>
      <t xml:space="preserve">
</t>
    </r>
    <r>
      <rPr>
        <sz val="11"/>
        <color rgb="FF000000"/>
        <rFont val="Calibri"/>
      </rPr>
      <t xml:space="preserve">/usr/sbin </t>
    </r>
    <r>
      <rPr>
        <sz val="11"/>
        <color rgb="FF000000"/>
        <rFont val="Calibri"/>
      </rPr>
      <t xml:space="preserve">
</t>
    </r>
    <r>
      <rPr>
        <sz val="11"/>
        <color rgb="FF000000"/>
        <rFont val="Calibri"/>
      </rPr>
      <t xml:space="preserve">/usr/local/bin </t>
    </r>
    <r>
      <rPr>
        <sz val="11"/>
        <color rgb="FF000000"/>
        <rFont val="Calibri"/>
      </rPr>
      <t xml:space="preserve">
</t>
    </r>
    <r>
      <rPr>
        <sz val="11"/>
        <color rgb="FF000000"/>
        <rFont val="Calibri"/>
      </rPr>
      <t xml:space="preserve">/usr/local/sbin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check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/bin /sbin /usr/bin /usr/sbin /usr/local/bin /usr/local/sbin ! -group root -type d -exec stat -c "%n %G"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directories are returned that are not Set Group ID up on execution (SGID) files and owned by a privileged account, this is a finding.</t>
    </r>
  </si>
  <si>
    <t>V-238347</t>
  </si>
  <si>
    <r>
      <rPr>
        <sz val="11"/>
        <rFont val="Calibri"/>
      </rPr>
      <t>The Ubuntu operating system library files must have mode 0755 or less permissive.</t>
    </r>
  </si>
  <si>
    <r>
      <rPr>
        <sz val="11"/>
        <color rgb="FF000000"/>
        <rFont val="Calibri"/>
      </rPr>
      <t xml:space="preserve">Configure the library files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/lib /lib64 /usr/lib -perm /022 -type f -exec chmod 755 '{}' \;</t>
    </r>
  </si>
  <si>
    <r>
      <rPr>
        <sz val="11"/>
        <color rgb="FF000000"/>
        <rFont val="Calibri"/>
      </rPr>
      <t xml:space="preserve">If the operating system were to allow any user to make changes to software libraries, then those changes might be implemented without undergoing the appropriate testing and approvals that are part of a robust change management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operating systems with software libraries that are accessible and configurable, as in the case of interpreted languages. Software libraries also include privileged programs which execute with escalated privileges. Only qualified and authorized individuals must be allowed to obtain access to information system components for purposes of initiating changes, including upgrades and modifications.</t>
    </r>
  </si>
  <si>
    <r>
      <rPr>
        <sz val="11"/>
        <color rgb="FF000000"/>
        <rFont val="Calibri"/>
      </rPr>
      <t xml:space="preserve">Verify the system-wide shared library files contained in the directories "/lib", "/lib64", and "/usr/lib" have mode 0755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/lib /lib64 /usr/lib -perm /022 -type f -exec stat -c "%n %a" '{}' \; </t>
    </r>
    <r>
      <rPr>
        <sz val="11"/>
        <color rgb="FF000000"/>
        <rFont val="Calibri"/>
      </rPr>
      <t xml:space="preserve">
</t>
    </r>
    <r>
      <rPr>
        <sz val="11"/>
        <color rgb="FF000000"/>
        <rFont val="Calibri"/>
      </rPr>
      <t xml:space="preserve">/usr/lib64/pkcs11-spy.so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files are found to be group-writable or world-writable, this is a finding.</t>
    </r>
  </si>
  <si>
    <t>V-238348</t>
  </si>
  <si>
    <r>
      <rPr>
        <sz val="11"/>
        <rFont val="Calibri"/>
      </rPr>
      <t>The Ubuntu operating system library directories must have mode 0755 or less permissive.</t>
    </r>
  </si>
  <si>
    <r>
      <rPr>
        <sz val="11"/>
        <color rgb="FF000000"/>
        <rFont val="Calibri"/>
      </rPr>
      <t xml:space="preserve">Configure the shared library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/lib /lib64 /usr/lib -perm /022 -type d -exec chmod 755 '{}' \;</t>
    </r>
  </si>
  <si>
    <r>
      <rPr>
        <sz val="11"/>
        <color rgb="FF000000"/>
        <rFont val="Calibri"/>
      </rPr>
      <t xml:space="preserve">Verify the system-wide shared library directories "/lib", "/lib64", and "/usr/lib have mode 0755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/lib /lib64 /usr/lib -perm /022 -type d -exec stat -c "%n %a"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aforementioned directories are found to be group-writable or world-writable, this is a finding.</t>
    </r>
  </si>
  <si>
    <t>V-238349</t>
  </si>
  <si>
    <r>
      <rPr>
        <sz val="11"/>
        <rFont val="Calibri"/>
      </rPr>
      <t>The Ubuntu operating system library files must be owned by root.</t>
    </r>
  </si>
  <si>
    <r>
      <rPr>
        <sz val="11"/>
        <color rgb="FF000000"/>
        <rFont val="Calibri"/>
      </rPr>
      <t xml:space="preserve">Configure the system library files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/lib /usr/lib /lib64 ! -user root -type f -exec chown root '{}' \;</t>
    </r>
  </si>
  <si>
    <r>
      <rPr>
        <sz val="11"/>
        <color rgb="FF000000"/>
        <rFont val="Calibri"/>
      </rPr>
      <t xml:space="preserve">Verify the system-wide shared library files contained in the directories "/lib", "/lib64", and "/usr/lib" are owned by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/lib /usr/lib /lib64 ! -user root -type f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system-wide library file is returned, this is a finding.</t>
    </r>
  </si>
  <si>
    <t>V-238350</t>
  </si>
  <si>
    <r>
      <rPr>
        <sz val="11"/>
        <rFont val="Calibri"/>
      </rPr>
      <t>The Ubuntu operating system library directories must be owned by root.</t>
    </r>
  </si>
  <si>
    <r>
      <rPr>
        <sz val="11"/>
        <color rgb="FF000000"/>
        <rFont val="Calibri"/>
      </rPr>
      <t xml:space="preserve">Configure the library files and their respective parent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/lib /usr/lib /lib64 ! -user root -type d -exec chown root '{}' \;</t>
    </r>
  </si>
  <si>
    <r>
      <rPr>
        <sz val="11"/>
        <color rgb="FF000000"/>
        <rFont val="Calibri"/>
      </rPr>
      <t xml:space="preserve">Verify the system-wide shared library directories "/lib", "/lib64", and "/usr/lib" are owned by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/lib /usr/lib /lib64 ! -user root -type d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system-wide library directory is returned, this is a finding.</t>
    </r>
  </si>
  <si>
    <t>V-238351</t>
  </si>
  <si>
    <r>
      <rPr>
        <sz val="11"/>
        <rFont val="Calibri"/>
      </rPr>
      <t>The Ubuntu operating system library files must be group-owned by root or a system account.</t>
    </r>
  </si>
  <si>
    <r>
      <rPr>
        <sz val="11"/>
        <color rgb="FF000000"/>
        <rFont val="Calibri"/>
      </rPr>
      <t xml:space="preserve">Configure the system library files to be protected from unauthorized access. Run the following command, replacing "[FILE]" with any system command file not group-owned by "root" or a required system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chgrp root [FILE]</t>
    </r>
  </si>
  <si>
    <r>
      <rPr>
        <sz val="11"/>
        <color rgb="FF000000"/>
        <rFont val="Calibri"/>
      </rPr>
      <t xml:space="preserve">Verify the system-wide library files contained in the directories "/lib", "/lib64", and "/usr/lib" are group-owned by root, or a required system account,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/lib /usr/lib /lib64 ! -group root -type f -exec stat -c "%n %G"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system-wide shared library file is returned and is not group-owned by a required system account, this is a finding.</t>
    </r>
  </si>
  <si>
    <t>V-238352</t>
  </si>
  <si>
    <r>
      <rPr>
        <sz val="11"/>
        <rFont val="Calibri"/>
      </rPr>
      <t>The Ubuntu operating system library directories must be group-owned by root.</t>
    </r>
  </si>
  <si>
    <r>
      <rPr>
        <sz val="11"/>
        <color rgb="FF000000"/>
        <rFont val="Calibri"/>
      </rPr>
      <t xml:space="preserve">Configure the system library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/lib /usr/lib /lib64 ! -group root -type d -exec chgrp root '{}' \;</t>
    </r>
  </si>
  <si>
    <r>
      <rPr>
        <sz val="11"/>
        <color rgb="FF000000"/>
        <rFont val="Calibri"/>
      </rPr>
      <t xml:space="preserve">Verify the system-wide library directories "/lib", "/lib64", and "/usr/lib" are group-owned by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/lib /usr/lib /lib64 ! -group root -type d -exec stat -c "%n %G"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system-wide shared library directory is returned, this is a finding.</t>
    </r>
  </si>
  <si>
    <t>V-238353</t>
  </si>
  <si>
    <r>
      <rPr>
        <sz val="11"/>
        <rFont val="Calibri"/>
      </rPr>
      <t>The Ubuntu operating system must be configured to preserve log records from failure events.</t>
    </r>
  </si>
  <si>
    <r>
      <rPr>
        <sz val="11"/>
        <color rgb="FF000000"/>
        <rFont val="Calibri"/>
      </rPr>
      <t xml:space="preserve">Configure the log service to collect failure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log service (if the log service is not already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apt-get install rsyslog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Enable the log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enable --now rsyslog</t>
    </r>
  </si>
  <si>
    <r>
      <rPr>
        <sz val="11"/>
        <color rgb="FF000000"/>
        <rFont val="Calibri"/>
      </rPr>
      <t xml:space="preserve">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Preserving operating system state information helps to facilitate operating system restart and return to the operational mode of the organization with least disruption to mission/business processes.</t>
    </r>
  </si>
  <si>
    <r>
      <rPr>
        <sz val="11"/>
        <color rgb="FF000000"/>
        <rFont val="Calibri"/>
      </rPr>
      <t xml:space="preserve">Verify the log service is configured to collect system failure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log service is installed properly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rsyslog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ii  rsyslog                                    8.32.0-1ubuntu4                                 amd64        reliable system and kernel logging daemon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"rsyslog" package is not installed,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log service is enabled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systemctl is-enabled rsyslog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above returns "disabled",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log service is properly running and active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systemctl is-active rsyslog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above returns "inactive", this is a finding.</t>
    </r>
  </si>
  <si>
    <t>V-238354</t>
  </si>
  <si>
    <r>
      <rPr>
        <sz val="11"/>
        <rFont val="Calibri"/>
      </rPr>
      <t>The Ubuntu operating system must have an application firewall installed in order to control remote access methods.</t>
    </r>
  </si>
  <si>
    <r>
      <rPr>
        <sz val="11"/>
        <color rgb="FF000000"/>
        <rFont val="Calibri"/>
      </rPr>
      <t xml:space="preserve">Install the Uncomplicated Firewall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apt-get install ufw</t>
    </r>
  </si>
  <si>
    <r>
      <rPr>
        <sz val="11"/>
        <color rgb="FF000000"/>
        <rFont val="Calibri"/>
      </rPr>
      <t xml:space="preserve">Remote access services, such as those providing remote access to network devices and information systems, which lack automated control capabilities, increase risk and make remote user access management difficult at best.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Ubuntu operating system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</si>
  <si>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 xml:space="preserve">Verify that the Uncomplicated Firewall is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ufw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ii  ufw         0.36-6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"ufw" package is not installed, ask the System Administrator if another application firewall is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application firewall is installed, this is a finding.</t>
    </r>
  </si>
  <si>
    <t>V-238355</t>
  </si>
  <si>
    <r>
      <rPr>
        <sz val="11"/>
        <rFont val="Calibri"/>
      </rPr>
      <t>The Ubuntu operating system must enable and run the uncomplicated firewall(ufw).</t>
    </r>
  </si>
  <si>
    <r>
      <rPr>
        <sz val="11"/>
        <color rgb="FF000000"/>
        <rFont val="Calibri"/>
      </rPr>
      <t xml:space="preserve">Enable the Uncomplicated Firewall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enable --now ufw.service</t>
    </r>
  </si>
  <si>
    <r>
      <rPr>
        <sz val="11"/>
        <color rgb="FF000000"/>
        <rFont val="Calibri"/>
      </rPr>
      <t xml:space="preserve">Verify the Uncomplicated Firewall is enabled on the system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systemctl is-enabled ufw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above command returns the status as "disabled",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Uncomplicated Firewall is active on the system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systemctl is-active ufw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above command returns "inactive" or any kind of error,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Uncomplicated Firewall is not installed, ask the System Administrator if another application firewall is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application firewall is installed, this is a finding.</t>
    </r>
  </si>
  <si>
    <t>V-238356</t>
  </si>
  <si>
    <r>
      <rPr>
        <sz val="11"/>
        <rFont val="Calibri"/>
      </rPr>
      <t>The Ubuntu operating system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</si>
  <si>
    <r>
      <rPr>
        <sz val="11"/>
        <color rgb="FF000000"/>
        <rFont val="Calibri"/>
      </rPr>
      <t xml:space="preserve">If the system is not networked,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configure the system clock to compare the system clock at least every 24 hours to the authoritative time source, edit the "/etc/chrony/chrony.conf" file. Add or correct the following lines, by replacing "[source]" in the following line with an authoritative DoD time source: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server [source] iburst maxpoll = 16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"chrony" service was running and the value of "maxpoll" or "server" was updated, the service must be restarted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chrony.service</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</si>
  <si>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</si>
  <si>
    <r>
      <rPr>
        <sz val="11"/>
        <color rgb="FF000000"/>
        <rFont val="Calibri"/>
      </rPr>
      <t xml:space="preserve">If the system is not networked,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system clock must be configured to compare the system clock at least every 24 hours to the authoritative time source.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value of "maxpoll" in the "/etc/chrony/chrony.conf"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maxpoll /etc/chrony/chrony.conf </t>
    </r>
    <r>
      <rPr>
        <sz val="11"/>
        <color rgb="FF000000"/>
        <rFont val="Calibri"/>
      </rPr>
      <t xml:space="preserve">
</t>
    </r>
    <r>
      <rPr>
        <sz val="11"/>
        <color rgb="FF000000"/>
        <rFont val="Calibri"/>
      </rPr>
      <t xml:space="preserve">server tick.usno.navy.mil iburst maxpoll 16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"maxpoll" option is set to a number greater than 16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"chrony.conf" file is configured to an authoritative DoD time source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server /etc/chrony/chrony.conf </t>
    </r>
    <r>
      <rPr>
        <sz val="11"/>
        <color rgb="FF000000"/>
        <rFont val="Calibri"/>
      </rPr>
      <t xml:space="preserve">
</t>
    </r>
    <r>
      <rPr>
        <sz val="11"/>
        <color rgb="FF000000"/>
        <rFont val="Calibri"/>
      </rPr>
      <t xml:space="preserve">server tick.usno.navy.mil iburst maxpoll 16 </t>
    </r>
    <r>
      <rPr>
        <sz val="11"/>
        <color rgb="FF000000"/>
        <rFont val="Calibri"/>
      </rPr>
      <t xml:space="preserve">
</t>
    </r>
    <r>
      <rPr>
        <sz val="11"/>
        <color rgb="FF000000"/>
        <rFont val="Calibri"/>
      </rPr>
      <t xml:space="preserve">server tock.usno.navy.mil iburst maxpoll 16 </t>
    </r>
    <r>
      <rPr>
        <sz val="11"/>
        <color rgb="FF000000"/>
        <rFont val="Calibri"/>
      </rPr>
      <t xml:space="preserve">
</t>
    </r>
    <r>
      <rPr>
        <sz val="11"/>
        <color rgb="FF000000"/>
        <rFont val="Calibri"/>
      </rPr>
      <t xml:space="preserve">server ntp2.usno.navy.mil iburst maxpoll 16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parameter "server" is not set, is not set to an authoritative DoD time source, or is commented out, this is a finding.</t>
    </r>
  </si>
  <si>
    <t>V-238357</t>
  </si>
  <si>
    <r>
      <rPr>
        <sz val="11"/>
        <rFont val="Calibri"/>
      </rPr>
      <t>The Ubuntu operating system must synchronize internal information system clocks to the authoritative time source when the time difference is greater than one second.</t>
    </r>
  </si>
  <si>
    <r>
      <rPr>
        <sz val="11"/>
        <color rgb="FF000000"/>
        <rFont val="Calibri"/>
      </rPr>
      <t xml:space="preserve">Configure chrony to synchronize the internal system clocks to the authoritative source when the time difference is greater than one second by doing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"/etc/chrony/chrony.conf" file and add: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makestep 1 -1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chrony 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chrony.service</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</si>
  <si>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Organizations should also consider endpoints that may not have regular access to the authoritative time server (e.g., mobile, teleworking, and tactical endpoints). This requirement is related to the comparison done every 24 hours in SRG-OS-000355 because a comparison must be done in order to determine the time difference.</t>
    </r>
  </si>
  <si>
    <r>
      <rPr>
        <sz val="11"/>
        <color rgb="FF000000"/>
        <rFont val="Calibri"/>
      </rPr>
      <t xml:space="preserve">Verify the operating system synchronizes internal system clocks to the authoritative time source when the time difference is greater than one second.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value of "makestep"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makestep /etc/chrony/chrony.conf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makestep 1 -1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makestep option is commented out or is not set to "1 -1", this is a finding.</t>
    </r>
  </si>
  <si>
    <t>V-238359</t>
  </si>
  <si>
    <r>
      <rPr>
        <sz val="11"/>
        <rFont val="Calibri"/>
      </rPr>
      <t>The Ubuntu operating system</t>
    </r>
    <r>
      <rPr>
        <sz val="11"/>
        <color rgb="FF000000"/>
        <rFont val="Calibri"/>
      </rPr>
      <t>'</t>
    </r>
    <r>
      <rPr>
        <sz val="11"/>
        <color rgb="FF000000"/>
        <rFont val="Calibri"/>
      </rPr>
      <t>s Advance Package Tool (APT) must be configured to prevent the installation of patches, service packs, device drivers, or Ubuntu operating system components without verification they have been digitally signed using a certificate that is recognized and approved by the organization.</t>
    </r>
  </si>
  <si>
    <r>
      <rPr>
        <sz val="11"/>
        <color rgb="FF000000"/>
        <rFont val="Calibri"/>
      </rPr>
      <t xml:space="preserve">Configure APT to prevent the installation of patches, service packs, device drivers, or Ubuntu operating system components without verification they have been digitally signed using a certificate that is recognized and approved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Remove/update any APT configuration files that contain the variable "AllowUnauthenticated" to "false", or remove "AllowUnauthenticated" entirely from each file. Below is an example of setting the "AllowUnauthenticated" variable to "false":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APT::Get::AllowUnauthenticated "false";</t>
    </r>
  </si>
  <si>
    <r>
      <rPr>
        <sz val="11"/>
        <color rgb="FF000000"/>
        <rFont val="Calibri"/>
      </rPr>
      <t xml:space="preserve">Changes to any software components can have significant effects on the overall security of the operating system. This requirement ensures the software has not been tampered with and that it has been provided by a trusted vendor.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Accordingly, patches, service packs, device drivers, or operating system components must be signed with a certificate recognized and approved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operating system should not have to verify the software again. This requirement does not mandate DoD certificates for this purpose; however, the certificate used to verify the software must be from an approved CA.</t>
    </r>
  </si>
  <si>
    <r>
      <rPr>
        <sz val="11"/>
        <color rgb="FF000000"/>
        <rFont val="Calibri"/>
      </rPr>
      <t xml:space="preserve">Verify that APT is configured to prevent the installation of patches, service packs, device drivers, or Ubuntu operating system components without verification they have been digitally signed using a certificate that is recognized and approved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"AllowUnauthenticated" variable is not set at all or is set to "false"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AllowUnauthenticated /etc/apt/apt.conf.d/* </t>
    </r>
    <r>
      <rPr>
        <sz val="11"/>
        <color rgb="FF000000"/>
        <rFont val="Calibri"/>
      </rPr>
      <t xml:space="preserve">
</t>
    </r>
    <r>
      <rPr>
        <sz val="11"/>
        <color rgb="FF000000"/>
        <rFont val="Calibri"/>
      </rPr>
      <t xml:space="preserve">/etc/apt/apt.conf.d/01-vendor-Ubuntu:APT::Get::AllowUnauthenticated "false";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files returned from the command with "AllowUnauthenticated" are set to "true", this is a finding.</t>
    </r>
  </si>
  <si>
    <t>V-238360</t>
  </si>
  <si>
    <r>
      <rPr>
        <sz val="11"/>
        <rFont val="Calibri"/>
      </rPr>
      <t>The Ubuntu operating system must be configured to use AppArmor.</t>
    </r>
  </si>
  <si>
    <r>
      <rPr>
        <sz val="11"/>
        <color rgb="FF000000"/>
        <rFont val="Calibri"/>
      </rPr>
      <t xml:space="preserve">Install "AppArmor" (if it is not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apt-get install apparmor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enable apparmor.service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Start "apparmor"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start apparmor.service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AppArmor must have properly configured profiles for applications and home directories. All configurations will be based on the actual system setup and organization and normally are on a per role basis. See the AppArmor documentation for more information on configuring profiles.</t>
    </r>
  </si>
  <si>
    <r>
      <rPr>
        <sz val="11"/>
        <color rgb="FF000000"/>
        <rFont val="Calibri"/>
      </rPr>
      <t xml:space="preserve">Control of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the operating system-level.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Methods for complying with this requirement include restricting execution of programs in certain environments, while preventing execution in other environments; or limiting execution of certain program functionality based on organization-defined criteria (e.g., privileges, subnets, sandboxed environments, or roles).</t>
    </r>
    <r>
      <rPr>
        <sz val="11"/>
        <color rgb="FF000000"/>
        <rFont val="Calibri"/>
      </rPr>
      <t xml:space="preserve">
</t>
    </r>
    <r>
      <rPr>
        <sz val="11"/>
        <color rgb="FF000000"/>
        <rFont val="Calibri"/>
      </rPr>
      <t>Satisfies: SRG-OS-000368-GPOS-00154, SRG-OS-000312-GPOS-00122, SRG-OS-000312-GPOS-00123, SRG-OS-000312-GPOS-00124, SRG-OS-000324-GPOS-00125, SRG-OS-000370-GPOS-00155</t>
    </r>
  </si>
  <si>
    <r>
      <rPr>
        <sz val="11"/>
        <color rgb="FF000000"/>
        <rFont val="Calibri"/>
      </rPr>
      <t xml:space="preserve">Verify the operating system prevents program execution in accordance with local policies.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AppArmor is installed and active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apparmor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"apparmor" package is not installed,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systemctl is-active apparmor.service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"active" is not returned,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systemctl is-enabled apparmor.service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"enabled" is not returned, this is a finding.</t>
    </r>
  </si>
  <si>
    <t>V-238362</t>
  </si>
  <si>
    <r>
      <rPr>
        <sz val="11"/>
        <rFont val="Calibri"/>
      </rPr>
      <t>The Ubuntu operating system must be configured such that Pluggable Authentication Module (PAM) prohibits the use of cached authentications after one day.</t>
    </r>
  </si>
  <si>
    <r>
      <rPr>
        <sz val="11"/>
        <color rgb="FF000000"/>
        <rFont val="Calibri"/>
      </rPr>
      <t xml:space="preserve">Configure PAM to prohibit the use of cached authentications after one day. Add or change the following line in "/etc/sssd/sssd.conf" just below the line "[pam]":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offline_credentials_expiration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It is valid for this configuration to be in a file with a name that ends with ".conf" and does not begin with a "." in the "/etc/sssd/conf.d/" directory instead of the "/etc/sssd/sssd.conf" file.</t>
    </r>
  </si>
  <si>
    <r>
      <rPr>
        <sz val="11"/>
        <color rgb="FF000000"/>
        <rFont val="Calibri"/>
      </rPr>
      <t>If cached authentication information is out-of-date, the validity of the authentication information may be questionable.</t>
    </r>
  </si>
  <si>
    <r>
      <rPr>
        <sz val="11"/>
        <color rgb="FF000000"/>
        <rFont val="Calibri"/>
      </rPr>
      <t xml:space="preserve">If smart card authentication is not being used on the system, this 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PAM prohibits the use of cached authentications after one day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offline_credentials_expiration /etc/sssd/sssd.conf /etc/sssd/conf.d/*.conf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offline_credentials_expiration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"offline_credentials_expiration" is not set to a value of "1" in "/etc/sssd/sssd.conf" or in a file with a name ending in .conf in the "/etc/sssd/conf.d/" directory, this is a finding.</t>
    </r>
  </si>
  <si>
    <t>V-238363</t>
  </si>
  <si>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</si>
  <si>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r>
      <rPr>
        <sz val="11"/>
        <color rgb="FF000000"/>
        <rFont val="Calibri"/>
      </rPr>
      <t xml:space="preserve">Configure the system to run in FIPS mode. Add "fips=1" to the kernel parameter during the Ubuntu operating systems install.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Enabling a FIPS mode on a pre-existing system involves a number of modifications to the Ubuntu operating system. Refer to the Ubuntu Server 20.04 FIPS 140-2 security policy document for instructions.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subscription to the "Ubuntu Pro" plan is required to obtain the FIPS Kernel cryptographic modules and enable FIPS.</t>
    </r>
  </si>
  <si>
    <r>
      <rPr>
        <sz val="11"/>
        <color rgb="FF000000"/>
        <rFont val="Calibri"/>
      </rPr>
      <t>Use of weak or untested encryption algorithms undermines the purposes of utilizing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SRG-OS-000396-GPOS-00176, SRG-OS-000478-GPOS-00223</t>
    </r>
  </si>
  <si>
    <r>
      <rPr>
        <sz val="11"/>
        <color rgb="FF000000"/>
        <rFont val="Calibri"/>
      </rPr>
      <t xml:space="preserve">Verify the system is configured to run in FIPS mode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1 /proc/sys/crypto/fips_enabled </t>
    </r>
    <r>
      <rPr>
        <sz val="11"/>
        <color rgb="FF000000"/>
        <rFont val="Calibri"/>
      </rPr>
      <t xml:space="preserve">
</t>
    </r>
    <r>
      <rPr>
        <sz val="11"/>
        <color rgb="FF000000"/>
        <rFont val="Calibri"/>
      </rPr>
      <t xml:space="preserve">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value of "1" is not returned, this is a finding.</t>
    </r>
  </si>
  <si>
    <t>V-238364</t>
  </si>
  <si>
    <r>
      <rPr>
        <sz val="11"/>
        <rFont val="Calibri"/>
      </rPr>
      <t>The Ubuntu operating system must use DoD PKI-established certificate authorities for verification of the establishment of protected sessions.</t>
    </r>
  </si>
  <si>
    <r>
      <rPr>
        <sz val="11"/>
        <color rgb="FF000000"/>
        <rFont val="Calibri"/>
      </rPr>
      <t xml:space="preserve">Configure the Ubuntu operating system to use of DoD PKI-established certificate authorities for verification of the establishment of protected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"/etc/ca-certificates.conf" file, adding the character "!" to the beginning of all uncommented lines that do not start with the "!" character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sed -i -E 's/^([^!#]+)/!\1/' /etc/ca-certificates.conf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at least one DoD certificate authority to the "/usr/local/share/ca-certificates" directory in the PEM format.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the "/etc/ssl/certs" directory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update-ca-certificates</t>
    </r>
  </si>
  <si>
    <r>
      <rPr>
        <sz val="11"/>
        <color rgb="FF000000"/>
        <rFont val="Calibri"/>
      </rPr>
      <t xml:space="preserve">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will only accept PKI-certificates obtained from a DoD-approved internal or external certificate authority. Reliance on CAs for the establishment of secure sessions includes, for example, the use of SSL/TLS certificates.</t>
    </r>
  </si>
  <si>
    <r>
      <rPr>
        <sz val="11"/>
        <color rgb="FF000000"/>
        <rFont val="Calibri"/>
      </rPr>
      <t>Verify the directory containing the root certificates for the Ubuntu operating system contains certificate files for DoD PKI-established certificate authorities by iterating over all files in the "/etc/ssl/certs" directory and checking if, at least one, has the subject matching "DOD ROOT CA".</t>
    </r>
    <r>
      <rPr>
        <sz val="11"/>
        <color rgb="FF000000"/>
        <rFont val="Calibri"/>
      </rPr>
      <t xml:space="preserve">
</t>
    </r>
    <r>
      <rPr>
        <sz val="11"/>
        <color rgb="FF000000"/>
        <rFont val="Calibri"/>
      </rPr>
      <t>If none is found, this is a finding.</t>
    </r>
  </si>
  <si>
    <t>V-238367</t>
  </si>
  <si>
    <r>
      <rPr>
        <sz val="11"/>
        <rFont val="Calibri"/>
      </rPr>
      <t>The Ubuntu operating system must configure the uncomplicated firewall to rate-limit impacted network interfaces.</t>
    </r>
  </si>
  <si>
    <r>
      <rPr>
        <sz val="11"/>
        <color rgb="FF000000"/>
        <rFont val="Calibri"/>
      </rPr>
      <t xml:space="preserve">Configure the application firewall to protect against or limit the effects of DoS attacks by ensuring the Ubuntu operating system is implementing rate-limiting measures on impacted network interfaces.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all the services listening to the ports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ss -l46ut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Netid               State                Recv-Q                Send-Q                               Local Address:Port                               Peer Address:Port               Process                </t>
    </r>
    <r>
      <rPr>
        <sz val="11"/>
        <color rgb="FF000000"/>
        <rFont val="Calibri"/>
      </rPr>
      <t xml:space="preserve">
</t>
    </r>
    <r>
      <rPr>
        <sz val="11"/>
        <color rgb="FF000000"/>
        <rFont val="Calibri"/>
      </rPr>
      <t xml:space="preserve">tcp                 LISTEN               0                     128                                           [::]:ssh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service with a port listening to connections, run the following command, replacing "[service]" with the service that needs to be rate limited.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ufw limit [service]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Rate-limiting can also be done on an interface. An example of adding a rate-limit on the eth0 interface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ufw limit in on eth0</t>
    </r>
  </si>
  <si>
    <r>
      <rPr>
        <sz val="11"/>
        <color rgb="FF000000"/>
        <rFont val="Calibri"/>
      </rPr>
      <t xml:space="preserve">Denial of service (DoS)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addresses the configuration of the operating system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</si>
  <si>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 xml:space="preserve">Verify an application firewall is configured to rate limit any connection to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all the services listening to the ports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ss -l46ut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Netid               State                Recv-Q                Send-Q                               Local Address:Port                               Peer Address:Port               Process                </t>
    </r>
    <r>
      <rPr>
        <sz val="11"/>
        <color rgb="FF000000"/>
        <rFont val="Calibri"/>
      </rPr>
      <t xml:space="preserve">
</t>
    </r>
    <r>
      <rPr>
        <sz val="11"/>
        <color rgb="FF000000"/>
        <rFont val="Calibri"/>
      </rPr>
      <t xml:space="preserve">tcp                 LISTEN               0                     128                                           [::]:ssh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entry, verify that the Uncomplicated Firewall is configured to rate limit the service ports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ufw status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Status: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Action      From </t>
    </r>
    <r>
      <rPr>
        <sz val="11"/>
        <color rgb="FF000000"/>
        <rFont val="Calibri"/>
      </rPr>
      <t xml:space="preserve">
</t>
    </r>
    <r>
      <rPr>
        <sz val="11"/>
        <color rgb="FF000000"/>
        <rFont val="Calibri"/>
      </rPr>
      <t xml:space="preserve">--                         ------      ---- </t>
    </r>
    <r>
      <rPr>
        <sz val="11"/>
        <color rgb="FF000000"/>
        <rFont val="Calibri"/>
      </rPr>
      <t xml:space="preserve">
</t>
    </r>
    <r>
      <rPr>
        <sz val="11"/>
        <color rgb="FF000000"/>
        <rFont val="Calibri"/>
      </rPr>
      <t xml:space="preserve">22/tcp                     LIMIT       Anywhere                   </t>
    </r>
    <r>
      <rPr>
        <sz val="11"/>
        <color rgb="FF000000"/>
        <rFont val="Calibri"/>
      </rPr>
      <t xml:space="preserve">
</t>
    </r>
    <r>
      <rPr>
        <sz val="11"/>
        <color rgb="FF000000"/>
        <rFont val="Calibri"/>
      </rPr>
      <t xml:space="preserve">22/tcp (v6)                LIMIT       Anywhere (v6)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port with a state of "LISTEN" is not marked with the "LIMIT" action, this is a finding.</t>
    </r>
  </si>
  <si>
    <t>V-238368</t>
  </si>
  <si>
    <r>
      <rPr>
        <sz val="11"/>
        <rFont val="Calibri"/>
      </rPr>
      <t>The Ubuntu operating system must implement nonexecutable data to protect its memory from unauthorized code execution.</t>
    </r>
  </si>
  <si>
    <r>
      <rPr>
        <sz val="11"/>
        <color rgb="FF000000"/>
        <rFont val="Calibri"/>
      </rPr>
      <t xml:space="preserve">Configure the Ubuntu operating system to enable NX.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"nx" is not showing up in "/proc/cpuinfo", and the system's BIOS setup configuration permits toggling the No Execution bit, set it to "enable".</t>
    </r>
  </si>
  <si>
    <r>
      <rPr>
        <sz val="11"/>
        <color rgb="FF000000"/>
        <rFont val="Calibri"/>
      </rPr>
      <t xml:space="preserve">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attacks are buffer overflow attacks.</t>
    </r>
  </si>
  <si>
    <r>
      <rPr>
        <sz val="11"/>
        <color rgb="FF000000"/>
        <rFont val="Calibri"/>
      </rPr>
      <t xml:space="preserve">Verify the NX (no-execution) bit flag is set on the system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dmesg | grep -i "execute disable" </t>
    </r>
    <r>
      <rPr>
        <sz val="11"/>
        <color rgb="FF000000"/>
        <rFont val="Calibri"/>
      </rPr>
      <t xml:space="preserve">
</t>
    </r>
    <r>
      <rPr>
        <sz val="11"/>
        <color rgb="FF000000"/>
        <rFont val="Calibri"/>
      </rPr>
      <t xml:space="preserve">     [    0.000000] NX (Execute Disable) protection: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"dmesg" does not show "NX (Execute Disable) protection: active", check the cpuinfo settings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flags /proc/cpuinfo | grep -w nx | sort -u </t>
    </r>
    <r>
      <rPr>
        <sz val="11"/>
        <color rgb="FF000000"/>
        <rFont val="Calibri"/>
      </rPr>
      <t xml:space="preserve">
</t>
    </r>
    <r>
      <rPr>
        <sz val="11"/>
        <color rgb="FF000000"/>
        <rFont val="Calibri"/>
      </rPr>
      <t xml:space="preserve">     flags       : fpu vme de pse tsc ms nx rdtscp lm constant_tsc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"flags" does not contain the "nx" flag, this is a finding.</t>
    </r>
  </si>
  <si>
    <t>V-238369</t>
  </si>
  <si>
    <r>
      <rPr>
        <sz val="11"/>
        <rFont val="Calibri"/>
      </rPr>
      <t>The Ubuntu operating system must implement address space layout randomization to protect its memory from unauthorized code execution.</t>
    </r>
  </si>
  <si>
    <r>
      <rPr>
        <sz val="11"/>
        <color rgb="FF000000"/>
        <rFont val="Calibri"/>
      </rPr>
      <t xml:space="preserve">Remove the "kernel.randomize_va_space" entry found in the "/etc/sysctl.conf" file or any file located in the "/etc/sysctl.d/"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After the line has been removed, the kernel settings from all system configuration files must be reloaded before any of the changes will take effect. Run the following command to reload all of the kernel system configuration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sysctl --system</t>
    </r>
  </si>
  <si>
    <r>
      <rPr>
        <sz val="11"/>
        <color rgb="FF000000"/>
        <rFont val="Calibri"/>
      </rPr>
      <t xml:space="preserve">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attacks are buffer overflow attacks.</t>
    </r>
  </si>
  <si>
    <r>
      <rPr>
        <sz val="11"/>
        <color rgb="FF000000"/>
        <rFont val="Calibri"/>
      </rPr>
      <t xml:space="preserve">Verify the Ubuntu operating system implements address space layout randomization (ASLR)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sysctl kernel.randomize_va_space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kernel.randomize_va_space = 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nothing is returned, verify the kernel parameter "randomize_va_space" is set to "2"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cat /proc/sys/kernel/randomize_va_space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"kernel.randomize_va_space" is not set to "2",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a saved value of the "kernel.randomize_va_space" variable is not defined.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egrep -R "^kernel.randomize_va_space=[^2]" /etc/sysctl.conf /etc/sysctl.d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returns a result, this is a finding.</t>
    </r>
  </si>
  <si>
    <t>V-238370</t>
  </si>
  <si>
    <r>
      <rPr>
        <sz val="11"/>
        <rFont val="Calibri"/>
      </rPr>
      <t>The Ubuntu operating system must be configured so that Advance Package Tool (APT) removes all software components after updated versions have been installed.</t>
    </r>
  </si>
  <si>
    <r>
      <rPr>
        <sz val="11"/>
        <color rgb="FF000000"/>
        <rFont val="Calibri"/>
      </rPr>
      <t xml:space="preserve">Configure APT to remove all software components after updated versions have been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updated the following options to the "/etc/apt/apt.conf.d/50unattended-upgrades"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Unattended-Upgrade::Remove-Unused-Dependencies "true"; </t>
    </r>
    <r>
      <rPr>
        <sz val="11"/>
        <color rgb="FF000000"/>
        <rFont val="Calibri"/>
      </rPr>
      <t xml:space="preserve">
</t>
    </r>
    <r>
      <rPr>
        <sz val="11"/>
        <color rgb="FF000000"/>
        <rFont val="Calibri"/>
      </rPr>
      <t>Unattended-Upgrade::Remove-Unused-Kernel-Packages "true";</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</si>
  <si>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</si>
  <si>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 xml:space="preserve">Verify is configured to remove all software components after updated versions have been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remove-unused /etc/apt/apt.conf.d/50unattended-upgrades </t>
    </r>
    <r>
      <rPr>
        <sz val="11"/>
        <color rgb="FF000000"/>
        <rFont val="Calibri"/>
      </rPr>
      <t xml:space="preserve">
</t>
    </r>
    <r>
      <rPr>
        <sz val="11"/>
        <color rgb="FF000000"/>
        <rFont val="Calibri"/>
      </rPr>
      <t xml:space="preserve">Unattended-Upgrade::Remove-Unused-Dependencies "true"; </t>
    </r>
    <r>
      <rPr>
        <sz val="11"/>
        <color rgb="FF000000"/>
        <rFont val="Calibri"/>
      </rPr>
      <t xml:space="preserve">
</t>
    </r>
    <r>
      <rPr>
        <sz val="11"/>
        <color rgb="FF000000"/>
        <rFont val="Calibri"/>
      </rPr>
      <t xml:space="preserve">Unattended-Upgrade::Remove-Unused-Kernel-Packages "true";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"::Remove-Unused-Dependencies" and "::Remove-Unused-Kernel-Packages" parameters are not set to "true" or are missing or commented out, this is a finding.</t>
    </r>
  </si>
  <si>
    <t>V-238371</t>
  </si>
  <si>
    <r>
      <rPr>
        <sz val="11"/>
        <rFont val="Calibri"/>
      </rPr>
      <t>The Ubuntu operating system must use a file integrity tool to verify correct operation of all security functions.</t>
    </r>
  </si>
  <si>
    <r>
      <rPr>
        <sz val="11"/>
        <color rgb="FF000000"/>
        <rFont val="Calibri"/>
      </rPr>
      <t>Install AIDE, initialize it, and perform a manual check.</t>
    </r>
    <r>
      <rPr>
        <sz val="11"/>
        <color rgb="FF000000"/>
        <rFont val="Calibri"/>
      </rPr>
      <t xml:space="preserve">
</t>
    </r>
    <r>
      <rPr>
        <sz val="11"/>
        <color rgb="FF000000"/>
        <rFont val="Calibri"/>
      </rPr>
      <t>Install AIDE:</t>
    </r>
    <r>
      <rPr>
        <sz val="11"/>
        <color rgb="FF000000"/>
        <rFont val="Calibri"/>
      </rPr>
      <t xml:space="preserve">
</t>
    </r>
    <r>
      <rPr>
        <sz val="11"/>
        <color rgb="FF000000"/>
        <rFont val="Calibri"/>
      </rPr>
      <t xml:space="preserve">     $ sudo apt install aide</t>
    </r>
    <r>
      <rPr>
        <sz val="11"/>
        <color rgb="FF000000"/>
        <rFont val="Calibri"/>
      </rPr>
      <t xml:space="preserve">
</t>
    </r>
    <r>
      <rPr>
        <sz val="11"/>
        <color rgb="FF000000"/>
        <rFont val="Calibri"/>
      </rPr>
      <t>Initialize it (this may take a few minutes):</t>
    </r>
    <r>
      <rPr>
        <sz val="11"/>
        <color rgb="FF000000"/>
        <rFont val="Calibri"/>
      </rPr>
      <t xml:space="preserve">
</t>
    </r>
    <r>
      <rPr>
        <sz val="11"/>
        <color rgb="FF000000"/>
        <rFont val="Calibri"/>
      </rPr>
      <t xml:space="preserve">     $ sudo aideinit</t>
    </r>
    <r>
      <rPr>
        <sz val="11"/>
        <color rgb="FF000000"/>
        <rFont val="Calibri"/>
      </rPr>
      <t xml:space="preserve">
</t>
    </r>
    <r>
      <rPr>
        <sz val="11"/>
        <color rgb="FF000000"/>
        <rFont val="Calibri"/>
      </rPr>
      <t xml:space="preserve">     Running aide --init...</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     Start timestamp: 2022-11-20 11:53:17 -0700 (AIDE 0.16)</t>
    </r>
    <r>
      <rPr>
        <sz val="11"/>
        <color rgb="FF000000"/>
        <rFont val="Calibri"/>
      </rPr>
      <t xml:space="preserve">
</t>
    </r>
    <r>
      <rPr>
        <sz val="11"/>
        <color rgb="FF000000"/>
        <rFont val="Calibri"/>
      </rPr>
      <t xml:space="preserve">     AIDE initialized database at /var/lib/aide/aide.db.new</t>
    </r>
    <r>
      <rPr>
        <sz val="11"/>
        <color rgb="FF000000"/>
        <rFont val="Calibri"/>
      </rPr>
      <t xml:space="preserve">
</t>
    </r>
    <r>
      <rPr>
        <sz val="11"/>
        <color rgb="FF000000"/>
        <rFont val="Calibri"/>
      </rPr>
      <t xml:space="preserve">     Verbose level: 6</t>
    </r>
    <r>
      <rPr>
        <sz val="11"/>
        <color rgb="FF000000"/>
        <rFont val="Calibri"/>
      </rPr>
      <t xml:space="preserve">
</t>
    </r>
    <r>
      <rPr>
        <sz val="11"/>
        <color rgb="FF000000"/>
        <rFont val="Calibri"/>
      </rPr>
      <t xml:space="preserve">     Number of entries:      119543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 attributes of the (uncompressed) database(s):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/var/lib/aide/aide.db.new</t>
    </r>
    <r>
      <rPr>
        <sz val="11"/>
        <color rgb="FF000000"/>
        <rFont val="Calibri"/>
      </rPr>
      <t xml:space="preserve">
</t>
    </r>
    <r>
      <rPr>
        <sz val="11"/>
        <color rgb="FF000000"/>
        <rFont val="Calibri"/>
      </rPr>
      <t xml:space="preserve">     RMD160   : PiEP1DX91JMcHnRSPnpFqNfIFr4=</t>
    </r>
    <r>
      <rPr>
        <sz val="11"/>
        <color rgb="FF000000"/>
        <rFont val="Calibri"/>
      </rPr>
      <t xml:space="preserve">
</t>
    </r>
    <r>
      <rPr>
        <sz val="11"/>
        <color rgb="FF000000"/>
        <rFont val="Calibri"/>
      </rPr>
      <t xml:space="preserve">     TIGER    : /zM5yQBnOIoEH0jplJE5v6S0rUErbTXL</t>
    </r>
    <r>
      <rPr>
        <sz val="11"/>
        <color rgb="FF000000"/>
        <rFont val="Calibri"/>
      </rPr>
      <t xml:space="preserve">
</t>
    </r>
    <r>
      <rPr>
        <sz val="11"/>
        <color rgb="FF000000"/>
        <rFont val="Calibri"/>
      </rPr>
      <t xml:space="preserve">     SHA256   : BE2iHtBN9lEX53l4R/p7t1al0dIlsgPc</t>
    </r>
    <r>
      <rPr>
        <sz val="11"/>
        <color rgb="FF000000"/>
        <rFont val="Calibri"/>
      </rPr>
      <t xml:space="preserve">
</t>
    </r>
    <r>
      <rPr>
        <sz val="11"/>
        <color rgb="FF000000"/>
        <rFont val="Calibri"/>
      </rPr>
      <t xml:space="preserve">                       Lg4YI08+/Jk=</t>
    </r>
    <r>
      <rPr>
        <sz val="11"/>
        <color rgb="FF000000"/>
        <rFont val="Calibri"/>
      </rPr>
      <t xml:space="preserve">
</t>
    </r>
    <r>
      <rPr>
        <sz val="11"/>
        <color rgb="FF000000"/>
        <rFont val="Calibri"/>
      </rPr>
      <t xml:space="preserve">     SHA512   : JIdGeNVRgtBPPSwun9St+9cwUrgIIKUW</t>
    </r>
    <r>
      <rPr>
        <sz val="11"/>
        <color rgb="FF000000"/>
        <rFont val="Calibri"/>
      </rPr>
      <t xml:space="preserve">
</t>
    </r>
    <r>
      <rPr>
        <sz val="11"/>
        <color rgb="FF000000"/>
        <rFont val="Calibri"/>
      </rPr>
      <t xml:space="preserve">                       KVTksZXJ29Tt+luC/XNDcjIub7fbPVw/</t>
    </r>
    <r>
      <rPr>
        <sz val="11"/>
        <color rgb="FF000000"/>
        <rFont val="Calibri"/>
      </rPr>
      <t xml:space="preserve">
</t>
    </r>
    <r>
      <rPr>
        <sz val="11"/>
        <color rgb="FF000000"/>
        <rFont val="Calibri"/>
      </rPr>
      <t xml:space="preserve">                       EcTDsvYtt9MBmBxw1wCYng==</t>
    </r>
    <r>
      <rPr>
        <sz val="11"/>
        <color rgb="FF000000"/>
        <rFont val="Calibri"/>
      </rPr>
      <t xml:space="preserve">
</t>
    </r>
    <r>
      <rPr>
        <sz val="11"/>
        <color rgb="FF000000"/>
        <rFont val="Calibri"/>
      </rPr>
      <t xml:space="preserve">     CRC32    : jB2FVw==</t>
    </r>
    <r>
      <rPr>
        <sz val="11"/>
        <color rgb="FF000000"/>
        <rFont val="Calibri"/>
      </rPr>
      <t xml:space="preserve">
</t>
    </r>
    <r>
      <rPr>
        <sz val="11"/>
        <color rgb="FF000000"/>
        <rFont val="Calibri"/>
      </rPr>
      <t xml:space="preserve">     HAVAL    : Jhe+fqaDpkswpWSnOTN28TO05QFHsjdq</t>
    </r>
    <r>
      <rPr>
        <sz val="11"/>
        <color rgb="FF000000"/>
        <rFont val="Calibri"/>
      </rPr>
      <t xml:space="preserve">
</t>
    </r>
    <r>
      <rPr>
        <sz val="11"/>
        <color rgb="FF000000"/>
        <rFont val="Calibri"/>
      </rPr>
      <t xml:space="preserve">                       RcFZwCVUGTQ=</t>
    </r>
    <r>
      <rPr>
        <sz val="11"/>
        <color rgb="FF000000"/>
        <rFont val="Calibri"/>
      </rPr>
      <t xml:space="preserve">
</t>
    </r>
    <r>
      <rPr>
        <sz val="11"/>
        <color rgb="FF000000"/>
        <rFont val="Calibri"/>
      </rPr>
      <t xml:space="preserve">     GOST     : WFrarVyxpXbKdW9SAaOy1Te8rSodV3/q</t>
    </r>
    <r>
      <rPr>
        <sz val="11"/>
        <color rgb="FF000000"/>
        <rFont val="Calibri"/>
      </rPr>
      <t xml:space="preserve">
</t>
    </r>
    <r>
      <rPr>
        <sz val="11"/>
        <color rgb="FF000000"/>
        <rFont val="Calibri"/>
      </rPr>
      <t xml:space="preserve">                     nLsXuP7YujA=</t>
    </r>
    <r>
      <rPr>
        <sz val="11"/>
        <color rgb="FF000000"/>
        <rFont val="Calibri"/>
      </rPr>
      <t xml:space="preserve">
</t>
    </r>
    <r>
      <rPr>
        <sz val="11"/>
        <color rgb="FF000000"/>
        <rFont val="Calibri"/>
      </rPr>
      <t>End timestamp: 2022-11-20 11:58:19 -0700 (run time: 5m 2s)</t>
    </r>
    <r>
      <rPr>
        <sz val="11"/>
        <color rgb="FF000000"/>
        <rFont val="Calibri"/>
      </rPr>
      <t xml:space="preserve">
</t>
    </r>
    <r>
      <rPr>
        <sz val="11"/>
        <color rgb="FF000000"/>
        <rFont val="Calibri"/>
      </rPr>
      <t>The new database will need to be renamed to be read by AIDE:</t>
    </r>
    <r>
      <rPr>
        <sz val="11"/>
        <color rgb="FF000000"/>
        <rFont val="Calibri"/>
      </rPr>
      <t xml:space="preserve">
</t>
    </r>
    <r>
      <rPr>
        <sz val="11"/>
        <color rgb="FF000000"/>
        <rFont val="Calibri"/>
      </rPr>
      <t xml:space="preserve">     $ sudo cp -p /var/lib/aide/aide.db.new /var/lib/aide/aide.db</t>
    </r>
    <r>
      <rPr>
        <sz val="11"/>
        <color rgb="FF000000"/>
        <rFont val="Calibri"/>
      </rPr>
      <t xml:space="preserve">
</t>
    </r>
    <r>
      <rPr>
        <sz val="11"/>
        <color rgb="FF000000"/>
        <rFont val="Calibri"/>
      </rPr>
      <t>Perform a manual check:</t>
    </r>
    <r>
      <rPr>
        <sz val="11"/>
        <color rgb="FF000000"/>
        <rFont val="Calibri"/>
      </rPr>
      <t xml:space="preserve">
</t>
    </r>
    <r>
      <rPr>
        <sz val="11"/>
        <color rgb="FF000000"/>
        <rFont val="Calibri"/>
      </rPr>
      <t xml:space="preserve">     $ sudo aide.wrapper --check</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     Start timestamp: 2022-11-20 11:59:16 -0700 (AIDE 0.16)</t>
    </r>
    <r>
      <rPr>
        <sz val="11"/>
        <color rgb="FF000000"/>
        <rFont val="Calibri"/>
      </rPr>
      <t xml:space="preserve">
</t>
    </r>
    <r>
      <rPr>
        <sz val="11"/>
        <color rgb="FF000000"/>
        <rFont val="Calibri"/>
      </rPr>
      <t xml:space="preserve">     AIDE found differences between database and filesystem!!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Done.</t>
    </r>
  </si>
  <si>
    <r>
      <rPr>
        <sz val="11"/>
        <color rgb="FF000000"/>
        <rFont val="Calibri"/>
      </rPr>
      <t xml:space="preserve">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the Ubuntu operating system performing security function verification/testing and/or systems and environments that require this functionality.</t>
    </r>
  </si>
  <si>
    <r>
      <rPr>
        <sz val="11"/>
        <color rgb="FF000000"/>
        <rFont val="Calibri"/>
      </rPr>
      <t>Verify that Advanced Intrusion Detection Environment (AIDE) is installed and verifies the correct operation of all security functions.</t>
    </r>
    <r>
      <rPr>
        <sz val="11"/>
        <color rgb="FF000000"/>
        <rFont val="Calibri"/>
      </rPr>
      <t xml:space="preserve">
</t>
    </r>
    <r>
      <rPr>
        <sz val="11"/>
        <color rgb="FF000000"/>
        <rFont val="Calibri"/>
      </rPr>
      <t>Check that the AIDE package is installed with the following command:</t>
    </r>
    <r>
      <rPr>
        <sz val="11"/>
        <color rgb="FF000000"/>
        <rFont val="Calibri"/>
      </rPr>
      <t xml:space="preserve">
</t>
    </r>
    <r>
      <rPr>
        <sz val="11"/>
        <color rgb="FF000000"/>
        <rFont val="Calibri"/>
      </rPr>
      <t xml:space="preserve">     $ sudo dpkg -l | grep aide </t>
    </r>
    <r>
      <rPr>
        <sz val="11"/>
        <color rgb="FF000000"/>
        <rFont val="Calibri"/>
      </rPr>
      <t xml:space="preserve">
</t>
    </r>
    <r>
      <rPr>
        <sz val="11"/>
        <color rgb="FF000000"/>
        <rFont val="Calibri"/>
      </rPr>
      <t xml:space="preserve">     ii   aide   0.16.1-1build2   amd64   Advanced Intrusion Detection Environment - static binary</t>
    </r>
    <r>
      <rPr>
        <sz val="11"/>
        <color rgb="FF000000"/>
        <rFont val="Calibri"/>
      </rPr>
      <t xml:space="preserve">
</t>
    </r>
    <r>
      <rPr>
        <sz val="11"/>
        <color rgb="FF000000"/>
        <rFont val="Calibri"/>
      </rPr>
      <t xml:space="preserve">If AIDE is not installed, ask the System Administrator how file integrity checks are performed on the system. </t>
    </r>
    <r>
      <rPr>
        <sz val="11"/>
        <color rgb="FF000000"/>
        <rFont val="Calibri"/>
      </rPr>
      <t xml:space="preserve">
</t>
    </r>
    <r>
      <rPr>
        <sz val="11"/>
        <color rgb="FF000000"/>
        <rFont val="Calibri"/>
      </rPr>
      <t>If there is no application installed to perform integrity checks, this is a finding.</t>
    </r>
    <r>
      <rPr>
        <sz val="11"/>
        <color rgb="FF000000"/>
        <rFont val="Calibri"/>
      </rPr>
      <t xml:space="preserve">
</t>
    </r>
    <r>
      <rPr>
        <sz val="11"/>
        <color rgb="FF000000"/>
        <rFont val="Calibri"/>
      </rPr>
      <t>If AIDE is installed, check if it has been initialized with the following command:</t>
    </r>
    <r>
      <rPr>
        <sz val="11"/>
        <color rgb="FF000000"/>
        <rFont val="Calibri"/>
      </rPr>
      <t xml:space="preserve">
</t>
    </r>
    <r>
      <rPr>
        <sz val="11"/>
        <color rgb="FF000000"/>
        <rFont val="Calibri"/>
      </rPr>
      <t xml:space="preserve">     $ sudo aide.wrapper --check</t>
    </r>
    <r>
      <rPr>
        <sz val="11"/>
        <color rgb="FF000000"/>
        <rFont val="Calibri"/>
      </rPr>
      <t xml:space="preserve">
</t>
    </r>
    <r>
      <rPr>
        <sz val="11"/>
        <color rgb="FF000000"/>
        <rFont val="Calibri"/>
      </rPr>
      <t>If the output is "Couldn't open file /var/lib/aide/aide.db for reading", this is a finding.</t>
    </r>
  </si>
  <si>
    <t>V-238372</t>
  </si>
  <si>
    <r>
      <rPr>
        <sz val="11"/>
        <rFont val="Calibri"/>
      </rPr>
      <t>The Ubuntu operating system must notify designated personnel if baseline configurations are changed in an unauthorized manner. The file integrity tool must notify the System Administrator when changes to the baseline configuration or anomalies in the operation of any security functions are discovered.</t>
    </r>
  </si>
  <si>
    <r>
      <rPr>
        <sz val="11"/>
        <color rgb="FF000000"/>
        <rFont val="Calibri"/>
      </rPr>
      <t xml:space="preserve">Configure the Ubuntu operating system to notify designated personnel if baseline configurations are changed in an unauthorized manner.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Modify the "SILENTREPORTS" parameter in the "/etc/default/aide" file with a value of "no" if it does not already exist.</t>
    </r>
  </si>
  <si>
    <r>
      <rPr>
        <sz val="11"/>
        <color rgb="FF000000"/>
        <rFont val="Calibri"/>
      </rPr>
      <t xml:space="preserve">Unauthorized changes to the baseline configuration could make the system vulnerable to various attacks or allow unauthorized access to the Ubuntu operating system. Changes to Ubuntu operating system configurations can have unintended side effects, some of which may be relevant to security.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Ubuntu operating system. The Ubuntu operating system's IMO/ISSO and SAs must be notified via email and/or monitoring system trap when there is an unauthorized modification of a configuration item.</t>
    </r>
  </si>
  <si>
    <r>
      <rPr>
        <sz val="11"/>
        <color rgb="FF000000"/>
        <rFont val="Calibri"/>
      </rPr>
      <t>Verify that Advanced Intrusion Detection Environment (AIDE) notifies the System Administrator</t>
    </r>
    <r>
      <rPr>
        <sz val="11"/>
        <color rgb="FF000000"/>
        <rFont val="Calibri"/>
      </rPr>
      <t xml:space="preserve">
</t>
    </r>
    <r>
      <rPr>
        <sz val="11"/>
        <color rgb="FF000000"/>
        <rFont val="Calibri"/>
      </rPr>
      <t xml:space="preserve"> when anomalies in the operation of any security functions are discovered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SILENTREPORTS /etc/default/aide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SILENTREPORTS=no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SILENTREPORTS is uncommented and set to "yes", this is a finding.</t>
    </r>
  </si>
  <si>
    <t>V-238373</t>
  </si>
  <si>
    <r>
      <rPr>
        <sz val="11"/>
        <rFont val="Calibri"/>
      </rPr>
      <t>The Ubuntu operating system must display the date and time of the last successful account logon upon logon.</t>
    </r>
  </si>
  <si>
    <r>
      <rPr>
        <sz val="11"/>
        <color rgb="FF000000"/>
        <rFont val="Calibri"/>
      </rPr>
      <t xml:space="preserve">Configure the Ubuntu operating system to provide users with feedback on when account accesses last occurred by setting the required configuration options in "/etc/pam.d/login".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to the top of "/etc/pam.d/login":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session     required      pam_lastlog.so showfailed</t>
    </r>
  </si>
  <si>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directory permission settings; and settings for functions, ports, protocols, services, and remote connections.</t>
    </r>
  </si>
  <si>
    <r>
      <rPr>
        <sz val="11"/>
        <color rgb="FF000000"/>
        <rFont val="Calibri"/>
      </rPr>
      <t xml:space="preserve">Verify users are provided with feedback on when account accesses last occurred.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"pam_lastlog" is used and not silent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pam_lastlog /etc/pam.d/login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session     required      pam_lastlog.so showfailed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"pam_lastlog" is missing from "/etc/pam.d/login" file, is not "required", or the "silent" option is present, this is a finding.</t>
    </r>
  </si>
  <si>
    <t>V-238374</t>
  </si>
  <si>
    <r>
      <rPr>
        <sz val="11"/>
        <rFont val="Calibri"/>
      </rPr>
      <t>The Ubuntu operating system must have an application firewall enabled.</t>
    </r>
  </si>
  <si>
    <r>
      <rPr>
        <sz val="11"/>
        <color rgb="FF000000"/>
        <rFont val="Calibri"/>
      </rPr>
      <t xml:space="preserve">Enable the Uncomplicated Firewall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enable ufw.service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Uncomplicated Firewall is not currently running on the system, start it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start ufw.service</t>
    </r>
  </si>
  <si>
    <r>
      <rPr>
        <sz val="11"/>
        <color rgb="FF000000"/>
        <rFont val="Calibri"/>
      </rPr>
      <t>Firewalls protect computers from network attacks by blocking or limiting access to open network ports. Application firewalls limit which applications are allowed to communicate over the network.</t>
    </r>
  </si>
  <si>
    <r>
      <rPr>
        <sz val="11"/>
        <color rgb="FF000000"/>
        <rFont val="Calibri"/>
      </rPr>
      <t xml:space="preserve">Verify the Uncomplicated Firewall is enabled on the system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systemctl status ufw.service | grep -i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Active: active (exited) since Mon 2016-10-17 12:30:29 CDT; 1s ago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above command returns the status as "inactive",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Uncomplicated Firewall is not installed, ask the System Administrator if another application firewall is installed. If no application firewall is installed, this is a finding.</t>
    </r>
  </si>
  <si>
    <t>V-238376</t>
  </si>
  <si>
    <r>
      <rPr>
        <sz val="11"/>
        <rFont val="Calibri"/>
      </rPr>
      <t>The Ubuntu operating system must have system commands set to a mode of 0755 or less permissive.</t>
    </r>
  </si>
  <si>
    <r>
      <rPr>
        <sz val="11"/>
        <color rgb="FF000000"/>
        <rFont val="Calibri"/>
      </rPr>
      <t xml:space="preserve">Configure the system commands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/bin /sbin /usr/bin /usr/sbin /usr/local/bin /usr/local/sbin -perm /022 -type f -exec chmod 755 '{}' \;</t>
    </r>
  </si>
  <si>
    <r>
      <rPr>
        <sz val="11"/>
        <color rgb="FF000000"/>
        <rFont val="Calibri"/>
      </rPr>
      <t xml:space="preserve">If the Ubuntu operating system were to allow any user to make changes to software libraries, then those changes might be implemented without undergoing the appropriate testing and approvals that are part of a robust change management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Ubuntu operating systems with software libraries that are accessible and configurable, as in the case of interpreted languages. Software libraries also include privileged programs which execute with escalated privileges. Only qualified and authorized individuals must be allowed to obtain access to information system components for purposes of initiating changes, including upgrades and modifications.</t>
    </r>
  </si>
  <si>
    <r>
      <rPr>
        <sz val="11"/>
        <color rgb="FF000000"/>
        <rFont val="Calibri"/>
      </rPr>
      <t xml:space="preserve">Verify the system commands contained in the following directories have mode 0755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/bin </t>
    </r>
    <r>
      <rPr>
        <sz val="11"/>
        <color rgb="FF000000"/>
        <rFont val="Calibri"/>
      </rPr>
      <t xml:space="preserve">
</t>
    </r>
    <r>
      <rPr>
        <sz val="11"/>
        <color rgb="FF000000"/>
        <rFont val="Calibri"/>
      </rPr>
      <t xml:space="preserve">/sbin </t>
    </r>
    <r>
      <rPr>
        <sz val="11"/>
        <color rgb="FF000000"/>
        <rFont val="Calibri"/>
      </rPr>
      <t xml:space="preserve">
</t>
    </r>
    <r>
      <rPr>
        <sz val="11"/>
        <color rgb="FF000000"/>
        <rFont val="Calibri"/>
      </rPr>
      <t xml:space="preserve">/usr/bin </t>
    </r>
    <r>
      <rPr>
        <sz val="11"/>
        <color rgb="FF000000"/>
        <rFont val="Calibri"/>
      </rPr>
      <t xml:space="preserve">
</t>
    </r>
    <r>
      <rPr>
        <sz val="11"/>
        <color rgb="FF000000"/>
        <rFont val="Calibri"/>
      </rPr>
      <t xml:space="preserve">/usr/sbin </t>
    </r>
    <r>
      <rPr>
        <sz val="11"/>
        <color rgb="FF000000"/>
        <rFont val="Calibri"/>
      </rPr>
      <t xml:space="preserve">
</t>
    </r>
    <r>
      <rPr>
        <sz val="11"/>
        <color rgb="FF000000"/>
        <rFont val="Calibri"/>
      </rPr>
      <t xml:space="preserve">/usr/local/bin </t>
    </r>
    <r>
      <rPr>
        <sz val="11"/>
        <color rgb="FF000000"/>
        <rFont val="Calibri"/>
      </rPr>
      <t xml:space="preserve">
</t>
    </r>
    <r>
      <rPr>
        <sz val="11"/>
        <color rgb="FF000000"/>
        <rFont val="Calibri"/>
      </rPr>
      <t xml:space="preserve">/usr/local/sbin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system command files have mode 0755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/bin /sbin /usr/bin /usr/sbin /usr/local/bin /usr/local/sbin -perm /022 -type f -exec stat -c "%n %a"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files are found to be group-writable or world-writable, this is a finding.</t>
    </r>
  </si>
  <si>
    <t>V-238377</t>
  </si>
  <si>
    <r>
      <rPr>
        <sz val="11"/>
        <rFont val="Calibri"/>
      </rPr>
      <t>The Ubuntu operating system must have system commands owned by root or a system account.</t>
    </r>
  </si>
  <si>
    <r>
      <rPr>
        <sz val="11"/>
        <color rgb="FF000000"/>
        <rFont val="Calibri"/>
      </rPr>
      <t xml:space="preserve">Configure the system commands and their respective parent directories to be protected from unauthorized access. Run the following command, replacing "[FILE]" with any system command file not owned by "root" or a required system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root [FILE]</t>
    </r>
  </si>
  <si>
    <r>
      <rPr>
        <sz val="11"/>
        <color rgb="FF000000"/>
        <rFont val="Calibri"/>
      </rPr>
      <t xml:space="preserve">Verify the system commands contained in the following directories are owned by root, or a required system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/bin </t>
    </r>
    <r>
      <rPr>
        <sz val="11"/>
        <color rgb="FF000000"/>
        <rFont val="Calibri"/>
      </rPr>
      <t xml:space="preserve">
</t>
    </r>
    <r>
      <rPr>
        <sz val="11"/>
        <color rgb="FF000000"/>
        <rFont val="Calibri"/>
      </rPr>
      <t xml:space="preserve">/sbin </t>
    </r>
    <r>
      <rPr>
        <sz val="11"/>
        <color rgb="FF000000"/>
        <rFont val="Calibri"/>
      </rPr>
      <t xml:space="preserve">
</t>
    </r>
    <r>
      <rPr>
        <sz val="11"/>
        <color rgb="FF000000"/>
        <rFont val="Calibri"/>
      </rPr>
      <t xml:space="preserve">/usr/bin </t>
    </r>
    <r>
      <rPr>
        <sz val="11"/>
        <color rgb="FF000000"/>
        <rFont val="Calibri"/>
      </rPr>
      <t xml:space="preserve">
</t>
    </r>
    <r>
      <rPr>
        <sz val="11"/>
        <color rgb="FF000000"/>
        <rFont val="Calibri"/>
      </rPr>
      <t xml:space="preserve">/usr/sbin </t>
    </r>
    <r>
      <rPr>
        <sz val="11"/>
        <color rgb="FF000000"/>
        <rFont val="Calibri"/>
      </rPr>
      <t xml:space="preserve">
</t>
    </r>
    <r>
      <rPr>
        <sz val="11"/>
        <color rgb="FF000000"/>
        <rFont val="Calibri"/>
      </rPr>
      <t xml:space="preserve">/usr/local/bin </t>
    </r>
    <r>
      <rPr>
        <sz val="11"/>
        <color rgb="FF000000"/>
        <rFont val="Calibri"/>
      </rPr>
      <t xml:space="preserve">
</t>
    </r>
    <r>
      <rPr>
        <sz val="11"/>
        <color rgb="FF000000"/>
        <rFont val="Calibri"/>
      </rPr>
      <t xml:space="preserve">/usr/local/sbin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for the check: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/bin /sbin /usr/bin /usr/sbin /usr/local/bin /usr/local/sbin ! -user root -type f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are returned and are not owned by a required system account, this is a finding.</t>
    </r>
  </si>
  <si>
    <t>V-238378</t>
  </si>
  <si>
    <r>
      <rPr>
        <sz val="11"/>
        <rFont val="Calibri"/>
      </rPr>
      <t>The Ubuntu operating system must have system commands group-owned by root or a system account.</t>
    </r>
  </si>
  <si>
    <r>
      <rPr>
        <sz val="11"/>
        <color rgb="FF000000"/>
        <rFont val="Calibri"/>
      </rPr>
      <t xml:space="preserve">Configure the system commands to be protected from unauthorized access. Run the following command, replacing "[FILE]" with any system command file not group-owned by "root" or a required system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chgrp root [FILE]</t>
    </r>
  </si>
  <si>
    <r>
      <rPr>
        <sz val="11"/>
        <color rgb="FF000000"/>
        <rFont val="Calibri"/>
      </rPr>
      <t xml:space="preserve">Verify the system commands contained in the following directories are group-owned by root or a required system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/bin </t>
    </r>
    <r>
      <rPr>
        <sz val="11"/>
        <color rgb="FF000000"/>
        <rFont val="Calibri"/>
      </rPr>
      <t xml:space="preserve">
</t>
    </r>
    <r>
      <rPr>
        <sz val="11"/>
        <color rgb="FF000000"/>
        <rFont val="Calibri"/>
      </rPr>
      <t xml:space="preserve">/sbin </t>
    </r>
    <r>
      <rPr>
        <sz val="11"/>
        <color rgb="FF000000"/>
        <rFont val="Calibri"/>
      </rPr>
      <t xml:space="preserve">
</t>
    </r>
    <r>
      <rPr>
        <sz val="11"/>
        <color rgb="FF000000"/>
        <rFont val="Calibri"/>
      </rPr>
      <t xml:space="preserve">/usr/bin </t>
    </r>
    <r>
      <rPr>
        <sz val="11"/>
        <color rgb="FF000000"/>
        <rFont val="Calibri"/>
      </rPr>
      <t xml:space="preserve">
</t>
    </r>
    <r>
      <rPr>
        <sz val="11"/>
        <color rgb="FF000000"/>
        <rFont val="Calibri"/>
      </rPr>
      <t xml:space="preserve">/usr/sbin </t>
    </r>
    <r>
      <rPr>
        <sz val="11"/>
        <color rgb="FF000000"/>
        <rFont val="Calibri"/>
      </rPr>
      <t xml:space="preserve">
</t>
    </r>
    <r>
      <rPr>
        <sz val="11"/>
        <color rgb="FF000000"/>
        <rFont val="Calibri"/>
      </rPr>
      <t xml:space="preserve">/usr/local/bin </t>
    </r>
    <r>
      <rPr>
        <sz val="11"/>
        <color rgb="FF000000"/>
        <rFont val="Calibri"/>
      </rPr>
      <t xml:space="preserve">
</t>
    </r>
    <r>
      <rPr>
        <sz val="11"/>
        <color rgb="FF000000"/>
        <rFont val="Calibri"/>
      </rPr>
      <t xml:space="preserve">/usr/local/sbin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check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-L /bin /sbin /usr/bin /usr/sbin /usr/local/bin /usr/local/sbin ! -group root -type f ! -perm /2000 -exec stat -c "%n %G"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are returned that are not Set Group ID upon execution (SGID) files and group-owned by a required system account, this is a finding.</t>
    </r>
  </si>
  <si>
    <t>V-238379</t>
  </si>
  <si>
    <r>
      <rPr>
        <sz val="11"/>
        <rFont val="Calibri"/>
      </rPr>
      <t>The Ubuntu operating system must disable the x86 Ctrl-Alt-Delete key sequence if a graphical user interface is installed.</t>
    </r>
  </si>
  <si>
    <r>
      <rPr>
        <sz val="11"/>
        <color rgb="FF000000"/>
        <rFont val="Calibri"/>
      </rPr>
      <t>Configure the system to disable the Ctrl-Alt-Delete sequence when using a graphical user interface by creating or editing the /etc/dconf/db/local.d/00-disable-CAD file.</t>
    </r>
    <r>
      <rPr>
        <sz val="11"/>
        <color rgb="FF000000"/>
        <rFont val="Calibri"/>
      </rPr>
      <t xml:space="preserve">
</t>
    </r>
    <r>
      <rPr>
        <sz val="11"/>
        <color rgb="FF000000"/>
        <rFont val="Calibri"/>
      </rPr>
      <t>Add the setting to disable the Ctrl-Alt-Delete sequence for the graphical user interface:</t>
    </r>
    <r>
      <rPr>
        <sz val="11"/>
        <color rgb="FF000000"/>
        <rFont val="Calibri"/>
      </rPr>
      <t xml:space="preserve">
</t>
    </r>
    <r>
      <rPr>
        <sz val="11"/>
        <color rgb="FF000000"/>
        <rFont val="Calibri"/>
      </rPr>
      <t>[org/gnome/settings-daemon/plugins/media-keys]</t>
    </r>
    <r>
      <rPr>
        <sz val="11"/>
        <color rgb="FF000000"/>
        <rFont val="Calibri"/>
      </rPr>
      <t xml:space="preserve">
</t>
    </r>
    <r>
      <rPr>
        <sz val="11"/>
        <color rgb="FF000000"/>
        <rFont val="Calibri"/>
      </rPr>
      <t>logout=''</t>
    </r>
    <r>
      <rPr>
        <sz val="11"/>
        <color rgb="FF000000"/>
        <rFont val="Calibri"/>
      </rPr>
      <t xml:space="preserve">
</t>
    </r>
    <r>
      <rPr>
        <sz val="11"/>
        <color rgb="FF000000"/>
        <rFont val="Calibri"/>
      </rPr>
      <t>Update the dconf settings:</t>
    </r>
    <r>
      <rPr>
        <sz val="11"/>
        <color rgb="FF000000"/>
        <rFont val="Calibri"/>
      </rPr>
      <t xml:space="preserve">
</t>
    </r>
    <r>
      <rPr>
        <sz val="11"/>
        <color rgb="FF000000"/>
        <rFont val="Calibri"/>
      </rPr>
      <t># dconf update</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</si>
  <si>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the graphical environment, risk of unintentional reboot from the Ctrl-Alt-Delete sequence is reduced because the user will be prompted before any action is taken.</t>
    </r>
  </si>
  <si>
    <r>
      <rPr>
        <sz val="11"/>
        <color rgb="FF000000"/>
        <rFont val="Calibri"/>
      </rPr>
      <t>Verify the Ubuntu operating system is not configured to reboot the system when Ctrl-Alt-Delete is pressed when using a graphical user interface.</t>
    </r>
    <r>
      <rPr>
        <sz val="11"/>
        <color rgb="FF000000"/>
        <rFont val="Calibri"/>
      </rPr>
      <t xml:space="preserve">
</t>
    </r>
    <r>
      <rPr>
        <sz val="11"/>
        <color rgb="FF000000"/>
        <rFont val="Calibri"/>
      </rPr>
      <t>Check that the "logout" target is not bound to an action with the following command:</t>
    </r>
    <r>
      <rPr>
        <sz val="11"/>
        <color rgb="FF000000"/>
        <rFont val="Calibri"/>
      </rPr>
      <t xml:space="preserve">
</t>
    </r>
    <r>
      <rPr>
        <sz val="11"/>
        <color rgb="FF000000"/>
        <rFont val="Calibri"/>
      </rPr>
      <t># grep logout /etc/dconf/db/local.d/*</t>
    </r>
    <r>
      <rPr>
        <sz val="11"/>
        <color rgb="FF000000"/>
        <rFont val="Calibri"/>
      </rPr>
      <t xml:space="preserve">
</t>
    </r>
    <r>
      <rPr>
        <sz val="11"/>
        <color rgb="FF000000"/>
        <rFont val="Calibri"/>
      </rPr>
      <t>logout=''</t>
    </r>
    <r>
      <rPr>
        <sz val="11"/>
        <color rgb="FF000000"/>
        <rFont val="Calibri"/>
      </rPr>
      <t xml:space="preserve">
</t>
    </r>
    <r>
      <rPr>
        <sz val="11"/>
        <color rgb="FF000000"/>
        <rFont val="Calibri"/>
      </rPr>
      <t>If the "logout" key is bound to an action, is commented out, or is missing, this is a finding.</t>
    </r>
  </si>
  <si>
    <t>V-238380</t>
  </si>
  <si>
    <r>
      <rPr>
        <sz val="11"/>
        <rFont val="Calibri"/>
      </rPr>
      <t>The Ubuntu operating system must disable the x86 Ctrl-Alt-Delete key sequence.</t>
    </r>
  </si>
  <si>
    <r>
      <rPr>
        <sz val="11"/>
        <color rgb="FF000000"/>
        <rFont val="Calibri"/>
      </rPr>
      <t>Configure the system to disable the Ctrl-Alt-Delete sequence for the command line with the following commands:</t>
    </r>
    <r>
      <rPr>
        <sz val="11"/>
        <color rgb="FF000000"/>
        <rFont val="Calibri"/>
      </rPr>
      <t xml:space="preserve">
</t>
    </r>
    <r>
      <rPr>
        <sz val="11"/>
        <color rgb="FF000000"/>
        <rFont val="Calibri"/>
      </rPr>
      <t>$ sudo systemctl disable ctrl-alt-del.target</t>
    </r>
    <r>
      <rPr>
        <sz val="11"/>
        <color rgb="FF000000"/>
        <rFont val="Calibri"/>
      </rPr>
      <t xml:space="preserve">
</t>
    </r>
    <r>
      <rPr>
        <sz val="11"/>
        <color rgb="FF000000"/>
        <rFont val="Calibri"/>
      </rPr>
      <t>$ sudo systemctl mask ctrl-alt-del.target</t>
    </r>
    <r>
      <rPr>
        <sz val="11"/>
        <color rgb="FF000000"/>
        <rFont val="Calibri"/>
      </rPr>
      <t xml:space="preserve">
</t>
    </r>
    <r>
      <rPr>
        <sz val="11"/>
        <color rgb="FF000000"/>
        <rFont val="Calibri"/>
      </rPr>
      <t xml:space="preserve">Reload the daemon to take effect: </t>
    </r>
    <r>
      <rPr>
        <sz val="11"/>
        <color rgb="FF000000"/>
        <rFont val="Calibri"/>
      </rPr>
      <t xml:space="preserve">
</t>
    </r>
    <r>
      <rPr>
        <sz val="11"/>
        <color rgb="FF000000"/>
        <rFont val="Calibri"/>
      </rPr>
      <t>$ sudo systemctl daemon-reload</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</si>
  <si>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t>
    </r>
  </si>
  <si>
    <r>
      <rPr>
        <sz val="11"/>
        <color rgb="FF000000"/>
        <rFont val="Calibri"/>
      </rPr>
      <t>Verify the Ubuntu operating system is not configured to reboot the system when Ctrl-Alt-Delete is pressed.</t>
    </r>
    <r>
      <rPr>
        <sz val="11"/>
        <color rgb="FF000000"/>
        <rFont val="Calibri"/>
      </rPr>
      <t xml:space="preserve">
</t>
    </r>
    <r>
      <rPr>
        <sz val="11"/>
        <color rgb="FF000000"/>
        <rFont val="Calibri"/>
      </rPr>
      <t>Check that the "ctrl-alt-del.target" (otherwise also known as reboot.target) is not active with the following command:</t>
    </r>
    <r>
      <rPr>
        <sz val="11"/>
        <color rgb="FF000000"/>
        <rFont val="Calibri"/>
      </rPr>
      <t xml:space="preserve">
</t>
    </r>
    <r>
      <rPr>
        <sz val="11"/>
        <color rgb="FF000000"/>
        <rFont val="Calibri"/>
      </rPr>
      <t>$ sudo systemctl status ctrl-alt-del.target</t>
    </r>
    <r>
      <rPr>
        <sz val="11"/>
        <color rgb="FF000000"/>
        <rFont val="Calibri"/>
      </rPr>
      <t xml:space="preserve">
</t>
    </r>
    <r>
      <rPr>
        <sz val="11"/>
        <color rgb="FF000000"/>
        <rFont val="Calibri"/>
      </rPr>
      <t>ctrl-alt-del.target</t>
    </r>
    <r>
      <rPr>
        <sz val="11"/>
        <color rgb="FF000000"/>
        <rFont val="Calibri"/>
      </rPr>
      <t xml:space="preserve">
</t>
    </r>
    <r>
      <rPr>
        <sz val="11"/>
        <color rgb="FF000000"/>
        <rFont val="Calibri"/>
      </rPr>
      <t>Loaded: masked (Reason: Unit ctrl-alt-del.target is masked.)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"ctrl-alt-del.target" is not masked, this is a finding.</t>
    </r>
  </si>
  <si>
    <t>V-251503</t>
  </si>
  <si>
    <r>
      <rPr>
        <sz val="11"/>
        <rFont val="Calibri"/>
      </rPr>
      <t>The Ubuntu operating system must not have accounts configured with blank or null passwords.</t>
    </r>
  </si>
  <si>
    <r>
      <rPr>
        <sz val="11"/>
        <color rgb="FF000000"/>
        <rFont val="Calibri"/>
      </rPr>
      <t>Configure all accounts on the system to have a password or lock the account with the following commands:</t>
    </r>
    <r>
      <rPr>
        <sz val="11"/>
        <color rgb="FF000000"/>
        <rFont val="Calibri"/>
      </rPr>
      <t xml:space="preserve">
</t>
    </r>
    <r>
      <rPr>
        <sz val="11"/>
        <color rgb="FF000000"/>
        <rFont val="Calibri"/>
      </rPr>
      <t>Perform a password reset:</t>
    </r>
    <r>
      <rPr>
        <sz val="11"/>
        <color rgb="FF000000"/>
        <rFont val="Calibri"/>
      </rPr>
      <t xml:space="preserve">
</t>
    </r>
    <r>
      <rPr>
        <sz val="11"/>
        <color rgb="FF000000"/>
        <rFont val="Calibri"/>
      </rPr>
      <t>$ sudo passwd [username]</t>
    </r>
    <r>
      <rPr>
        <sz val="11"/>
        <color rgb="FF000000"/>
        <rFont val="Calibri"/>
      </rPr>
      <t xml:space="preserve">
</t>
    </r>
    <r>
      <rPr>
        <sz val="11"/>
        <color rgb="FF000000"/>
        <rFont val="Calibri"/>
      </rPr>
      <t>Lock an account:</t>
    </r>
    <r>
      <rPr>
        <sz val="11"/>
        <color rgb="FF000000"/>
        <rFont val="Calibri"/>
      </rPr>
      <t xml:space="preserve">
</t>
    </r>
    <r>
      <rPr>
        <sz val="11"/>
        <color rgb="FF000000"/>
        <rFont val="Calibri"/>
      </rPr>
      <t>$ sudo passwd -l [username]</t>
    </r>
  </si>
  <si>
    <r>
      <rPr>
        <sz val="11"/>
        <color rgb="FF000000"/>
        <rFont val="Calibri"/>
      </rPr>
      <t>If an account has an empty password, anyone could log on and run commands with the privileges of that account. Accounts with empty passwords should never be used in operational environments.</t>
    </r>
  </si>
  <si>
    <r>
      <rPr>
        <sz val="11"/>
        <color rgb="FF000000"/>
        <rFont val="Calibri"/>
      </rPr>
      <t>Check the "/etc/shadow" file for blank passwords with the following command:</t>
    </r>
    <r>
      <rPr>
        <sz val="11"/>
        <color rgb="FF000000"/>
        <rFont val="Calibri"/>
      </rPr>
      <t xml:space="preserve">
</t>
    </r>
    <r>
      <rPr>
        <sz val="11"/>
        <color rgb="FF000000"/>
        <rFont val="Calibri"/>
      </rPr>
      <t>$ sudo awk -F: '!$2 {print $1}' /etc/shadow</t>
    </r>
    <r>
      <rPr>
        <sz val="11"/>
        <color rgb="FF000000"/>
        <rFont val="Calibri"/>
      </rPr>
      <t xml:space="preserve">
</t>
    </r>
    <r>
      <rPr>
        <sz val="11"/>
        <color rgb="FF000000"/>
        <rFont val="Calibri"/>
      </rPr>
      <t>If the command returns any results, this is a finding.</t>
    </r>
  </si>
  <si>
    <t>V-251504</t>
  </si>
  <si>
    <r>
      <rPr>
        <sz val="11"/>
        <rFont val="Calibri"/>
      </rPr>
      <t>The Ubuntu operating system must not allow accounts configured with blank or null passwords.</t>
    </r>
  </si>
  <si>
    <r>
      <rPr>
        <sz val="11"/>
        <color rgb="FF000000"/>
        <rFont val="Calibri"/>
      </rPr>
      <t>If an account is configured for password authentication but does not have an assigned password, it may be possible to log on to the account without authenticating.</t>
    </r>
    <r>
      <rPr>
        <sz val="11"/>
        <color rgb="FF000000"/>
        <rFont val="Calibri"/>
      </rPr>
      <t xml:space="preserve">
</t>
    </r>
    <r>
      <rPr>
        <sz val="11"/>
        <color rgb="FF000000"/>
        <rFont val="Calibri"/>
      </rPr>
      <t>Remove any instances of the "nullok" option in "/etc/pam.d/common-password" to prevent logons with empty passwords.</t>
    </r>
  </si>
  <si>
    <r>
      <rPr>
        <sz val="11"/>
        <color rgb="FF000000"/>
        <rFont val="Calibri"/>
      </rPr>
      <t xml:space="preserve">To verify that null passwords cannot be used, run the following command: </t>
    </r>
    <r>
      <rPr>
        <sz val="11"/>
        <color rgb="FF000000"/>
        <rFont val="Calibri"/>
      </rPr>
      <t xml:space="preserve">
</t>
    </r>
    <r>
      <rPr>
        <sz val="11"/>
        <color rgb="FF000000"/>
        <rFont val="Calibri"/>
      </rPr>
      <t>$ sudo grep nullok /etc/pam.d/*</t>
    </r>
    <r>
      <rPr>
        <sz val="11"/>
        <color rgb="FF000000"/>
        <rFont val="Calibri"/>
      </rPr>
      <t xml:space="preserve">
</t>
    </r>
    <r>
      <rPr>
        <sz val="11"/>
        <color rgb="FF000000"/>
        <rFont val="Calibri"/>
      </rPr>
      <t>If this produces any output, it may be possible to log on with accounts with empty passwords.</t>
    </r>
    <r>
      <rPr>
        <sz val="11"/>
        <color rgb="FF000000"/>
        <rFont val="Calibri"/>
      </rPr>
      <t xml:space="preserve">
</t>
    </r>
    <r>
      <rPr>
        <sz val="11"/>
        <color rgb="FF000000"/>
        <rFont val="Calibri"/>
      </rPr>
      <t>If null passwords can be used, this is a finding.</t>
    </r>
  </si>
  <si>
    <t>V-251505</t>
  </si>
  <si>
    <r>
      <rPr>
        <sz val="11"/>
        <rFont val="Calibri"/>
      </rPr>
      <t>The Ubuntu operating system must disable automatic mounting of Universal Serial Bus (USB) mass storage driver.</t>
    </r>
  </si>
  <si>
    <r>
      <rPr>
        <sz val="11"/>
        <color rgb="FF000000"/>
        <rFont val="Calibri"/>
      </rPr>
      <t xml:space="preserve">Configure the Ubuntu operating system to disable using the USB storage kernel module. </t>
    </r>
    <r>
      <rPr>
        <sz val="11"/>
        <color rgb="FF000000"/>
        <rFont val="Calibri"/>
      </rPr>
      <t xml:space="preserve">
</t>
    </r>
    <r>
      <rPr>
        <sz val="11"/>
        <color rgb="FF000000"/>
        <rFont val="Calibri"/>
      </rPr>
      <t>Create a file under "/etc/modprobe.d" to contain the following:</t>
    </r>
    <r>
      <rPr>
        <sz val="11"/>
        <color rgb="FF000000"/>
        <rFont val="Calibri"/>
      </rPr>
      <t xml:space="preserve">
</t>
    </r>
    <r>
      <rPr>
        <sz val="11"/>
        <color rgb="FF000000"/>
        <rFont val="Calibri"/>
      </rPr>
      <t># sudo su -c "echo install usb-storage /bin/false &gt;&gt; /etc/modprobe.d/DISASTIG.conf"</t>
    </r>
    <r>
      <rPr>
        <sz val="11"/>
        <color rgb="FF000000"/>
        <rFont val="Calibri"/>
      </rPr>
      <t xml:space="preserve">
</t>
    </r>
    <r>
      <rPr>
        <sz val="11"/>
        <color rgb="FF000000"/>
        <rFont val="Calibri"/>
      </rPr>
      <t>Configure the operating system to disable the ability to use USB mass storage devices.</t>
    </r>
    <r>
      <rPr>
        <sz val="11"/>
        <color rgb="FF000000"/>
        <rFont val="Calibri"/>
      </rPr>
      <t xml:space="preserve">
</t>
    </r>
    <r>
      <rPr>
        <sz val="11"/>
        <color rgb="FF000000"/>
        <rFont val="Calibri"/>
      </rPr>
      <t># sudo su -c "echo blacklist usb-storage &gt;&gt; /etc/modprobe.d/DISASTIG.conf"</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</si>
  <si>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</si>
  <si>
    <r>
      <rPr>
        <sz val="11"/>
        <color rgb="FF000000"/>
        <rFont val="Calibri"/>
      </rPr>
      <t>Verify that Ubuntu operating system disables ability to load the USB storage kernel module.</t>
    </r>
    <r>
      <rPr>
        <sz val="11"/>
        <color rgb="FF000000"/>
        <rFont val="Calibri"/>
      </rPr>
      <t xml:space="preserve">
</t>
    </r>
    <r>
      <rPr>
        <sz val="11"/>
        <color rgb="FF000000"/>
        <rFont val="Calibri"/>
      </rPr>
      <t xml:space="preserve"># grep usb-storage /etc/modprobe.d/* | grep "/bin/false" </t>
    </r>
    <r>
      <rPr>
        <sz val="11"/>
        <color rgb="FF000000"/>
        <rFont val="Calibri"/>
      </rPr>
      <t xml:space="preserve">
</t>
    </r>
    <r>
      <rPr>
        <sz val="11"/>
        <color rgb="FF000000"/>
        <rFont val="Calibri"/>
      </rPr>
      <t>install usb-storage /bin/false</t>
    </r>
    <r>
      <rPr>
        <sz val="11"/>
        <color rgb="FF000000"/>
        <rFont val="Calibri"/>
      </rPr>
      <t xml:space="preserve">
</t>
    </r>
    <r>
      <rPr>
        <sz val="11"/>
        <color rgb="FF000000"/>
        <rFont val="Calibri"/>
      </rPr>
      <t>If the command does not return any output, or the line is commented out, this is a finding.</t>
    </r>
    <r>
      <rPr>
        <sz val="11"/>
        <color rgb="FF000000"/>
        <rFont val="Calibri"/>
      </rPr>
      <t xml:space="preserve">
</t>
    </r>
    <r>
      <rPr>
        <sz val="11"/>
        <color rgb="FF000000"/>
        <rFont val="Calibri"/>
      </rPr>
      <t>Verify the operating system disables the ability to use USB mass storage device.</t>
    </r>
    <r>
      <rPr>
        <sz val="11"/>
        <color rgb="FF000000"/>
        <rFont val="Calibri"/>
      </rPr>
      <t xml:space="preserve">
</t>
    </r>
    <r>
      <rPr>
        <sz val="11"/>
        <color rgb="FF000000"/>
        <rFont val="Calibri"/>
      </rPr>
      <t># grep usb-storage /etc/modprobe.d/* | grep -i "blacklist"</t>
    </r>
    <r>
      <rPr>
        <sz val="11"/>
        <color rgb="FF000000"/>
        <rFont val="Calibri"/>
      </rPr>
      <t xml:space="preserve">
</t>
    </r>
    <r>
      <rPr>
        <sz val="11"/>
        <color rgb="FF000000"/>
        <rFont val="Calibri"/>
      </rPr>
      <t>blacklist usb-storage</t>
    </r>
    <r>
      <rPr>
        <sz val="11"/>
        <color rgb="FF000000"/>
        <rFont val="Calibri"/>
      </rPr>
      <t xml:space="preserve">
</t>
    </r>
    <r>
      <rPr>
        <sz val="11"/>
        <color rgb="FF000000"/>
        <rFont val="Calibri"/>
      </rPr>
      <t>If the command does not return any output, or the line is commented out, this is a finding.</t>
    </r>
  </si>
  <si>
    <t>V-252704</t>
  </si>
  <si>
    <r>
      <rPr>
        <sz val="11"/>
        <rFont val="Calibri"/>
      </rPr>
      <t>The Ubuntu operating system must disable all wireless network adapters.</t>
    </r>
  </si>
  <si>
    <r>
      <rPr>
        <sz val="11"/>
        <color rgb="FF000000"/>
        <rFont val="Calibri"/>
      </rPr>
      <t xml:space="preserve">List all the wireless interfaces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ls -L -d /sys/class/net/*/wireless | xargs dirname | xargs basename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interface, configure the system to disable wireless network interfaces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ifdown &lt;interface 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interface listed, find their respective module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basename $(readlink -f /sys/class/net/&lt;interface name&gt;/device/driver)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&lt;interface name&gt; must be substituted by the actual interface 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 file in the "/etc/modprobe.d" directory and for each module, add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install &lt;module name&gt; /bin/false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module from the system, execute the  following command to remove 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modprobe -r &lt;module name&gt;</t>
    </r>
  </si>
  <si>
    <r>
      <rPr>
        <sz val="11"/>
        <color rgb="FF000000"/>
        <rFont val="Calibri"/>
      </rPr>
      <t xml:space="preserve">Without protection of communications with wireless peripherals, confidentiality and integrity may be compromised because unprotected communications can be intercepted and either read, altered, or used to compromise the operating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applies to wireless peripheral technologies (e.g., wireless mice, keyboards, displays, etc.) used with an operating system.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AO. Even though some wireless peripherals, such as mice and pointing devices, do not ordinarily carry information that need to be protected, modification of communications with these wireless peripherals may be used to compromise the operating system. Communication paths outside the physical protection of a controlled boundary are exposed to the possibility of interception and 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</si>
  <si>
    <r>
      <rPr>
        <sz val="11"/>
        <color rgb="FF000000"/>
        <rFont val="Calibri"/>
      </rPr>
      <t xml:space="preserve">Note: This requirement is Not Applicable for systems that do not have physical wireless network radios.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there are no wireless interfaces configured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ls -L -d /sys/class/net/*/wireless | xargs dirname | xargs basename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wireless interface is configured and has not been documented and approved by the ISSO, this is a finding.</t>
    </r>
  </si>
  <si>
    <t>V-255912</t>
  </si>
  <si>
    <r>
      <rPr>
        <sz val="11"/>
        <rFont val="Calibri"/>
      </rPr>
      <t>The Ubuntu operating system SSH server must be configured to use only FIPS-validated key exchange algorithms.</t>
    </r>
  </si>
  <si>
    <r>
      <rPr>
        <sz val="11"/>
        <color rgb="FF000000"/>
        <rFont val="Calibri"/>
      </rPr>
      <t>Configure the SSH server to use only FIPS-validated key exchange algorithms by adding or modifying the following line in "/etc/ssh/sshd_config":</t>
    </r>
    <r>
      <rPr>
        <sz val="11"/>
        <color rgb="FF000000"/>
        <rFont val="Calibri"/>
      </rPr>
      <t xml:space="preserve">
</t>
    </r>
    <r>
      <rPr>
        <sz val="11"/>
        <color rgb="FF000000"/>
        <rFont val="Calibri"/>
      </rPr>
      <t xml:space="preserve">     KexAlgorithms ecdh-sha2-nistp256,ecdh-sha2-nistp384,ecdh-sha2-nistp521,diffie-hellman-group-exchange-sha256</t>
    </r>
    <r>
      <rPr>
        <sz val="11"/>
        <color rgb="FF000000"/>
        <rFont val="Calibri"/>
      </rPr>
      <t xml:space="preserve">
</t>
    </r>
    <r>
      <rPr>
        <sz val="11"/>
        <color rgb="FF000000"/>
        <rFont val="Calibri"/>
      </rPr>
      <t>Restart the "sshd" service for changes to take effect:</t>
    </r>
    <r>
      <rPr>
        <sz val="11"/>
        <color rgb="FF000000"/>
        <rFont val="Calibri"/>
      </rPr>
      <t xml:space="preserve">
</t>
    </r>
    <r>
      <rPr>
        <sz val="11"/>
        <color rgb="FF000000"/>
        <rFont val="Calibri"/>
      </rPr>
      <t xml:space="preserve">     $ sudo systemctl restart sshd</t>
    </r>
  </si>
  <si>
    <r>
      <rPr>
        <sz val="11"/>
        <color rgb="FF000000"/>
        <rFont val="Calibri"/>
      </rPr>
      <t>Without cryptographic integrity protections provided by FIPS-validated cryptographic algorithms, information can be viewed and altered by unauthorized users without detection.</t>
    </r>
    <r>
      <rPr>
        <sz val="11"/>
        <color rgb="FF000000"/>
        <rFont val="Calibri"/>
      </rPr>
      <t xml:space="preserve">
</t>
    </r>
    <r>
      <rPr>
        <sz val="11"/>
        <color rgb="FF000000"/>
        <rFont val="Calibri"/>
      </rPr>
      <t>The system will attempt to use the first algorithm presented by the client that matches the server list. Listing the values "strongest to weakest" is a method to ensure the use of the strongest algorithm available to secure the SSH connection.</t>
    </r>
  </si>
  <si>
    <r>
      <rPr>
        <sz val="11"/>
        <color rgb="FF000000"/>
        <rFont val="Calibri"/>
      </rPr>
      <t>Verify the SSH server is configured to use only FIPS-validated key exchange algorithms:</t>
    </r>
    <r>
      <rPr>
        <sz val="11"/>
        <color rgb="FF000000"/>
        <rFont val="Calibri"/>
      </rPr>
      <t xml:space="preserve">
</t>
    </r>
    <r>
      <rPr>
        <sz val="11"/>
        <color rgb="FF000000"/>
        <rFont val="Calibri"/>
      </rPr>
      <t>$ sudo /usr/sbin/sshd -dd 2&gt;&amp;1 | awk '/filename/ {print $4}' | tr -d '\r' | tr '\n' ' ' | xargs sudo grep -iH '^\s*kexalgorithms'</t>
    </r>
    <r>
      <rPr>
        <sz val="11"/>
        <color rgb="FF000000"/>
        <rFont val="Calibri"/>
      </rPr>
      <t xml:space="preserve">
</t>
    </r>
    <r>
      <rPr>
        <sz val="11"/>
        <color rgb="FF000000"/>
        <rFont val="Calibri"/>
      </rPr>
      <t>KexAlgorithms ecdh-sha2-nistp256,ecdh-sha2-nistp384,ecdh-sha2-nistp521,diffie-hellman-group-exchange-sha256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"KexAlgorithms" is not configured, is commented out, or does not contain only the algorithms "ecdh-sha2-nistp256,ecdh-sha2-nistp384,ecdh-sha2-nistp521,diffie-hellman-group-exchange-sha256" in exact order, this is a finding.</t>
    </r>
  </si>
  <si>
    <t>V-255913</t>
  </si>
  <si>
    <r>
      <rPr>
        <sz val="11"/>
        <rFont val="Calibri"/>
      </rPr>
      <t>The Ubuntu operating system must restrict access to the kernel message buffer.</t>
    </r>
  </si>
  <si>
    <r>
      <rPr>
        <sz val="11"/>
        <color rgb="FF000000"/>
        <rFont val="Calibri"/>
      </rPr>
      <t>Configure the operating system to restrict access to the kernel message buffer.</t>
    </r>
    <r>
      <rPr>
        <sz val="11"/>
        <color rgb="FF000000"/>
        <rFont val="Calibri"/>
      </rPr>
      <t xml:space="preserve">
</t>
    </r>
    <r>
      <rPr>
        <sz val="11"/>
        <color rgb="FF000000"/>
        <rFont val="Calibri"/>
      </rPr>
      <t>Set the system to the required kernel parameter by adding or modifying the following line in /etc/sysctl.conf or a config file in the /etc/sysctl.d/ directory:</t>
    </r>
    <r>
      <rPr>
        <sz val="11"/>
        <color rgb="FF000000"/>
        <rFont val="Calibri"/>
      </rPr>
      <t xml:space="preserve">
</t>
    </r>
    <r>
      <rPr>
        <sz val="11"/>
        <color rgb="FF000000"/>
        <rFont val="Calibri"/>
      </rPr>
      <t xml:space="preserve">     kernel.dmesg_restrict = 1</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 xml:space="preserve">     /run/sysctl.d/</t>
    </r>
    <r>
      <rPr>
        <sz val="11"/>
        <color rgb="FF000000"/>
        <rFont val="Calibri"/>
      </rPr>
      <t xml:space="preserve">
</t>
    </r>
    <r>
      <rPr>
        <sz val="11"/>
        <color rgb="FF000000"/>
        <rFont val="Calibri"/>
      </rPr>
      <t xml:space="preserve">     /etc/sysctl.d/</t>
    </r>
    <r>
      <rPr>
        <sz val="11"/>
        <color rgb="FF000000"/>
        <rFont val="Calibri"/>
      </rPr>
      <t xml:space="preserve">
</t>
    </r>
    <r>
      <rPr>
        <sz val="11"/>
        <color rgb="FF000000"/>
        <rFont val="Calibri"/>
      </rPr>
      <t xml:space="preserve">     /usr/local/lib/sysctl.d/</t>
    </r>
    <r>
      <rPr>
        <sz val="11"/>
        <color rgb="FF000000"/>
        <rFont val="Calibri"/>
      </rPr>
      <t xml:space="preserve">
</t>
    </r>
    <r>
      <rPr>
        <sz val="11"/>
        <color rgb="FF000000"/>
        <rFont val="Calibri"/>
      </rPr>
      <t xml:space="preserve">     /usr/lib/sysctl.d/</t>
    </r>
    <r>
      <rPr>
        <sz val="11"/>
        <color rgb="FF000000"/>
        <rFont val="Calibri"/>
      </rPr>
      <t xml:space="preserve">
</t>
    </r>
    <r>
      <rPr>
        <sz val="11"/>
        <color rgb="FF000000"/>
        <rFont val="Calibri"/>
      </rPr>
      <t xml:space="preserve">     /lib/sysctl.d/</t>
    </r>
    <r>
      <rPr>
        <sz val="11"/>
        <color rgb="FF000000"/>
        <rFont val="Calibri"/>
      </rPr>
      <t xml:space="preserve">
</t>
    </r>
    <r>
      <rPr>
        <sz val="11"/>
        <color rgb="FF000000"/>
        <rFont val="Calibri"/>
      </rPr>
      <t xml:space="preserve">     /etc/sysctl.conf</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xml:space="preserve">     $ sudo sysctl --system</t>
    </r>
  </si>
  <si>
    <r>
      <rPr>
        <sz val="11"/>
        <color rgb="FF000000"/>
        <rFont val="Calibri"/>
      </rPr>
      <t>Restricting access to the kernel message buffer limits access only to root. This prevents attackers from gaining additional system information as a nonprivileged user.</t>
    </r>
  </si>
  <si>
    <r>
      <rPr>
        <sz val="11"/>
        <color rgb="FF000000"/>
        <rFont val="Calibri"/>
      </rPr>
      <t>Verify the operating system is configured to restrict access to the kernel message buffer with the following commands:</t>
    </r>
    <r>
      <rPr>
        <sz val="11"/>
        <color rgb="FF000000"/>
        <rFont val="Calibri"/>
      </rPr>
      <t xml:space="preserve">
</t>
    </r>
    <r>
      <rPr>
        <sz val="11"/>
        <color rgb="FF000000"/>
        <rFont val="Calibri"/>
      </rPr>
      <t xml:space="preserve">     $ sudo sysctl kernel.dmesg_restrict</t>
    </r>
    <r>
      <rPr>
        <sz val="11"/>
        <color rgb="FF000000"/>
        <rFont val="Calibri"/>
      </rPr>
      <t xml:space="preserve">
</t>
    </r>
    <r>
      <rPr>
        <sz val="11"/>
        <color rgb="FF000000"/>
        <rFont val="Calibri"/>
      </rPr>
      <t xml:space="preserve">     kernel.dmesg_restrict = 1</t>
    </r>
    <r>
      <rPr>
        <sz val="11"/>
        <color rgb="FF000000"/>
        <rFont val="Calibri"/>
      </rPr>
      <t xml:space="preserve">
</t>
    </r>
    <r>
      <rPr>
        <sz val="11"/>
        <color rgb="FF000000"/>
        <rFont val="Calibri"/>
      </rPr>
      <t>If "kernel.dmesg_restrict" is not set to "1" or is missing,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xml:space="preserve">     $ sudo grep -r kernel.dmesg_restrict /run/sysctl.d/* /etc/sysctl.d/* /usr/local/lib/sysctl.d/* /usr/lib/sysctl.d/* /lib/sysctl.d/* /etc/sysctl.conf 2&gt; /dev/null</t>
    </r>
    <r>
      <rPr>
        <sz val="11"/>
        <color rgb="FF000000"/>
        <rFont val="Calibri"/>
      </rPr>
      <t xml:space="preserve">
</t>
    </r>
    <r>
      <rPr>
        <sz val="11"/>
        <color rgb="FF000000"/>
        <rFont val="Calibri"/>
      </rPr>
      <t xml:space="preserve">     /etc/sysctl.conf:kernel.dmesg_restrict = 1</t>
    </r>
    <r>
      <rPr>
        <sz val="11"/>
        <color rgb="FF000000"/>
        <rFont val="Calibri"/>
      </rPr>
      <t xml:space="preserve">
</t>
    </r>
    <r>
      <rPr>
        <sz val="11"/>
        <color rgb="FF000000"/>
        <rFont val="Calibri"/>
      </rPr>
      <t xml:space="preserve">     /etc/sysctl.d/99-sysctl.conf:kernel.dmesg_restrict = 1</t>
    </r>
    <r>
      <rPr>
        <sz val="11"/>
        <color rgb="FF000000"/>
        <rFont val="Calibri"/>
      </rPr>
      <t xml:space="preserve">
</t>
    </r>
    <r>
      <rPr>
        <sz val="11"/>
        <color rgb="FF000000"/>
        <rFont val="Calibri"/>
      </rPr>
      <t>If "kernel.dmesg_restrict" is not set to "1", is missing or commented out, this is a finding.</t>
    </r>
    <r>
      <rPr>
        <sz val="11"/>
        <color rgb="FF000000"/>
        <rFont val="Calibri"/>
      </rPr>
      <t xml:space="preserve">
</t>
    </r>
    <r>
      <rPr>
        <sz val="11"/>
        <color rgb="FF000000"/>
        <rFont val="Calibri"/>
      </rPr>
      <t>If conflicting results are returned,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</si>
  <si>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</si>
  <si>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</si>
  <si>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</si>
  <si>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</si>
  <si>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</si>
  <si>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</si>
  <si>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</si>
  <si>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</si>
  <si>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</si>
  <si>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</si>
  <si>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</si>
  <si>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</si>
  <si>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</si>
  <si>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</si>
  <si>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</si>
  <si>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</si>
  <si>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</si>
  <si>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</si>
  <si>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</si>
  <si>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</si>
  <si>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</si>
  <si>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</si>
  <si>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</si>
  <si>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</si>
  <si>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</si>
  <si>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</si>
  <si>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</si>
  <si>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</si>
  <si>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</si>
  <si>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Canonical Ubuntu 20.04 LTS Security Technical Implementation Guide V2R1</t>
  </si>
  <si>
    <t>Developed By:</t>
  </si>
  <si>
    <t>Canonical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</si>
  <si>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</si>
  <si>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24 October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164</t>
    </r>
  </si>
  <si>
    <t>Download Url:</t>
  </si>
  <si>
    <t>https://www.cyber.mil/stigs</t>
  </si>
  <si>
    <t>Guide Overview:</t>
  </si>
  <si>
    <r>
      <rPr>
        <sz val="11"/>
        <color rgb="FF000000"/>
        <rFont val="Calibri"/>
      </rPr>
      <t>The Canonical Ubuntu Security Technical Implementation Guide (STIG) is published as a tool to improve the security of the Department of Defense (DOD) information systems. The requirements were developed from the General Purpose Operating System Security Requirements Guide (GPOS SRG).</t>
    </r>
    <r>
      <rPr>
        <sz val="11"/>
        <color rgb="FF000000"/>
        <rFont val="Calibri"/>
      </rPr>
      <t xml:space="preserve">
</t>
    </r>
    <r>
      <rPr>
        <sz val="11"/>
        <color rgb="FF000000"/>
        <rFont val="Calibri"/>
      </rPr>
      <t>The vulnerabilities discussed in this document are applicable to Ubuntu Desktop and Server installations. This document is meant for use in conjunction with the Enclave, Network Infrastructure, Secure Remote Computing, and appropriate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</si>
  <si>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</si>
  <si>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</si>
  <si>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</si>
  <si>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</si>
  <si>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</si>
  <si>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</si>
  <si>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</si>
  <si>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</si>
  <si>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</si>
  <si>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</si>
  <si>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</si>
  <si>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</si>
  <si>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</si>
  <si>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</si>
  <si>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</si>
  <si>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</si>
  <si>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</si>
  <si>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</si>
  <si>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</si>
  <si>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</si>
  <si>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</si>
  <si>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</si>
  <si>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</si>
  <si>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</si>
  <si>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</si>
  <si>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</si>
  <si>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</si>
  <si>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</si>
  <si>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</si>
  <si>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</si>
  <si>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</si>
  <si>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</si>
  <si>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</si>
  <si>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</si>
  <si>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</si>
  <si>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</si>
  <si>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</si>
  <si>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</si>
  <si>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</si>
  <si>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</si>
  <si>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</si>
  <si>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</si>
  <si>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</si>
  <si>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</si>
  <si>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</si>
  <si>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</si>
  <si>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</si>
  <si>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Canonical Ubuntu 20.04 LTS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</si>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</sst>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4F1-42C6-AA29-F5386A0D9F8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4F1-42C6-AA29-F5386A0D9F8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164</c:v>
                </c:pt>
              </c:numCache>
            </c:numRef>
          </c:val>
          <c:extLst>
            <c:ext xmlns:c16="http://schemas.microsoft.com/office/drawing/2014/chart" uri="{C3380CC4-5D6E-409C-BE32-E72D297353CC}">
              <c16:uniqueId val="{00000002-D4F1-42C6-AA29-F5386A0D9F8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BD0-4A26-A251-667468F5290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BD0-4A26-A251-667468F5290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164</c:v>
                </c:pt>
              </c:numCache>
            </c:numRef>
          </c:val>
          <c:extLst>
            <c:ext xmlns:c16="http://schemas.microsoft.com/office/drawing/2014/chart" uri="{C3380CC4-5D6E-409C-BE32-E72D297353CC}">
              <c16:uniqueId val="{00000002-6BD0-4A26-A251-667468F5290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9487-4F30-80DC-848F3257489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9487-4F30-80DC-848F3257489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13</c:v>
                </c:pt>
                <c:pt idx="1">
                  <c:v>130</c:v>
                </c:pt>
                <c:pt idx="2">
                  <c:v>21</c:v>
                </c:pt>
              </c:numCache>
            </c:numRef>
          </c:val>
          <c:extLst>
            <c:ext xmlns:c16="http://schemas.microsoft.com/office/drawing/2014/chart" uri="{C3380CC4-5D6E-409C-BE32-E72D297353CC}">
              <c16:uniqueId val="{00000002-9487-4F30-80DC-848F3257489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E2B-4F96-A1A5-C25441BED16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E2B-4F96-A1A5-C25441BED16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164</c:v>
                </c:pt>
              </c:numCache>
            </c:numRef>
          </c:val>
          <c:extLst>
            <c:ext xmlns:c16="http://schemas.microsoft.com/office/drawing/2014/chart" uri="{C3380CC4-5D6E-409C-BE32-E72D297353CC}">
              <c16:uniqueId val="{00000002-9E2B-4F96-A1A5-C25441BED16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139-4150-957B-210E5DC5C80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139-4150-957B-210E5DC5C80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164</c:v>
                </c:pt>
              </c:numCache>
            </c:numRef>
          </c:val>
          <c:extLst>
            <c:ext xmlns:c16="http://schemas.microsoft.com/office/drawing/2014/chart" uri="{C3380CC4-5D6E-409C-BE32-E72D297353CC}">
              <c16:uniqueId val="{00000002-C139-4150-957B-210E5DC5C80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AAC-4FC1-9F44-07C7DEFB5F2F}"/>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AAC-4FC1-9F44-07C7DEFB5F2F}"/>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AAC-4FC1-9F44-07C7DEFB5F2F}"/>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AAC-4FC1-9F44-07C7DEFB5F2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8F2-4831-9243-10DA92BA632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liki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soc2h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dlzib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omx3bq">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gz4y5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avbwc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obfpuh">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65">
  <autoFilter ref="A1:M16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787</v>
      </c>
    </row>
    <row r="3" spans="2:3" ht="15" customHeight="1" x14ac:dyDescent="0.35"/>
    <row r="4" spans="2:3" ht="58" x14ac:dyDescent="0.35">
      <c r="B4" s="18" t="s">
        <v>788</v>
      </c>
      <c r="C4" s="19" t="s">
        <v>789</v>
      </c>
    </row>
    <row r="5" spans="2:3" x14ac:dyDescent="0.35">
      <c r="C5" s="19" t="s">
        <v>790</v>
      </c>
    </row>
    <row r="6" spans="2:3" x14ac:dyDescent="0.35">
      <c r="C6" s="16" t="s">
        <v>791</v>
      </c>
    </row>
    <row r="7" spans="2:3" ht="10" customHeight="1" x14ac:dyDescent="0.35"/>
    <row r="8" spans="2:3" ht="232" x14ac:dyDescent="0.35">
      <c r="B8" s="20" t="s">
        <v>792</v>
      </c>
      <c r="C8" s="19" t="s">
        <v>793</v>
      </c>
    </row>
    <row r="9" spans="2:3" ht="10" customHeight="1" x14ac:dyDescent="0.35"/>
    <row r="10" spans="2:3" ht="35" customHeight="1" x14ac:dyDescent="0.35">
      <c r="B10" s="20" t="s">
        <v>794</v>
      </c>
      <c r="C10" s="19" t="s">
        <v>795</v>
      </c>
    </row>
    <row r="11" spans="2:3" ht="75" customHeight="1" x14ac:dyDescent="0.35">
      <c r="B11" s="16" t="s">
        <v>19</v>
      </c>
      <c r="C11" s="19" t="s">
        <v>796</v>
      </c>
    </row>
    <row r="12" spans="2:3" ht="47" customHeight="1" x14ac:dyDescent="0.35">
      <c r="B12" s="16" t="s">
        <v>19</v>
      </c>
      <c r="C12" s="19" t="s">
        <v>797</v>
      </c>
    </row>
    <row r="13" spans="2:3" ht="35" customHeight="1" x14ac:dyDescent="0.35">
      <c r="B13" s="16" t="s">
        <v>19</v>
      </c>
      <c r="C13" s="19" t="s">
        <v>798</v>
      </c>
    </row>
    <row r="14" spans="2:3" ht="32" customHeight="1" x14ac:dyDescent="0.35">
      <c r="B14" s="16" t="s">
        <v>19</v>
      </c>
      <c r="C14" s="19" t="s">
        <v>799</v>
      </c>
    </row>
    <row r="15" spans="2:3" ht="30" customHeight="1" x14ac:dyDescent="0.35">
      <c r="B15" s="16" t="s">
        <v>19</v>
      </c>
      <c r="C15" s="19" t="s">
        <v>800</v>
      </c>
    </row>
    <row r="16" spans="2:3" ht="10" customHeight="1" x14ac:dyDescent="0.35"/>
    <row r="17" spans="1:3" ht="145" customHeight="1" x14ac:dyDescent="0.35">
      <c r="B17" s="20" t="s">
        <v>801</v>
      </c>
      <c r="C17" s="19" t="s">
        <v>802</v>
      </c>
    </row>
    <row r="18" spans="1:3" ht="10" customHeight="1" x14ac:dyDescent="0.35"/>
    <row r="19" spans="1:3" ht="3" customHeight="1" x14ac:dyDescent="0.35">
      <c r="B19" s="21"/>
      <c r="C19" s="21"/>
    </row>
    <row r="20" spans="1:3" ht="12" customHeight="1" x14ac:dyDescent="0.35"/>
    <row r="21" spans="1:3" ht="35" customHeight="1" x14ac:dyDescent="0.35">
      <c r="A21" s="23"/>
      <c r="B21" s="24" t="s">
        <v>803</v>
      </c>
      <c r="C21" s="25" t="s">
        <v>804</v>
      </c>
    </row>
    <row r="22" spans="1:3" ht="18" customHeight="1" x14ac:dyDescent="0.35">
      <c r="A22" s="23"/>
      <c r="B22" s="23" t="s">
        <v>19</v>
      </c>
      <c r="C22" s="25" t="s">
        <v>805</v>
      </c>
    </row>
    <row r="23" spans="1:3" ht="18" customHeight="1" x14ac:dyDescent="0.35">
      <c r="A23" s="23"/>
      <c r="B23" s="23" t="s">
        <v>19</v>
      </c>
      <c r="C23" s="25" t="s">
        <v>806</v>
      </c>
    </row>
    <row r="24" spans="1:3" ht="18" customHeight="1" x14ac:dyDescent="0.35">
      <c r="A24" s="23"/>
      <c r="B24" s="23" t="s">
        <v>19</v>
      </c>
      <c r="C24" s="25" t="s">
        <v>807</v>
      </c>
    </row>
    <row r="25" spans="1:3" ht="18" customHeight="1" x14ac:dyDescent="0.35">
      <c r="A25" s="23"/>
      <c r="B25" s="23" t="s">
        <v>19</v>
      </c>
      <c r="C25" s="25" t="s">
        <v>808</v>
      </c>
    </row>
    <row r="26" spans="1:3" ht="18" customHeight="1" x14ac:dyDescent="0.35">
      <c r="A26" s="23"/>
      <c r="B26" s="23" t="s">
        <v>19</v>
      </c>
      <c r="C26" s="25" t="s">
        <v>809</v>
      </c>
    </row>
    <row r="27" spans="1:3" ht="18" customHeight="1" x14ac:dyDescent="0.35">
      <c r="A27" s="23"/>
      <c r="B27" s="23" t="s">
        <v>19</v>
      </c>
      <c r="C27" s="25" t="s">
        <v>810</v>
      </c>
    </row>
    <row r="28" spans="1:3" ht="18" customHeight="1" x14ac:dyDescent="0.35">
      <c r="A28" s="23"/>
      <c r="B28" s="23" t="s">
        <v>19</v>
      </c>
      <c r="C28" s="25" t="s">
        <v>811</v>
      </c>
    </row>
    <row r="29" spans="1:3" ht="18" customHeight="1" x14ac:dyDescent="0.35">
      <c r="A29" s="23"/>
      <c r="B29" s="23" t="s">
        <v>19</v>
      </c>
      <c r="C29" s="25" t="s">
        <v>812</v>
      </c>
    </row>
    <row r="30" spans="1:3" ht="44" customHeight="1" x14ac:dyDescent="0.35">
      <c r="A30" s="23"/>
      <c r="B30" s="23" t="s">
        <v>19</v>
      </c>
      <c r="C30" s="26" t="s">
        <v>813</v>
      </c>
    </row>
    <row r="31" spans="1:3" ht="10" customHeight="1" x14ac:dyDescent="0.35"/>
    <row r="32" spans="1:3" ht="3" customHeight="1" x14ac:dyDescent="0.35">
      <c r="B32" s="21"/>
      <c r="C32" s="21"/>
    </row>
    <row r="33" spans="2:3" ht="12" customHeight="1" x14ac:dyDescent="0.35"/>
    <row r="34" spans="2:3" ht="24" customHeight="1" x14ac:dyDescent="0.35">
      <c r="B34" s="27" t="s">
        <v>814</v>
      </c>
      <c r="C34" s="28" t="s">
        <v>815</v>
      </c>
    </row>
    <row r="35" spans="2:3" ht="18.5" x14ac:dyDescent="0.35">
      <c r="B35" s="27" t="s">
        <v>816</v>
      </c>
      <c r="C35" s="29" t="s">
        <v>817</v>
      </c>
    </row>
    <row r="36" spans="2:3" ht="27" customHeight="1" x14ac:dyDescent="0.35">
      <c r="B36" s="30" t="s">
        <v>818</v>
      </c>
      <c r="C36" s="22" t="s">
        <v>819</v>
      </c>
    </row>
    <row r="37" spans="2:3" x14ac:dyDescent="0.35">
      <c r="B37" s="27" t="s">
        <v>820</v>
      </c>
      <c r="C37" s="31" t="s">
        <v>821</v>
      </c>
    </row>
    <row r="38" spans="2:3" ht="10" customHeight="1" x14ac:dyDescent="0.35"/>
    <row r="39" spans="2:3" ht="101.5" x14ac:dyDescent="0.35">
      <c r="B39" s="27" t="s">
        <v>822</v>
      </c>
      <c r="C39" s="32" t="s">
        <v>823</v>
      </c>
    </row>
    <row r="40" spans="2:3" ht="10" customHeight="1" x14ac:dyDescent="0.35"/>
    <row r="41" spans="2:3" ht="43.5" x14ac:dyDescent="0.35">
      <c r="B41" s="27" t="s">
        <v>824</v>
      </c>
      <c r="C41" s="19" t="s">
        <v>825</v>
      </c>
    </row>
    <row r="42" spans="2:3" ht="10" customHeight="1" x14ac:dyDescent="0.35"/>
    <row r="43" spans="2:3" ht="15.5" x14ac:dyDescent="0.35">
      <c r="C43" s="33" t="s">
        <v>45</v>
      </c>
    </row>
    <row r="44" spans="2:3" ht="29" x14ac:dyDescent="0.35">
      <c r="C44" s="19" t="s">
        <v>826</v>
      </c>
    </row>
    <row r="45" spans="2:3" ht="10" customHeight="1" x14ac:dyDescent="0.35"/>
    <row r="46" spans="2:3" ht="15.5" x14ac:dyDescent="0.35">
      <c r="C46" s="34" t="s">
        <v>15</v>
      </c>
    </row>
    <row r="47" spans="2:3" ht="29" x14ac:dyDescent="0.35">
      <c r="C47" s="19" t="s">
        <v>827</v>
      </c>
    </row>
    <row r="48" spans="2:3" ht="10" customHeight="1" x14ac:dyDescent="0.35"/>
    <row r="49" spans="2:3" ht="15.5" x14ac:dyDescent="0.35">
      <c r="C49" s="35" t="s">
        <v>51</v>
      </c>
    </row>
    <row r="50" spans="2:3" ht="29" x14ac:dyDescent="0.35">
      <c r="C50" s="19" t="s">
        <v>828</v>
      </c>
    </row>
    <row r="51" spans="2:3" ht="10" customHeight="1" x14ac:dyDescent="0.35"/>
    <row r="52" spans="2:3" ht="3" customHeight="1" x14ac:dyDescent="0.35">
      <c r="B52" s="21"/>
      <c r="C52" s="21"/>
    </row>
    <row r="53" spans="2:3" ht="12" customHeight="1" x14ac:dyDescent="0.35"/>
    <row r="54" spans="2:3" ht="130.5" x14ac:dyDescent="0.35">
      <c r="B54" s="18" t="s">
        <v>829</v>
      </c>
      <c r="C54" s="19" t="s">
        <v>830</v>
      </c>
    </row>
    <row r="55" spans="2:3" ht="6" customHeight="1" x14ac:dyDescent="0.35"/>
    <row r="56" spans="2:3" ht="217.5" x14ac:dyDescent="0.35">
      <c r="C56" s="19" t="s">
        <v>831</v>
      </c>
    </row>
    <row r="57" spans="2:3" ht="6" customHeight="1" x14ac:dyDescent="0.35"/>
    <row r="58" spans="2:3" ht="43.5" x14ac:dyDescent="0.35">
      <c r="C58" s="19" t="s">
        <v>832</v>
      </c>
    </row>
    <row r="59" spans="2:3" ht="10" customHeight="1" x14ac:dyDescent="0.35"/>
    <row r="60" spans="2:3" ht="3" customHeight="1" x14ac:dyDescent="0.35">
      <c r="B60" s="21"/>
      <c r="C60" s="21"/>
    </row>
    <row r="61" spans="2:3" ht="12" customHeight="1" x14ac:dyDescent="0.35"/>
    <row r="62" spans="2:3" ht="145" x14ac:dyDescent="0.35">
      <c r="B62" s="18" t="s">
        <v>833</v>
      </c>
      <c r="C62" s="19" t="s">
        <v>834</v>
      </c>
    </row>
    <row r="63" spans="2:3" ht="6" customHeight="1" x14ac:dyDescent="0.35"/>
    <row r="64" spans="2:3" ht="203" x14ac:dyDescent="0.35">
      <c r="C64" s="19" t="s">
        <v>835</v>
      </c>
    </row>
    <row r="65" spans="2:3" ht="6" customHeight="1" x14ac:dyDescent="0.35"/>
    <row r="66" spans="2:3" ht="43.5" x14ac:dyDescent="0.35">
      <c r="C66" s="19" t="s">
        <v>836</v>
      </c>
    </row>
    <row r="67" spans="2:3" ht="10" customHeight="1" x14ac:dyDescent="0.35"/>
    <row r="68" spans="2:3" ht="3" customHeight="1" x14ac:dyDescent="0.35">
      <c r="B68" s="21"/>
      <c r="C68" s="21"/>
    </row>
    <row r="69" spans="2:3" ht="12" customHeight="1" x14ac:dyDescent="0.35"/>
    <row r="70" spans="2:3" ht="101.5" x14ac:dyDescent="0.35">
      <c r="B70" s="18" t="s">
        <v>837</v>
      </c>
      <c r="C70" s="19" t="s">
        <v>838</v>
      </c>
    </row>
    <row r="71" spans="2:3" ht="6" customHeight="1" x14ac:dyDescent="0.35"/>
    <row r="72" spans="2:3" ht="145" x14ac:dyDescent="0.35">
      <c r="C72" s="19" t="s">
        <v>839</v>
      </c>
    </row>
    <row r="73" spans="2:3" ht="6" customHeight="1" x14ac:dyDescent="0.35"/>
    <row r="74" spans="2:3" ht="43.5" x14ac:dyDescent="0.35">
      <c r="C74" s="19" t="s">
        <v>840</v>
      </c>
    </row>
    <row r="75" spans="2:3" ht="10" customHeight="1" x14ac:dyDescent="0.35"/>
    <row r="76" spans="2:3" ht="3" customHeight="1" x14ac:dyDescent="0.35">
      <c r="B76" s="21"/>
      <c r="C76" s="21"/>
    </row>
    <row r="77" spans="2:3" ht="12" customHeight="1" x14ac:dyDescent="0.35"/>
    <row r="78" spans="2:3" ht="26" customHeight="1" x14ac:dyDescent="0.35">
      <c r="B78" s="36" t="s">
        <v>841</v>
      </c>
    </row>
    <row r="79" spans="2:3" ht="8" customHeight="1" x14ac:dyDescent="0.35"/>
    <row r="80" spans="2:3" ht="20" customHeight="1" x14ac:dyDescent="0.35">
      <c r="B80" s="27" t="s">
        <v>842</v>
      </c>
      <c r="C80" s="37" t="s">
        <v>843</v>
      </c>
    </row>
    <row r="81" spans="2:3" ht="116" x14ac:dyDescent="0.35">
      <c r="C81" s="19" t="s">
        <v>844</v>
      </c>
    </row>
    <row r="82" spans="2:3" ht="10" customHeight="1" x14ac:dyDescent="0.35"/>
    <row r="83" spans="2:3" ht="20" customHeight="1" x14ac:dyDescent="0.35">
      <c r="B83" s="27" t="s">
        <v>845</v>
      </c>
      <c r="C83" s="37" t="s">
        <v>846</v>
      </c>
    </row>
    <row r="84" spans="2:3" ht="116" x14ac:dyDescent="0.35">
      <c r="C84" s="19" t="s">
        <v>847</v>
      </c>
    </row>
    <row r="85" spans="2:3" ht="10" customHeight="1" x14ac:dyDescent="0.35"/>
    <row r="86" spans="2:3" ht="20" customHeight="1" x14ac:dyDescent="0.35">
      <c r="B86" s="27" t="s">
        <v>848</v>
      </c>
      <c r="C86" s="37" t="s">
        <v>849</v>
      </c>
    </row>
    <row r="87" spans="2:3" ht="130.5" x14ac:dyDescent="0.35">
      <c r="C87" s="19" t="s">
        <v>850</v>
      </c>
    </row>
    <row r="88" spans="2:3" ht="10" customHeight="1" x14ac:dyDescent="0.35"/>
    <row r="89" spans="2:3" ht="20" customHeight="1" x14ac:dyDescent="0.35">
      <c r="B89" s="27" t="s">
        <v>851</v>
      </c>
      <c r="C89" s="37" t="s">
        <v>852</v>
      </c>
    </row>
    <row r="90" spans="2:3" ht="130.5" x14ac:dyDescent="0.35">
      <c r="C90" s="19" t="s">
        <v>853</v>
      </c>
    </row>
    <row r="91" spans="2:3" ht="10" customHeight="1" x14ac:dyDescent="0.35"/>
    <row r="92" spans="2:3" ht="20" customHeight="1" x14ac:dyDescent="0.35">
      <c r="B92" s="27" t="s">
        <v>854</v>
      </c>
      <c r="C92" s="37" t="s">
        <v>855</v>
      </c>
    </row>
    <row r="93" spans="2:3" ht="116" x14ac:dyDescent="0.35">
      <c r="C93" s="19" t="s">
        <v>856</v>
      </c>
    </row>
    <row r="94" spans="2:3" ht="10" customHeight="1" x14ac:dyDescent="0.35"/>
    <row r="95" spans="2:3" ht="20" customHeight="1" x14ac:dyDescent="0.35">
      <c r="B95" s="27" t="s">
        <v>857</v>
      </c>
      <c r="C95" s="37" t="s">
        <v>858</v>
      </c>
    </row>
    <row r="96" spans="2:3" ht="116" x14ac:dyDescent="0.35">
      <c r="C96" s="19" t="s">
        <v>859</v>
      </c>
    </row>
    <row r="97" spans="2:3" ht="10" customHeight="1" x14ac:dyDescent="0.35"/>
    <row r="98" spans="2:3" ht="20" customHeight="1" x14ac:dyDescent="0.35">
      <c r="B98" s="27" t="s">
        <v>860</v>
      </c>
      <c r="C98" s="37" t="s">
        <v>861</v>
      </c>
    </row>
    <row r="99" spans="2:3" ht="130.5" x14ac:dyDescent="0.35">
      <c r="C99" s="19" t="s">
        <v>862</v>
      </c>
    </row>
    <row r="100" spans="2:3" ht="10" customHeight="1" x14ac:dyDescent="0.35"/>
    <row r="101" spans="2:3" ht="20" customHeight="1" x14ac:dyDescent="0.35">
      <c r="B101" s="27" t="s">
        <v>863</v>
      </c>
      <c r="C101" s="37" t="s">
        <v>864</v>
      </c>
    </row>
    <row r="102" spans="2:3" ht="203" x14ac:dyDescent="0.35">
      <c r="C102" s="19" t="s">
        <v>865</v>
      </c>
    </row>
    <row r="103" spans="2:3" ht="10" customHeight="1" x14ac:dyDescent="0.35"/>
    <row r="106" spans="2:3" ht="32" customHeight="1" x14ac:dyDescent="0.35">
      <c r="B106" s="288" t="s">
        <v>786</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3548</v>
      </c>
      <c r="B1" s="230" t="s">
        <v>0</v>
      </c>
      <c r="C1" s="230" t="s">
        <v>1025</v>
      </c>
      <c r="D1" s="230" t="s">
        <v>1026</v>
      </c>
      <c r="E1" s="230" t="s">
        <v>1031</v>
      </c>
      <c r="F1" s="230" t="s">
        <v>1032</v>
      </c>
      <c r="G1" s="230" t="s">
        <v>1033</v>
      </c>
      <c r="H1" s="230" t="s">
        <v>1034</v>
      </c>
      <c r="I1" s="230" t="s">
        <v>1035</v>
      </c>
      <c r="J1" s="230" t="s">
        <v>1036</v>
      </c>
      <c r="K1" s="230" t="s">
        <v>1037</v>
      </c>
      <c r="L1" s="230" t="s">
        <v>1038</v>
      </c>
      <c r="M1" s="230" t="s">
        <v>1039</v>
      </c>
      <c r="N1" s="230" t="s">
        <v>1040</v>
      </c>
      <c r="O1" s="230" t="s">
        <v>1041</v>
      </c>
      <c r="P1" s="230" t="s">
        <v>1042</v>
      </c>
      <c r="Q1" s="230" t="s">
        <v>1043</v>
      </c>
      <c r="R1" s="230" t="s">
        <v>1044</v>
      </c>
      <c r="S1" s="230" t="s">
        <v>1045</v>
      </c>
      <c r="T1" s="230" t="s">
        <v>1046</v>
      </c>
      <c r="U1" s="230" t="s">
        <v>1047</v>
      </c>
      <c r="V1" s="230" t="s">
        <v>1048</v>
      </c>
      <c r="W1" s="230" t="s">
        <v>1049</v>
      </c>
      <c r="X1" s="230" t="s">
        <v>1050</v>
      </c>
      <c r="Y1" s="230" t="s">
        <v>1051</v>
      </c>
      <c r="Z1" s="230" t="s">
        <v>1052</v>
      </c>
      <c r="AA1" s="230" t="s">
        <v>1053</v>
      </c>
      <c r="AB1" s="230" t="s">
        <v>1054</v>
      </c>
      <c r="AC1" s="230" t="s">
        <v>1055</v>
      </c>
      <c r="AD1" s="230" t="s">
        <v>1056</v>
      </c>
      <c r="AE1" s="230" t="s">
        <v>1057</v>
      </c>
      <c r="AF1" s="230" t="s">
        <v>1058</v>
      </c>
      <c r="AG1" s="230" t="s">
        <v>1059</v>
      </c>
      <c r="AH1" s="230" t="s">
        <v>1060</v>
      </c>
      <c r="AI1" s="230" t="s">
        <v>1061</v>
      </c>
      <c r="AJ1" s="230" t="s">
        <v>1062</v>
      </c>
      <c r="AK1" s="230" t="s">
        <v>1063</v>
      </c>
      <c r="AL1" s="230" t="s">
        <v>1064</v>
      </c>
      <c r="AM1" s="230" t="s">
        <v>1065</v>
      </c>
      <c r="AN1" s="230" t="s">
        <v>1066</v>
      </c>
      <c r="AO1" s="230" t="s">
        <v>1067</v>
      </c>
      <c r="AP1" s="230" t="s">
        <v>1068</v>
      </c>
      <c r="AQ1" s="230" t="s">
        <v>1069</v>
      </c>
      <c r="AR1" s="230" t="s">
        <v>1070</v>
      </c>
      <c r="AS1" s="231" t="s">
        <v>1071</v>
      </c>
    </row>
    <row r="2" spans="1:45" ht="60" customHeight="1" outlineLevel="1" x14ac:dyDescent="0.35">
      <c r="A2" s="223" t="s">
        <v>3549</v>
      </c>
      <c r="B2" s="210" t="s">
        <v>3550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3549</v>
      </c>
      <c r="B3" s="211" t="s">
        <v>3551</v>
      </c>
      <c r="C3" s="212" t="s">
        <v>3552</v>
      </c>
      <c r="D3" s="214" t="s">
        <v>3553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3549</v>
      </c>
      <c r="B4" s="211" t="s">
        <v>3554</v>
      </c>
      <c r="C4" s="212" t="s">
        <v>3555</v>
      </c>
      <c r="D4" s="214" t="s">
        <v>3556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3549</v>
      </c>
      <c r="B5" s="211" t="s">
        <v>3557</v>
      </c>
      <c r="C5" s="212" t="s">
        <v>3558</v>
      </c>
      <c r="D5" s="214" t="s">
        <v>3559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3549</v>
      </c>
      <c r="B6" s="211" t="s">
        <v>3560</v>
      </c>
      <c r="C6" s="212" t="s">
        <v>3561</v>
      </c>
      <c r="D6" s="214" t="s">
        <v>3562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3549</v>
      </c>
      <c r="B7" s="211" t="s">
        <v>3563</v>
      </c>
      <c r="C7" s="212" t="s">
        <v>3564</v>
      </c>
      <c r="D7" s="214" t="s">
        <v>3565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3549</v>
      </c>
      <c r="B8" s="211" t="s">
        <v>3566</v>
      </c>
      <c r="C8" s="212" t="s">
        <v>3567</v>
      </c>
      <c r="D8" s="214" t="s">
        <v>3568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3549</v>
      </c>
      <c r="B9" s="211" t="s">
        <v>3569</v>
      </c>
      <c r="C9" s="212" t="s">
        <v>3570</v>
      </c>
      <c r="D9" s="214" t="s">
        <v>3571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3549</v>
      </c>
      <c r="B10" s="211" t="s">
        <v>3572</v>
      </c>
      <c r="C10" s="212" t="s">
        <v>3573</v>
      </c>
      <c r="D10" s="214" t="s">
        <v>3574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3549</v>
      </c>
      <c r="B11" s="211" t="s">
        <v>3575</v>
      </c>
      <c r="C11" s="212" t="s">
        <v>3576</v>
      </c>
      <c r="D11" s="214" t="s">
        <v>3577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3549</v>
      </c>
      <c r="B12" s="211" t="s">
        <v>3578</v>
      </c>
      <c r="C12" s="212" t="s">
        <v>3579</v>
      </c>
      <c r="D12" s="214" t="s">
        <v>3580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3549</v>
      </c>
      <c r="B13" s="211" t="s">
        <v>3581</v>
      </c>
      <c r="C13" s="212" t="s">
        <v>3582</v>
      </c>
      <c r="D13" s="214" t="s">
        <v>3583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3549</v>
      </c>
      <c r="B14" s="211" t="s">
        <v>3584</v>
      </c>
      <c r="C14" s="212" t="s">
        <v>3585</v>
      </c>
      <c r="D14" s="214" t="s">
        <v>3586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3549</v>
      </c>
      <c r="B15" s="211" t="s">
        <v>3587</v>
      </c>
      <c r="C15" s="212" t="s">
        <v>3588</v>
      </c>
      <c r="D15" s="214" t="s">
        <v>3589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3549</v>
      </c>
      <c r="B16" s="211" t="s">
        <v>3590</v>
      </c>
      <c r="C16" s="212" t="s">
        <v>3591</v>
      </c>
      <c r="D16" s="214" t="s">
        <v>3592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3549</v>
      </c>
      <c r="B17" s="211" t="s">
        <v>3593</v>
      </c>
      <c r="C17" s="212" t="s">
        <v>3594</v>
      </c>
      <c r="D17" s="214" t="s">
        <v>3595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3549</v>
      </c>
      <c r="B18" s="211" t="s">
        <v>3596</v>
      </c>
      <c r="C18" s="212" t="s">
        <v>3597</v>
      </c>
      <c r="D18" s="214" t="s">
        <v>3598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3549</v>
      </c>
      <c r="B19" s="211" t="s">
        <v>3599</v>
      </c>
      <c r="C19" s="212" t="s">
        <v>3600</v>
      </c>
      <c r="D19" s="214" t="s">
        <v>3601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3549</v>
      </c>
      <c r="B20" s="211" t="s">
        <v>3602</v>
      </c>
      <c r="C20" s="212" t="s">
        <v>3603</v>
      </c>
      <c r="D20" s="214" t="s">
        <v>3604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3549</v>
      </c>
      <c r="B21" s="211" t="s">
        <v>3605</v>
      </c>
      <c r="C21" s="212" t="s">
        <v>3606</v>
      </c>
      <c r="D21" s="214" t="s">
        <v>3607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3549</v>
      </c>
      <c r="B22" s="211" t="s">
        <v>3608</v>
      </c>
      <c r="C22" s="212" t="s">
        <v>3609</v>
      </c>
      <c r="D22" s="214" t="s">
        <v>3610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3549</v>
      </c>
      <c r="B23" s="211" t="s">
        <v>3611</v>
      </c>
      <c r="C23" s="212" t="s">
        <v>3612</v>
      </c>
      <c r="D23" s="214" t="s">
        <v>3613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3549</v>
      </c>
      <c r="B24" s="211" t="s">
        <v>3614</v>
      </c>
      <c r="C24" s="212" t="s">
        <v>3615</v>
      </c>
      <c r="D24" s="214" t="s">
        <v>3616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3549</v>
      </c>
      <c r="B25" s="211" t="s">
        <v>3617</v>
      </c>
      <c r="C25" s="212" t="s">
        <v>3618</v>
      </c>
      <c r="D25" s="214" t="s">
        <v>3619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3549</v>
      </c>
      <c r="B26" s="211" t="s">
        <v>3620</v>
      </c>
      <c r="C26" s="212" t="s">
        <v>3621</v>
      </c>
      <c r="D26" s="214" t="s">
        <v>3622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3549</v>
      </c>
      <c r="B27" s="211" t="s">
        <v>3623</v>
      </c>
      <c r="C27" s="212" t="s">
        <v>3624</v>
      </c>
      <c r="D27" s="214" t="s">
        <v>3625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3549</v>
      </c>
      <c r="B28" s="211" t="s">
        <v>3626</v>
      </c>
      <c r="C28" s="212" t="s">
        <v>3627</v>
      </c>
      <c r="D28" s="214" t="s">
        <v>3628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3549</v>
      </c>
      <c r="B29" s="211" t="s">
        <v>3629</v>
      </c>
      <c r="C29" s="212" t="s">
        <v>3630</v>
      </c>
      <c r="D29" s="214" t="s">
        <v>3631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3549</v>
      </c>
      <c r="B30" s="211" t="s">
        <v>3632</v>
      </c>
      <c r="C30" s="212" t="s">
        <v>3633</v>
      </c>
      <c r="D30" s="214" t="s">
        <v>3634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3549</v>
      </c>
      <c r="B31" s="211" t="s">
        <v>3635</v>
      </c>
      <c r="C31" s="212" t="s">
        <v>3636</v>
      </c>
      <c r="D31" s="214" t="s">
        <v>3637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3549</v>
      </c>
      <c r="B32" s="211" t="s">
        <v>3638</v>
      </c>
      <c r="C32" s="212" t="s">
        <v>3639</v>
      </c>
      <c r="D32" s="214" t="s">
        <v>3640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3549</v>
      </c>
      <c r="B33" s="211" t="s">
        <v>3641</v>
      </c>
      <c r="C33" s="212" t="s">
        <v>3642</v>
      </c>
      <c r="D33" s="214" t="s">
        <v>3643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3549</v>
      </c>
      <c r="B34" s="211" t="s">
        <v>3644</v>
      </c>
      <c r="C34" s="212" t="s">
        <v>3645</v>
      </c>
      <c r="D34" s="214" t="s">
        <v>3646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3549</v>
      </c>
      <c r="B35" s="211" t="s">
        <v>3647</v>
      </c>
      <c r="C35" s="212" t="s">
        <v>3648</v>
      </c>
      <c r="D35" s="214" t="s">
        <v>3649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3549</v>
      </c>
      <c r="B36" s="211" t="s">
        <v>3650</v>
      </c>
      <c r="C36" s="212" t="s">
        <v>3651</v>
      </c>
      <c r="D36" s="214" t="s">
        <v>3652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3549</v>
      </c>
      <c r="B37" s="211" t="s">
        <v>3653</v>
      </c>
      <c r="C37" s="212" t="s">
        <v>3654</v>
      </c>
      <c r="D37" s="214" t="s">
        <v>3655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3549</v>
      </c>
      <c r="B38" s="211" t="s">
        <v>3656</v>
      </c>
      <c r="C38" s="212" t="s">
        <v>3657</v>
      </c>
      <c r="D38" s="214" t="s">
        <v>3658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3549</v>
      </c>
      <c r="B39" s="211" t="s">
        <v>3659</v>
      </c>
      <c r="C39" s="212" t="s">
        <v>3660</v>
      </c>
      <c r="D39" s="214" t="s">
        <v>3661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3662</v>
      </c>
      <c r="B40" s="210" t="s">
        <v>3663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3662</v>
      </c>
      <c r="B41" s="211" t="s">
        <v>3664</v>
      </c>
      <c r="C41" s="212" t="s">
        <v>3665</v>
      </c>
      <c r="D41" s="214" t="s">
        <v>3666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3662</v>
      </c>
      <c r="B42" s="211" t="s">
        <v>3667</v>
      </c>
      <c r="C42" s="212" t="s">
        <v>3668</v>
      </c>
      <c r="D42" s="214" t="s">
        <v>3669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3662</v>
      </c>
      <c r="B43" s="211" t="s">
        <v>3670</v>
      </c>
      <c r="C43" s="212" t="s">
        <v>3671</v>
      </c>
      <c r="D43" s="214" t="s">
        <v>3672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3662</v>
      </c>
      <c r="B44" s="211" t="s">
        <v>3673</v>
      </c>
      <c r="C44" s="212" t="s">
        <v>3674</v>
      </c>
      <c r="D44" s="214" t="s">
        <v>3675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3662</v>
      </c>
      <c r="B45" s="211" t="s">
        <v>3676</v>
      </c>
      <c r="C45" s="212" t="s">
        <v>3677</v>
      </c>
      <c r="D45" s="214" t="s">
        <v>3678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3662</v>
      </c>
      <c r="B46" s="211" t="s">
        <v>3679</v>
      </c>
      <c r="C46" s="212" t="s">
        <v>3680</v>
      </c>
      <c r="D46" s="214" t="s">
        <v>3681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3662</v>
      </c>
      <c r="B47" s="211" t="s">
        <v>3682</v>
      </c>
      <c r="C47" s="212" t="s">
        <v>3683</v>
      </c>
      <c r="D47" s="214" t="s">
        <v>3684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3662</v>
      </c>
      <c r="B48" s="211" t="s">
        <v>3685</v>
      </c>
      <c r="C48" s="212" t="s">
        <v>3686</v>
      </c>
      <c r="D48" s="214" t="s">
        <v>3687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3688</v>
      </c>
      <c r="B49" s="210" t="s">
        <v>3689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3688</v>
      </c>
      <c r="B50" s="211" t="s">
        <v>3690</v>
      </c>
      <c r="C50" s="212" t="s">
        <v>3691</v>
      </c>
      <c r="D50" s="214" t="s">
        <v>3692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3688</v>
      </c>
      <c r="B51" s="211" t="s">
        <v>3693</v>
      </c>
      <c r="C51" s="212" t="s">
        <v>3694</v>
      </c>
      <c r="D51" s="214" t="s">
        <v>3695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3688</v>
      </c>
      <c r="B52" s="211" t="s">
        <v>3696</v>
      </c>
      <c r="C52" s="212" t="s">
        <v>3697</v>
      </c>
      <c r="D52" s="214" t="s">
        <v>3698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3688</v>
      </c>
      <c r="B53" s="211" t="s">
        <v>3699</v>
      </c>
      <c r="C53" s="212" t="s">
        <v>3700</v>
      </c>
      <c r="D53" s="214" t="s">
        <v>3701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3688</v>
      </c>
      <c r="B54" s="211" t="s">
        <v>3702</v>
      </c>
      <c r="C54" s="212" t="s">
        <v>3703</v>
      </c>
      <c r="D54" s="214" t="s">
        <v>3704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3688</v>
      </c>
      <c r="B55" s="211" t="s">
        <v>3705</v>
      </c>
      <c r="C55" s="212" t="s">
        <v>3706</v>
      </c>
      <c r="D55" s="214" t="s">
        <v>3707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3688</v>
      </c>
      <c r="B56" s="211" t="s">
        <v>3708</v>
      </c>
      <c r="C56" s="212" t="s">
        <v>3709</v>
      </c>
      <c r="D56" s="214" t="s">
        <v>3710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3688</v>
      </c>
      <c r="B57" s="211" t="s">
        <v>3711</v>
      </c>
      <c r="C57" s="212" t="s">
        <v>3712</v>
      </c>
      <c r="D57" s="214" t="s">
        <v>3713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3688</v>
      </c>
      <c r="B58" s="211" t="s">
        <v>3714</v>
      </c>
      <c r="C58" s="212" t="s">
        <v>3715</v>
      </c>
      <c r="D58" s="214" t="s">
        <v>3716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3688</v>
      </c>
      <c r="B59" s="211" t="s">
        <v>3717</v>
      </c>
      <c r="C59" s="212" t="s">
        <v>3718</v>
      </c>
      <c r="D59" s="214" t="s">
        <v>3719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3688</v>
      </c>
      <c r="B60" s="211" t="s">
        <v>3720</v>
      </c>
      <c r="C60" s="212" t="s">
        <v>3721</v>
      </c>
      <c r="D60" s="214" t="s">
        <v>3722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3688</v>
      </c>
      <c r="B61" s="211" t="s">
        <v>3723</v>
      </c>
      <c r="C61" s="212" t="s">
        <v>3724</v>
      </c>
      <c r="D61" s="214" t="s">
        <v>3725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3688</v>
      </c>
      <c r="B62" s="211" t="s">
        <v>3726</v>
      </c>
      <c r="C62" s="212" t="s">
        <v>3727</v>
      </c>
      <c r="D62" s="214" t="s">
        <v>3728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3688</v>
      </c>
      <c r="B63" s="211" t="s">
        <v>3729</v>
      </c>
      <c r="C63" s="212" t="s">
        <v>3730</v>
      </c>
      <c r="D63" s="214" t="s">
        <v>3731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3732</v>
      </c>
      <c r="B64" s="210" t="s">
        <v>3733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3732</v>
      </c>
      <c r="B65" s="211" t="s">
        <v>3734</v>
      </c>
      <c r="C65" s="212" t="s">
        <v>3735</v>
      </c>
      <c r="D65" s="214" t="s">
        <v>3736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3732</v>
      </c>
      <c r="B66" s="211" t="s">
        <v>3737</v>
      </c>
      <c r="C66" s="212" t="s">
        <v>3738</v>
      </c>
      <c r="D66" s="214" t="s">
        <v>3739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3732</v>
      </c>
      <c r="B67" s="211" t="s">
        <v>3740</v>
      </c>
      <c r="C67" s="212" t="s">
        <v>3741</v>
      </c>
      <c r="D67" s="214" t="s">
        <v>3742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3732</v>
      </c>
      <c r="B68" s="211" t="s">
        <v>3743</v>
      </c>
      <c r="C68" s="212" t="s">
        <v>3744</v>
      </c>
      <c r="D68" s="214" t="s">
        <v>3745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3732</v>
      </c>
      <c r="B69" s="211" t="s">
        <v>3746</v>
      </c>
      <c r="C69" s="212" t="s">
        <v>3747</v>
      </c>
      <c r="D69" s="214" t="s">
        <v>3748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3732</v>
      </c>
      <c r="B70" s="211" t="s">
        <v>3749</v>
      </c>
      <c r="C70" s="212" t="s">
        <v>3750</v>
      </c>
      <c r="D70" s="214" t="s">
        <v>3751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3732</v>
      </c>
      <c r="B71" s="211" t="s">
        <v>3752</v>
      </c>
      <c r="C71" s="212" t="s">
        <v>3753</v>
      </c>
      <c r="D71" s="214" t="s">
        <v>3754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3732</v>
      </c>
      <c r="B72" s="211" t="s">
        <v>3755</v>
      </c>
      <c r="C72" s="212" t="s">
        <v>3756</v>
      </c>
      <c r="D72" s="214" t="s">
        <v>3757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3732</v>
      </c>
      <c r="B73" s="211" t="s">
        <v>3758</v>
      </c>
      <c r="C73" s="212" t="s">
        <v>3759</v>
      </c>
      <c r="D73" s="214" t="s">
        <v>3760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3732</v>
      </c>
      <c r="B74" s="211" t="s">
        <v>3761</v>
      </c>
      <c r="C74" s="212" t="s">
        <v>3762</v>
      </c>
      <c r="D74" s="214" t="s">
        <v>3763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3732</v>
      </c>
      <c r="B75" s="211" t="s">
        <v>3764</v>
      </c>
      <c r="C75" s="212" t="s">
        <v>3765</v>
      </c>
      <c r="D75" s="214" t="s">
        <v>3766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3732</v>
      </c>
      <c r="B76" s="211" t="s">
        <v>3767</v>
      </c>
      <c r="C76" s="212" t="s">
        <v>3768</v>
      </c>
      <c r="D76" s="214" t="s">
        <v>3769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3732</v>
      </c>
      <c r="B77" s="211" t="s">
        <v>3770</v>
      </c>
      <c r="C77" s="212" t="s">
        <v>3771</v>
      </c>
      <c r="D77" s="214" t="s">
        <v>3772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3732</v>
      </c>
      <c r="B78" s="211" t="s">
        <v>3773</v>
      </c>
      <c r="C78" s="212" t="s">
        <v>3774</v>
      </c>
      <c r="D78" s="214" t="s">
        <v>3775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3732</v>
      </c>
      <c r="B79" s="211" t="s">
        <v>3776</v>
      </c>
      <c r="C79" s="212" t="s">
        <v>3777</v>
      </c>
      <c r="D79" s="214" t="s">
        <v>3778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3732</v>
      </c>
      <c r="B80" s="211" t="s">
        <v>3779</v>
      </c>
      <c r="C80" s="212" t="s">
        <v>3780</v>
      </c>
      <c r="D80" s="214" t="s">
        <v>3781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3732</v>
      </c>
      <c r="B81" s="211" t="s">
        <v>3782</v>
      </c>
      <c r="C81" s="212" t="s">
        <v>3783</v>
      </c>
      <c r="D81" s="214" t="s">
        <v>3784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3732</v>
      </c>
      <c r="B82" s="211" t="s">
        <v>3785</v>
      </c>
      <c r="C82" s="212" t="s">
        <v>3786</v>
      </c>
      <c r="D82" s="214" t="s">
        <v>3787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3732</v>
      </c>
      <c r="B83" s="211" t="s">
        <v>3788</v>
      </c>
      <c r="C83" s="212" t="s">
        <v>3789</v>
      </c>
      <c r="D83" s="214" t="s">
        <v>3790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3732</v>
      </c>
      <c r="B84" s="211" t="s">
        <v>3791</v>
      </c>
      <c r="C84" s="212" t="s">
        <v>3792</v>
      </c>
      <c r="D84" s="214" t="s">
        <v>3793</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3732</v>
      </c>
      <c r="B85" s="211" t="s">
        <v>3794</v>
      </c>
      <c r="C85" s="212" t="s">
        <v>3795</v>
      </c>
      <c r="D85" s="214" t="s">
        <v>3796</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3732</v>
      </c>
      <c r="B86" s="211" t="s">
        <v>3797</v>
      </c>
      <c r="C86" s="212" t="s">
        <v>3798</v>
      </c>
      <c r="D86" s="214" t="s">
        <v>3799</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3732</v>
      </c>
      <c r="B87" s="211" t="s">
        <v>3800</v>
      </c>
      <c r="C87" s="212" t="s">
        <v>3801</v>
      </c>
      <c r="D87" s="214" t="s">
        <v>3802</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3732</v>
      </c>
      <c r="B88" s="211" t="s">
        <v>3803</v>
      </c>
      <c r="C88" s="212" t="s">
        <v>3804</v>
      </c>
      <c r="D88" s="214" t="s">
        <v>3805</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3732</v>
      </c>
      <c r="B89" s="211" t="s">
        <v>3806</v>
      </c>
      <c r="C89" s="212" t="s">
        <v>3807</v>
      </c>
      <c r="D89" s="214" t="s">
        <v>3808</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3732</v>
      </c>
      <c r="B90" s="211" t="s">
        <v>3809</v>
      </c>
      <c r="C90" s="212" t="s">
        <v>3810</v>
      </c>
      <c r="D90" s="214" t="s">
        <v>3811</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3732</v>
      </c>
      <c r="B91" s="211" t="s">
        <v>3812</v>
      </c>
      <c r="C91" s="212" t="s">
        <v>3813</v>
      </c>
      <c r="D91" s="214" t="s">
        <v>3814</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3732</v>
      </c>
      <c r="B92" s="211" t="s">
        <v>3815</v>
      </c>
      <c r="C92" s="212" t="s">
        <v>3816</v>
      </c>
      <c r="D92" s="214" t="s">
        <v>3817</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3732</v>
      </c>
      <c r="B93" s="211" t="s">
        <v>3818</v>
      </c>
      <c r="C93" s="212" t="s">
        <v>3819</v>
      </c>
      <c r="D93" s="214" t="s">
        <v>3820</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3732</v>
      </c>
      <c r="B94" s="211" t="s">
        <v>3821</v>
      </c>
      <c r="C94" s="212" t="s">
        <v>3822</v>
      </c>
      <c r="D94" s="214" t="s">
        <v>3823</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3732</v>
      </c>
      <c r="B95" s="211" t="s">
        <v>3824</v>
      </c>
      <c r="C95" s="212" t="s">
        <v>3825</v>
      </c>
      <c r="D95" s="214" t="s">
        <v>3826</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3732</v>
      </c>
      <c r="B96" s="211" t="s">
        <v>3827</v>
      </c>
      <c r="C96" s="212" t="s">
        <v>3828</v>
      </c>
      <c r="D96" s="214" t="s">
        <v>3829</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3732</v>
      </c>
      <c r="B97" s="211" t="s">
        <v>3830</v>
      </c>
      <c r="C97" s="212" t="s">
        <v>3831</v>
      </c>
      <c r="D97" s="214" t="s">
        <v>3832</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3732</v>
      </c>
      <c r="B98" s="218" t="s">
        <v>3833</v>
      </c>
      <c r="C98" s="219" t="s">
        <v>3834</v>
      </c>
      <c r="D98" s="220" t="s">
        <v>3835</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786</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IFERROR(INDEX('Recommendations'!$G$2:$G$165, MATCH(F2,'Recommendations'!$A$2:$A$165,0))="Implemented", FALSE))</xm:f>
            <x14:dxf>
              <font>
                <color rgb="FF000000"/>
              </font>
              <fill>
                <patternFill>
                  <bgColor rgb="FF3C7D22"/>
                </patternFill>
              </fill>
            </x14:dxf>
          </x14:cfRule>
          <x14:cfRule type="expression" priority="2" id="{00000000-000E-0000-0900-000002000000}">
            <xm:f>AND(F2&lt;&gt;"", IFERROR(INDEX('Recommendations'!$G$2:$G$165, MATCH(F2,'Recommendations'!$A$2:$A$165,0))="Compensated", FALSE))</xm:f>
            <x14:dxf>
              <font>
                <color rgb="FF000000"/>
              </font>
              <fill>
                <patternFill>
                  <bgColor rgb="FFC6E0B4"/>
                </patternFill>
              </fill>
            </x14:dxf>
          </x14:cfRule>
          <x14:cfRule type="expression" priority="3" id="{00000000-000E-0000-0900-000003000000}">
            <xm:f>AND(F2&lt;&gt;"", IFERROR(INDEX('Recommendations'!$G$2:$G$165, MATCH(F2,'Recommendations'!$A$2:$A$165,0))="Testing", FALSE))</xm:f>
            <x14:dxf>
              <font>
                <color rgb="FF000000"/>
              </font>
              <fill>
                <patternFill>
                  <bgColor rgb="FFFFC000"/>
                </patternFill>
              </fill>
            </x14:dxf>
          </x14:cfRule>
          <x14:cfRule type="expression" priority="4" id="{00000000-000E-0000-0900-000004000000}">
            <xm:f>AND(F2&lt;&gt;"", IFERROR(INDEX('Recommendations'!$G$2:$G$165, MATCH(F2,'Recommendations'!$A$2:$A$165,0))="Failed", FALSE))</xm:f>
            <x14:dxf>
              <font>
                <color rgb="FF000000"/>
              </font>
              <fill>
                <patternFill>
                  <bgColor rgb="FFD82891"/>
                </patternFill>
              </fill>
            </x14:dxf>
          </x14:cfRule>
          <x14:cfRule type="expression" priority="5" id="{00000000-000E-0000-0900-000005000000}">
            <xm:f>AND(F2&lt;&gt;"", IFERROR(INDEX('Recommendations'!$G$2:$G$165, MATCH(F2,'Recommendations'!$A$2:$A$165,0))="Risk Accepted", FALSE))</xm:f>
            <x14:dxf>
              <font>
                <color rgb="FF000000"/>
              </font>
              <fill>
                <patternFill>
                  <bgColor rgb="FFD9D9D9"/>
                </patternFill>
              </fill>
            </x14:dxf>
          </x14:cfRule>
          <x14:cfRule type="expression" priority="6" id="{00000000-000E-0000-0900-000006000000}">
            <xm:f>AND(F2&lt;&gt;"", IFERROR(INDEX('Recommendations'!$G$2:$G$165, MATCH(F2,'Recommendations'!$A$2:$A$165,0))="N/A",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3836</v>
      </c>
      <c r="C1" s="253" t="s">
        <v>3837</v>
      </c>
      <c r="D1" s="253" t="s">
        <v>3838</v>
      </c>
      <c r="E1" s="253" t="s">
        <v>3839</v>
      </c>
      <c r="F1" s="253" t="s">
        <v>2665</v>
      </c>
      <c r="G1" s="253" t="s">
        <v>3840</v>
      </c>
      <c r="H1" s="253" t="s">
        <v>3841</v>
      </c>
      <c r="I1" s="253" t="s">
        <v>3842</v>
      </c>
      <c r="J1" s="253" t="s">
        <v>10</v>
      </c>
      <c r="K1" s="253" t="s">
        <v>1031</v>
      </c>
      <c r="L1" s="253" t="s">
        <v>1032</v>
      </c>
      <c r="M1" s="253" t="s">
        <v>1033</v>
      </c>
      <c r="N1" s="253" t="s">
        <v>1034</v>
      </c>
      <c r="O1" s="253" t="s">
        <v>1035</v>
      </c>
      <c r="P1" s="253" t="s">
        <v>1036</v>
      </c>
      <c r="Q1" s="253" t="s">
        <v>1037</v>
      </c>
      <c r="R1" s="253" t="s">
        <v>1038</v>
      </c>
      <c r="S1" s="253" t="s">
        <v>1039</v>
      </c>
      <c r="T1" s="253" t="s">
        <v>1040</v>
      </c>
      <c r="U1" s="253" t="s">
        <v>1041</v>
      </c>
      <c r="V1" s="253" t="s">
        <v>1042</v>
      </c>
      <c r="W1" s="253" t="s">
        <v>1043</v>
      </c>
      <c r="X1" s="253" t="s">
        <v>1044</v>
      </c>
      <c r="Y1" s="253" t="s">
        <v>1045</v>
      </c>
      <c r="Z1" s="253" t="s">
        <v>1046</v>
      </c>
      <c r="AA1" s="253" t="s">
        <v>1047</v>
      </c>
      <c r="AB1" s="253" t="s">
        <v>1048</v>
      </c>
      <c r="AC1" s="253" t="s">
        <v>1049</v>
      </c>
      <c r="AD1" s="253" t="s">
        <v>1050</v>
      </c>
      <c r="AE1" s="253" t="s">
        <v>1051</v>
      </c>
      <c r="AF1" s="253" t="s">
        <v>1052</v>
      </c>
      <c r="AG1" s="253" t="s">
        <v>1053</v>
      </c>
      <c r="AH1" s="253" t="s">
        <v>1054</v>
      </c>
      <c r="AI1" s="253" t="s">
        <v>1055</v>
      </c>
      <c r="AJ1" s="253" t="s">
        <v>1056</v>
      </c>
      <c r="AK1" s="253" t="s">
        <v>1057</v>
      </c>
      <c r="AL1" s="253" t="s">
        <v>1058</v>
      </c>
      <c r="AM1" s="253" t="s">
        <v>1059</v>
      </c>
      <c r="AN1" s="253" t="s">
        <v>1060</v>
      </c>
      <c r="AO1" s="253" t="s">
        <v>1061</v>
      </c>
      <c r="AP1" s="253" t="s">
        <v>1062</v>
      </c>
      <c r="AQ1" s="253" t="s">
        <v>1063</v>
      </c>
      <c r="AR1" s="253" t="s">
        <v>1064</v>
      </c>
      <c r="AS1" s="253" t="s">
        <v>1065</v>
      </c>
      <c r="AT1" s="253" t="s">
        <v>1066</v>
      </c>
      <c r="AU1" s="253" t="s">
        <v>1067</v>
      </c>
      <c r="AV1" s="253" t="s">
        <v>1068</v>
      </c>
      <c r="AW1" s="253" t="s">
        <v>1069</v>
      </c>
      <c r="AX1" s="253" t="s">
        <v>1070</v>
      </c>
      <c r="AY1" s="254" t="s">
        <v>1071</v>
      </c>
    </row>
    <row r="2" spans="1:51" ht="60" customHeight="1" outlineLevel="1" x14ac:dyDescent="0.35">
      <c r="A2" s="244" t="s">
        <v>3843</v>
      </c>
      <c r="B2" s="232" t="s">
        <v>3844</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1074</v>
      </c>
      <c r="B3" s="233" t="s">
        <v>3845</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3846</v>
      </c>
      <c r="B4" s="234" t="s">
        <v>3847</v>
      </c>
      <c r="C4" s="234" t="s">
        <v>3848</v>
      </c>
      <c r="D4" s="234" t="s">
        <v>3849</v>
      </c>
      <c r="E4" s="234" t="s">
        <v>3850</v>
      </c>
      <c r="F4" s="234" t="s">
        <v>19</v>
      </c>
      <c r="G4" s="234" t="s">
        <v>19</v>
      </c>
      <c r="H4" s="234" t="s">
        <v>3851</v>
      </c>
      <c r="I4" s="234" t="s">
        <v>19</v>
      </c>
      <c r="J4" s="234" t="s">
        <v>3852</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3853</v>
      </c>
      <c r="B5" s="234" t="s">
        <v>3854</v>
      </c>
      <c r="C5" s="234" t="s">
        <v>3855</v>
      </c>
      <c r="D5" s="234" t="s">
        <v>3856</v>
      </c>
      <c r="E5" s="234" t="s">
        <v>3857</v>
      </c>
      <c r="F5" s="234" t="s">
        <v>3858</v>
      </c>
      <c r="G5" s="234" t="s">
        <v>19</v>
      </c>
      <c r="H5" s="234" t="s">
        <v>3859</v>
      </c>
      <c r="I5" s="234" t="s">
        <v>19</v>
      </c>
      <c r="J5" s="234" t="s">
        <v>3860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1080</v>
      </c>
      <c r="B6" s="233" t="s">
        <v>3861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3862</v>
      </c>
      <c r="B7" s="234" t="s">
        <v>3863</v>
      </c>
      <c r="C7" s="234" t="s">
        <v>3864</v>
      </c>
      <c r="D7" s="234" t="s">
        <v>3865</v>
      </c>
      <c r="E7" s="234" t="s">
        <v>3857</v>
      </c>
      <c r="F7" s="234" t="s">
        <v>3866</v>
      </c>
      <c r="G7" s="234" t="s">
        <v>19</v>
      </c>
      <c r="H7" s="234" t="s">
        <v>3867</v>
      </c>
      <c r="I7" s="234" t="s">
        <v>19</v>
      </c>
      <c r="J7" s="234" t="s">
        <v>3868</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3869</v>
      </c>
      <c r="B8" s="234" t="s">
        <v>3870</v>
      </c>
      <c r="C8" s="234" t="s">
        <v>3871</v>
      </c>
      <c r="D8" s="234" t="s">
        <v>3872</v>
      </c>
      <c r="E8" s="234" t="s">
        <v>19</v>
      </c>
      <c r="F8" s="234" t="s">
        <v>19</v>
      </c>
      <c r="G8" s="234" t="s">
        <v>19</v>
      </c>
      <c r="H8" s="234" t="s">
        <v>3873</v>
      </c>
      <c r="I8" s="234" t="s">
        <v>3874</v>
      </c>
      <c r="J8" s="234" t="s">
        <v>3875</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3876</v>
      </c>
      <c r="B9" s="234" t="s">
        <v>3877</v>
      </c>
      <c r="C9" s="234" t="s">
        <v>3878</v>
      </c>
      <c r="D9" s="234" t="s">
        <v>3879</v>
      </c>
      <c r="E9" s="234" t="s">
        <v>19</v>
      </c>
      <c r="F9" s="234" t="s">
        <v>19</v>
      </c>
      <c r="G9" s="234" t="s">
        <v>19</v>
      </c>
      <c r="H9" s="234" t="s">
        <v>3880</v>
      </c>
      <c r="I9" s="234" t="s">
        <v>3881</v>
      </c>
      <c r="J9" s="234" t="s">
        <v>3882</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3883</v>
      </c>
      <c r="B10" s="234" t="s">
        <v>3884</v>
      </c>
      <c r="C10" s="234" t="s">
        <v>3885</v>
      </c>
      <c r="D10" s="234" t="s">
        <v>3886</v>
      </c>
      <c r="E10" s="234" t="s">
        <v>19</v>
      </c>
      <c r="F10" s="234" t="s">
        <v>19</v>
      </c>
      <c r="G10" s="234" t="s">
        <v>19</v>
      </c>
      <c r="H10" s="234" t="s">
        <v>3887</v>
      </c>
      <c r="I10" s="234" t="s">
        <v>3888</v>
      </c>
      <c r="J10" s="234" t="s">
        <v>3889</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3890</v>
      </c>
      <c r="B11" s="234" t="s">
        <v>3891</v>
      </c>
      <c r="C11" s="234" t="s">
        <v>3892</v>
      </c>
      <c r="D11" s="234" t="s">
        <v>3893</v>
      </c>
      <c r="E11" s="234" t="s">
        <v>19</v>
      </c>
      <c r="F11" s="234" t="s">
        <v>19</v>
      </c>
      <c r="G11" s="234" t="s">
        <v>19</v>
      </c>
      <c r="H11" s="234" t="s">
        <v>3894</v>
      </c>
      <c r="I11" s="234" t="s">
        <v>19</v>
      </c>
      <c r="J11" s="234" t="s">
        <v>3895</v>
      </c>
      <c r="K11" s="237">
        <f>IF(COUNTIF(L11:AY11,"&lt;&gt;")=0,"",SUMPRODUCT(((Recommendations[ImplStatus]="Implemented")+(Recommendations[ImplStatus]="Compensated"))*ISNUMBER(MATCH(Recommendations[Id],L11:AY11,0)))/COUNTIF(L11:AY11,"&lt;&gt;"))</f>
        <v>0</v>
      </c>
      <c r="L11" s="240" t="s">
        <v>694</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3896</v>
      </c>
      <c r="B12" s="234" t="s">
        <v>3897</v>
      </c>
      <c r="C12" s="234" t="s">
        <v>3898</v>
      </c>
      <c r="D12" s="234" t="s">
        <v>3899</v>
      </c>
      <c r="E12" s="234" t="s">
        <v>19</v>
      </c>
      <c r="F12" s="234" t="s">
        <v>19</v>
      </c>
      <c r="G12" s="234" t="s">
        <v>3900</v>
      </c>
      <c r="H12" s="234" t="s">
        <v>3901</v>
      </c>
      <c r="I12" s="234" t="s">
        <v>19</v>
      </c>
      <c r="J12" s="234" t="s">
        <v>3902</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3903</v>
      </c>
      <c r="B13" s="234" t="s">
        <v>3904</v>
      </c>
      <c r="C13" s="234" t="s">
        <v>3905</v>
      </c>
      <c r="D13" s="234" t="s">
        <v>3906</v>
      </c>
      <c r="E13" s="234" t="s">
        <v>19</v>
      </c>
      <c r="F13" s="234" t="s">
        <v>19</v>
      </c>
      <c r="G13" s="234" t="s">
        <v>19</v>
      </c>
      <c r="H13" s="234" t="s">
        <v>3907</v>
      </c>
      <c r="I13" s="234" t="s">
        <v>19</v>
      </c>
      <c r="J13" s="234" t="s">
        <v>3908</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3909</v>
      </c>
      <c r="B14" s="234" t="s">
        <v>3910</v>
      </c>
      <c r="C14" s="234" t="s">
        <v>3911</v>
      </c>
      <c r="D14" s="234" t="s">
        <v>3912</v>
      </c>
      <c r="E14" s="234" t="s">
        <v>19</v>
      </c>
      <c r="F14" s="234" t="s">
        <v>3913</v>
      </c>
      <c r="G14" s="234" t="s">
        <v>19</v>
      </c>
      <c r="H14" s="234" t="s">
        <v>3914</v>
      </c>
      <c r="I14" s="234" t="s">
        <v>3915</v>
      </c>
      <c r="J14" s="234" t="s">
        <v>3916</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1085</v>
      </c>
      <c r="B15" s="233" t="s">
        <v>3917</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3918</v>
      </c>
      <c r="B16" s="234" t="s">
        <v>3919</v>
      </c>
      <c r="C16" s="234" t="s">
        <v>3920</v>
      </c>
      <c r="D16" s="234" t="s">
        <v>3912</v>
      </c>
      <c r="E16" s="234" t="s">
        <v>19</v>
      </c>
      <c r="F16" s="234" t="s">
        <v>3921</v>
      </c>
      <c r="G16" s="234" t="s">
        <v>19</v>
      </c>
      <c r="H16" s="234" t="s">
        <v>3922</v>
      </c>
      <c r="I16" s="234" t="s">
        <v>19</v>
      </c>
      <c r="J16" s="234" t="s">
        <v>3923</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3924</v>
      </c>
      <c r="B17" s="234" t="s">
        <v>3925</v>
      </c>
      <c r="C17" s="234" t="s">
        <v>3926</v>
      </c>
      <c r="D17" s="234" t="s">
        <v>3927</v>
      </c>
      <c r="E17" s="234" t="s">
        <v>19</v>
      </c>
      <c r="F17" s="234" t="s">
        <v>3921</v>
      </c>
      <c r="G17" s="234" t="s">
        <v>19</v>
      </c>
      <c r="H17" s="234" t="s">
        <v>3928</v>
      </c>
      <c r="I17" s="234" t="s">
        <v>19</v>
      </c>
      <c r="J17" s="234" t="s">
        <v>3929</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3930</v>
      </c>
      <c r="B18" s="234" t="s">
        <v>3931</v>
      </c>
      <c r="C18" s="234" t="s">
        <v>3932</v>
      </c>
      <c r="D18" s="234" t="s">
        <v>19</v>
      </c>
      <c r="E18" s="234" t="s">
        <v>19</v>
      </c>
      <c r="F18" s="234" t="s">
        <v>19</v>
      </c>
      <c r="G18" s="234" t="s">
        <v>19</v>
      </c>
      <c r="H18" s="234" t="s">
        <v>3933</v>
      </c>
      <c r="I18" s="234" t="s">
        <v>19</v>
      </c>
      <c r="J18" s="234" t="s">
        <v>3934</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1090</v>
      </c>
      <c r="B19" s="233" t="s">
        <v>3935</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3936</v>
      </c>
      <c r="B20" s="234" t="s">
        <v>3937</v>
      </c>
      <c r="C20" s="234" t="s">
        <v>3938</v>
      </c>
      <c r="D20" s="234" t="s">
        <v>3939</v>
      </c>
      <c r="E20" s="234" t="s">
        <v>19</v>
      </c>
      <c r="F20" s="234" t="s">
        <v>3940</v>
      </c>
      <c r="G20" s="234" t="s">
        <v>19</v>
      </c>
      <c r="H20" s="234" t="s">
        <v>3941</v>
      </c>
      <c r="I20" s="234" t="s">
        <v>19</v>
      </c>
      <c r="J20" s="234" t="s">
        <v>3942</v>
      </c>
      <c r="K20" s="237">
        <f>IF(COUNTIF(L20:AY20,"&lt;&gt;")=0,"",SUMPRODUCT(((Recommendations[ImplStatus]="Implemented")+(Recommendations[ImplStatus]="Compensated"))*ISNUMBER(MATCH(Recommendations[Id],L20:AY20,0)))/COUNTIF(L20:AY20,"&lt;&gt;"))</f>
        <v>0</v>
      </c>
      <c r="L20" s="240" t="s">
        <v>650</v>
      </c>
      <c r="M20" s="240" t="s">
        <v>655</v>
      </c>
      <c r="N20" s="240" t="s">
        <v>729</v>
      </c>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3943</v>
      </c>
      <c r="B21" s="234" t="s">
        <v>3944</v>
      </c>
      <c r="C21" s="234" t="s">
        <v>3945</v>
      </c>
      <c r="D21" s="234" t="s">
        <v>3946</v>
      </c>
      <c r="E21" s="234" t="s">
        <v>3947</v>
      </c>
      <c r="F21" s="234" t="s">
        <v>19</v>
      </c>
      <c r="G21" s="234" t="s">
        <v>19</v>
      </c>
      <c r="H21" s="234" t="s">
        <v>3948</v>
      </c>
      <c r="I21" s="234" t="s">
        <v>3949</v>
      </c>
      <c r="J21" s="234" t="s">
        <v>3950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3951</v>
      </c>
      <c r="B22" s="234" t="s">
        <v>3952</v>
      </c>
      <c r="C22" s="234" t="s">
        <v>3953</v>
      </c>
      <c r="D22" s="234" t="s">
        <v>3954</v>
      </c>
      <c r="E22" s="234" t="s">
        <v>19</v>
      </c>
      <c r="F22" s="234" t="s">
        <v>3955</v>
      </c>
      <c r="G22" s="234" t="s">
        <v>19</v>
      </c>
      <c r="H22" s="234" t="s">
        <v>3956</v>
      </c>
      <c r="I22" s="234" t="s">
        <v>19</v>
      </c>
      <c r="J22" s="234" t="s">
        <v>3957</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3958</v>
      </c>
      <c r="B23" s="234" t="s">
        <v>3959</v>
      </c>
      <c r="C23" s="234" t="s">
        <v>3960</v>
      </c>
      <c r="D23" s="234" t="s">
        <v>3961</v>
      </c>
      <c r="E23" s="234" t="s">
        <v>19</v>
      </c>
      <c r="F23" s="234" t="s">
        <v>19</v>
      </c>
      <c r="G23" s="234" t="s">
        <v>19</v>
      </c>
      <c r="H23" s="234" t="s">
        <v>3962</v>
      </c>
      <c r="I23" s="234" t="s">
        <v>3963</v>
      </c>
      <c r="J23" s="234" t="s">
        <v>3964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3965</v>
      </c>
      <c r="B24" s="234" t="s">
        <v>3966</v>
      </c>
      <c r="C24" s="234" t="s">
        <v>3967</v>
      </c>
      <c r="D24" s="234" t="s">
        <v>3961</v>
      </c>
      <c r="E24" s="234" t="s">
        <v>19</v>
      </c>
      <c r="F24" s="234" t="s">
        <v>3968</v>
      </c>
      <c r="G24" s="234" t="s">
        <v>19</v>
      </c>
      <c r="H24" s="234" t="s">
        <v>3969</v>
      </c>
      <c r="I24" s="234" t="s">
        <v>19</v>
      </c>
      <c r="J24" s="234" t="s">
        <v>3970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1094</v>
      </c>
      <c r="B25" s="233" t="s">
        <v>3971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3972</v>
      </c>
      <c r="B26" s="234" t="s">
        <v>3973</v>
      </c>
      <c r="C26" s="234" t="s">
        <v>3974</v>
      </c>
      <c r="D26" s="234" t="s">
        <v>3975</v>
      </c>
      <c r="E26" s="234" t="s">
        <v>19</v>
      </c>
      <c r="F26" s="234" t="s">
        <v>3976</v>
      </c>
      <c r="G26" s="234" t="s">
        <v>19</v>
      </c>
      <c r="H26" s="234" t="s">
        <v>3977</v>
      </c>
      <c r="I26" s="234" t="s">
        <v>19</v>
      </c>
      <c r="J26" s="234" t="s">
        <v>3978</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3979</v>
      </c>
      <c r="B27" s="232" t="s">
        <v>3980</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1100</v>
      </c>
      <c r="B28" s="233" t="s">
        <v>3981</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3982</v>
      </c>
      <c r="B29" s="234" t="s">
        <v>3983</v>
      </c>
      <c r="C29" s="234" t="s">
        <v>3984</v>
      </c>
      <c r="D29" s="234" t="s">
        <v>3985</v>
      </c>
      <c r="E29" s="234" t="s">
        <v>3986</v>
      </c>
      <c r="F29" s="234" t="s">
        <v>19</v>
      </c>
      <c r="G29" s="234" t="s">
        <v>19</v>
      </c>
      <c r="H29" s="234" t="s">
        <v>3987</v>
      </c>
      <c r="I29" s="234" t="s">
        <v>19</v>
      </c>
      <c r="J29" s="234" t="s">
        <v>3988</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3989</v>
      </c>
      <c r="B30" s="234" t="s">
        <v>3990</v>
      </c>
      <c r="C30" s="234" t="s">
        <v>3855</v>
      </c>
      <c r="D30" s="234" t="s">
        <v>3856</v>
      </c>
      <c r="E30" s="234" t="s">
        <v>19</v>
      </c>
      <c r="F30" s="234" t="s">
        <v>3858</v>
      </c>
      <c r="G30" s="234" t="s">
        <v>19</v>
      </c>
      <c r="H30" s="234" t="s">
        <v>3991</v>
      </c>
      <c r="I30" s="234" t="s">
        <v>19</v>
      </c>
      <c r="J30" s="234" t="s">
        <v>3992</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1105</v>
      </c>
      <c r="B31" s="233" t="s">
        <v>3993</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3994</v>
      </c>
      <c r="B32" s="234" t="s">
        <v>3995</v>
      </c>
      <c r="C32" s="234" t="s">
        <v>3996</v>
      </c>
      <c r="D32" s="234" t="s">
        <v>3997</v>
      </c>
      <c r="E32" s="234" t="s">
        <v>19</v>
      </c>
      <c r="F32" s="234" t="s">
        <v>19</v>
      </c>
      <c r="G32" s="234" t="s">
        <v>3998</v>
      </c>
      <c r="H32" s="234" t="s">
        <v>3999</v>
      </c>
      <c r="I32" s="234" t="s">
        <v>19</v>
      </c>
      <c r="J32" s="234" t="s">
        <v>4000</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4001</v>
      </c>
      <c r="B33" s="234" t="s">
        <v>4002</v>
      </c>
      <c r="C33" s="234" t="s">
        <v>4003</v>
      </c>
      <c r="D33" s="234" t="s">
        <v>4004</v>
      </c>
      <c r="E33" s="234" t="s">
        <v>19</v>
      </c>
      <c r="F33" s="234" t="s">
        <v>4005</v>
      </c>
      <c r="G33" s="234" t="s">
        <v>19</v>
      </c>
      <c r="H33" s="234" t="s">
        <v>4006</v>
      </c>
      <c r="I33" s="234" t="s">
        <v>4007</v>
      </c>
      <c r="J33" s="234" t="s">
        <v>4008</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4009</v>
      </c>
      <c r="B34" s="234" t="s">
        <v>4010</v>
      </c>
      <c r="C34" s="234" t="s">
        <v>4011</v>
      </c>
      <c r="D34" s="234" t="s">
        <v>4012</v>
      </c>
      <c r="E34" s="234" t="s">
        <v>19</v>
      </c>
      <c r="F34" s="234" t="s">
        <v>19</v>
      </c>
      <c r="G34" s="234" t="s">
        <v>19</v>
      </c>
      <c r="H34" s="234" t="s">
        <v>4013</v>
      </c>
      <c r="I34" s="234" t="s">
        <v>19</v>
      </c>
      <c r="J34" s="234" t="s">
        <v>4014</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4015</v>
      </c>
      <c r="B35" s="234" t="s">
        <v>4016</v>
      </c>
      <c r="C35" s="234" t="s">
        <v>4017</v>
      </c>
      <c r="D35" s="234" t="s">
        <v>4018</v>
      </c>
      <c r="E35" s="234" t="s">
        <v>19</v>
      </c>
      <c r="F35" s="234" t="s">
        <v>4019</v>
      </c>
      <c r="G35" s="234" t="s">
        <v>19</v>
      </c>
      <c r="H35" s="234" t="s">
        <v>4020</v>
      </c>
      <c r="I35" s="234" t="s">
        <v>19</v>
      </c>
      <c r="J35" s="234" t="s">
        <v>4021</v>
      </c>
      <c r="K35" s="237">
        <f>IF(COUNTIF(L35:AY35,"&lt;&gt;")=0,"",SUMPRODUCT(((Recommendations[ImplStatus]="Implemented")+(Recommendations[ImplStatus]="Compensated"))*ISNUMBER(MATCH(Recommendations[Id],L35:AY35,0)))/COUNTIF(L35:AY35,"&lt;&gt;"))</f>
        <v>0</v>
      </c>
      <c r="L35" s="240" t="s">
        <v>130</v>
      </c>
      <c r="M35" s="240" t="s">
        <v>135</v>
      </c>
      <c r="N35" s="240" t="s">
        <v>140</v>
      </c>
      <c r="O35" s="240" t="s">
        <v>527</v>
      </c>
      <c r="P35" s="240" t="s">
        <v>531</v>
      </c>
      <c r="Q35" s="240" t="s">
        <v>561</v>
      </c>
      <c r="R35" s="240" t="s">
        <v>566</v>
      </c>
      <c r="S35" s="240" t="s">
        <v>576</v>
      </c>
      <c r="T35" s="240" t="s">
        <v>747</v>
      </c>
      <c r="U35" s="240" t="s">
        <v>752</v>
      </c>
      <c r="V35" s="240" t="s">
        <v>766</v>
      </c>
      <c r="W35" s="240" t="s">
        <v>771</v>
      </c>
      <c r="X35" s="240" t="s">
        <v>781</v>
      </c>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4022</v>
      </c>
      <c r="B36" s="234" t="s">
        <v>4023</v>
      </c>
      <c r="C36" s="234" t="s">
        <v>4024</v>
      </c>
      <c r="D36" s="234" t="s">
        <v>4025</v>
      </c>
      <c r="E36" s="234" t="s">
        <v>19</v>
      </c>
      <c r="F36" s="234" t="s">
        <v>19</v>
      </c>
      <c r="G36" s="234" t="s">
        <v>4026</v>
      </c>
      <c r="H36" s="234" t="s">
        <v>4027</v>
      </c>
      <c r="I36" s="234" t="s">
        <v>19</v>
      </c>
      <c r="J36" s="234" t="s">
        <v>4028</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4029</v>
      </c>
      <c r="B37" s="234" t="s">
        <v>4030</v>
      </c>
      <c r="C37" s="234" t="s">
        <v>4031</v>
      </c>
      <c r="D37" s="234" t="s">
        <v>4032</v>
      </c>
      <c r="E37" s="234" t="s">
        <v>19</v>
      </c>
      <c r="F37" s="234" t="s">
        <v>4033</v>
      </c>
      <c r="G37" s="234" t="s">
        <v>4034</v>
      </c>
      <c r="H37" s="234" t="s">
        <v>4035</v>
      </c>
      <c r="I37" s="234" t="s">
        <v>19</v>
      </c>
      <c r="J37" s="234" t="s">
        <v>4036</v>
      </c>
      <c r="K37" s="237">
        <f>IF(COUNTIF(L37:AY37,"&lt;&gt;")=0,"",SUMPRODUCT(((Recommendations[ImplStatus]="Implemented")+(Recommendations[ImplStatus]="Compensated"))*ISNUMBER(MATCH(Recommendations[Id],L37:AY37,0)))/COUNTIF(L37:AY37,"&lt;&gt;"))</f>
        <v>0</v>
      </c>
      <c r="L37" s="240" t="s">
        <v>85</v>
      </c>
      <c r="M37" s="240" t="s">
        <v>356</v>
      </c>
      <c r="N37" s="240" t="s">
        <v>556</v>
      </c>
      <c r="O37" s="240" t="s">
        <v>607</v>
      </c>
      <c r="P37" s="240" t="s">
        <v>612</v>
      </c>
      <c r="Q37" s="240" t="s">
        <v>616</v>
      </c>
      <c r="R37" s="240" t="s">
        <v>620</v>
      </c>
      <c r="S37" s="240" t="s">
        <v>625</v>
      </c>
      <c r="T37" s="240" t="s">
        <v>629</v>
      </c>
      <c r="U37" s="240" t="s">
        <v>633</v>
      </c>
      <c r="V37" s="240" t="s">
        <v>637</v>
      </c>
      <c r="W37" s="240" t="s">
        <v>641</v>
      </c>
      <c r="X37" s="240" t="s">
        <v>674</v>
      </c>
      <c r="Y37" s="240" t="s">
        <v>704</v>
      </c>
      <c r="Z37" s="240" t="s">
        <v>734</v>
      </c>
      <c r="AA37" s="240" t="s">
        <v>739</v>
      </c>
      <c r="AB37" s="240" t="s">
        <v>743</v>
      </c>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4037</v>
      </c>
      <c r="B38" s="234" t="s">
        <v>4038</v>
      </c>
      <c r="C38" s="234" t="s">
        <v>4039</v>
      </c>
      <c r="D38" s="234" t="s">
        <v>4040</v>
      </c>
      <c r="E38" s="234" t="s">
        <v>19</v>
      </c>
      <c r="F38" s="234" t="s">
        <v>4033</v>
      </c>
      <c r="G38" s="234" t="s">
        <v>4041</v>
      </c>
      <c r="H38" s="234" t="s">
        <v>4042</v>
      </c>
      <c r="I38" s="234" t="s">
        <v>4043</v>
      </c>
      <c r="J38" s="234" t="s">
        <v>4044</v>
      </c>
      <c r="K38" s="237">
        <f>IF(COUNTIF(L38:AY38,"&lt;&gt;")=0,"",SUMPRODUCT(((Recommendations[ImplStatus]="Implemented")+(Recommendations[ImplStatus]="Compensated"))*ISNUMBER(MATCH(Recommendations[Id],L38:AY38,0)))/COUNTIF(L38:AY38,"&lt;&gt;"))</f>
        <v>0</v>
      </c>
      <c r="L38" s="240" t="s">
        <v>125</v>
      </c>
      <c r="M38" s="240" t="s">
        <v>527</v>
      </c>
      <c r="N38" s="240" t="s">
        <v>531</v>
      </c>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1109</v>
      </c>
      <c r="B39" s="233" t="s">
        <v>4045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4046</v>
      </c>
      <c r="B40" s="234" t="s">
        <v>4047</v>
      </c>
      <c r="C40" s="234" t="s">
        <v>4048</v>
      </c>
      <c r="D40" s="234" t="s">
        <v>4049</v>
      </c>
      <c r="E40" s="234" t="s">
        <v>19</v>
      </c>
      <c r="F40" s="234" t="s">
        <v>19</v>
      </c>
      <c r="G40" s="234" t="s">
        <v>19</v>
      </c>
      <c r="H40" s="234" t="s">
        <v>4050</v>
      </c>
      <c r="I40" s="234" t="s">
        <v>4051</v>
      </c>
      <c r="J40" s="234" t="s">
        <v>4052</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4053</v>
      </c>
      <c r="B41" s="234" t="s">
        <v>4054</v>
      </c>
      <c r="C41" s="234" t="s">
        <v>4055</v>
      </c>
      <c r="D41" s="234" t="s">
        <v>19</v>
      </c>
      <c r="E41" s="234" t="s">
        <v>19</v>
      </c>
      <c r="F41" s="234" t="s">
        <v>19</v>
      </c>
      <c r="G41" s="234" t="s">
        <v>19</v>
      </c>
      <c r="H41" s="234" t="s">
        <v>4056</v>
      </c>
      <c r="I41" s="234" t="s">
        <v>19</v>
      </c>
      <c r="J41" s="234" t="s">
        <v>4057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4058</v>
      </c>
      <c r="B42" s="232" t="s">
        <v>4059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1132</v>
      </c>
      <c r="B43" s="233" t="s">
        <v>4060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4061</v>
      </c>
      <c r="B44" s="234" t="s">
        <v>4062</v>
      </c>
      <c r="C44" s="234" t="s">
        <v>4063</v>
      </c>
      <c r="D44" s="234" t="s">
        <v>4064</v>
      </c>
      <c r="E44" s="234" t="s">
        <v>3850</v>
      </c>
      <c r="F44" s="234" t="s">
        <v>19</v>
      </c>
      <c r="G44" s="234" t="s">
        <v>19</v>
      </c>
      <c r="H44" s="234" t="s">
        <v>4065</v>
      </c>
      <c r="I44" s="234" t="s">
        <v>19</v>
      </c>
      <c r="J44" s="234" t="s">
        <v>4066</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4067</v>
      </c>
      <c r="B45" s="234" t="s">
        <v>4068</v>
      </c>
      <c r="C45" s="234" t="s">
        <v>4069</v>
      </c>
      <c r="D45" s="234" t="s">
        <v>3856</v>
      </c>
      <c r="E45" s="234" t="s">
        <v>19</v>
      </c>
      <c r="F45" s="234" t="s">
        <v>3858</v>
      </c>
      <c r="G45" s="234" t="s">
        <v>19</v>
      </c>
      <c r="H45" s="234" t="s">
        <v>4070</v>
      </c>
      <c r="I45" s="234" t="s">
        <v>19</v>
      </c>
      <c r="J45" s="234" t="s">
        <v>4071</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1138</v>
      </c>
      <c r="B46" s="233" t="s">
        <v>4072</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4073</v>
      </c>
      <c r="B47" s="234" t="s">
        <v>4074</v>
      </c>
      <c r="C47" s="234" t="s">
        <v>4075</v>
      </c>
      <c r="D47" s="234" t="s">
        <v>4076</v>
      </c>
      <c r="E47" s="234" t="s">
        <v>19</v>
      </c>
      <c r="F47" s="234" t="s">
        <v>4077</v>
      </c>
      <c r="G47" s="234" t="s">
        <v>4078</v>
      </c>
      <c r="H47" s="234" t="s">
        <v>4079</v>
      </c>
      <c r="I47" s="234" t="s">
        <v>4080</v>
      </c>
      <c r="J47" s="234" t="s">
        <v>4081</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1142</v>
      </c>
      <c r="B48" s="233" t="s">
        <v>4082</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4083</v>
      </c>
      <c r="B49" s="234" t="s">
        <v>4084</v>
      </c>
      <c r="C49" s="234" t="s">
        <v>4085</v>
      </c>
      <c r="D49" s="234" t="s">
        <v>4086</v>
      </c>
      <c r="E49" s="234" t="s">
        <v>4087</v>
      </c>
      <c r="F49" s="234" t="s">
        <v>19</v>
      </c>
      <c r="G49" s="234" t="s">
        <v>19</v>
      </c>
      <c r="H49" s="234" t="s">
        <v>4088</v>
      </c>
      <c r="I49" s="234" t="s">
        <v>4089</v>
      </c>
      <c r="J49" s="234" t="s">
        <v>4090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4091</v>
      </c>
      <c r="B50" s="234" t="s">
        <v>4092</v>
      </c>
      <c r="C50" s="234" t="s">
        <v>4093</v>
      </c>
      <c r="D50" s="234" t="s">
        <v>19</v>
      </c>
      <c r="E50" s="234" t="s">
        <v>4094</v>
      </c>
      <c r="F50" s="234" t="s">
        <v>4095</v>
      </c>
      <c r="G50" s="234" t="s">
        <v>19</v>
      </c>
      <c r="H50" s="234" t="s">
        <v>4088</v>
      </c>
      <c r="I50" s="234" t="s">
        <v>4096</v>
      </c>
      <c r="J50" s="234" t="s">
        <v>4097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4098</v>
      </c>
      <c r="B51" s="234" t="s">
        <v>4099</v>
      </c>
      <c r="C51" s="234" t="s">
        <v>4100</v>
      </c>
      <c r="D51" s="234" t="s">
        <v>19</v>
      </c>
      <c r="E51" s="234" t="s">
        <v>19</v>
      </c>
      <c r="F51" s="234" t="s">
        <v>4101</v>
      </c>
      <c r="G51" s="234" t="s">
        <v>19</v>
      </c>
      <c r="H51" s="234" t="s">
        <v>4088</v>
      </c>
      <c r="I51" s="234" t="s">
        <v>4102</v>
      </c>
      <c r="J51" s="234" t="s">
        <v>4103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4104</v>
      </c>
      <c r="B52" s="234" t="s">
        <v>4105</v>
      </c>
      <c r="C52" s="234" t="s">
        <v>4106</v>
      </c>
      <c r="D52" s="234" t="s">
        <v>19</v>
      </c>
      <c r="E52" s="234" t="s">
        <v>19</v>
      </c>
      <c r="F52" s="234" t="s">
        <v>4107</v>
      </c>
      <c r="G52" s="234" t="s">
        <v>19</v>
      </c>
      <c r="H52" s="234" t="s">
        <v>4088</v>
      </c>
      <c r="I52" s="234" t="s">
        <v>4108</v>
      </c>
      <c r="J52" s="234" t="s">
        <v>4109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4110</v>
      </c>
      <c r="B53" s="234" t="s">
        <v>4111</v>
      </c>
      <c r="C53" s="234" t="s">
        <v>4112</v>
      </c>
      <c r="D53" s="234" t="s">
        <v>4113</v>
      </c>
      <c r="E53" s="234" t="s">
        <v>4114</v>
      </c>
      <c r="F53" s="234" t="s">
        <v>19</v>
      </c>
      <c r="G53" s="234" t="s">
        <v>19</v>
      </c>
      <c r="H53" s="234" t="s">
        <v>4115</v>
      </c>
      <c r="I53" s="234" t="s">
        <v>19</v>
      </c>
      <c r="J53" s="234" t="s">
        <v>4116</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4117</v>
      </c>
      <c r="B54" s="234" t="s">
        <v>4118</v>
      </c>
      <c r="C54" s="234" t="s">
        <v>4112</v>
      </c>
      <c r="D54" s="234" t="s">
        <v>4113</v>
      </c>
      <c r="E54" s="234" t="s">
        <v>19</v>
      </c>
      <c r="F54" s="234" t="s">
        <v>19</v>
      </c>
      <c r="G54" s="234" t="s">
        <v>19</v>
      </c>
      <c r="H54" s="234" t="s">
        <v>4119</v>
      </c>
      <c r="I54" s="234" t="s">
        <v>4120</v>
      </c>
      <c r="J54" s="234" t="s">
        <v>4121</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1146</v>
      </c>
      <c r="B55" s="233" t="s">
        <v>4122</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4123</v>
      </c>
      <c r="B56" s="234" t="s">
        <v>4124</v>
      </c>
      <c r="C56" s="234" t="s">
        <v>4125</v>
      </c>
      <c r="D56" s="234" t="s">
        <v>4126</v>
      </c>
      <c r="E56" s="234" t="s">
        <v>4127</v>
      </c>
      <c r="F56" s="234" t="s">
        <v>19</v>
      </c>
      <c r="G56" s="234" t="s">
        <v>4128</v>
      </c>
      <c r="H56" s="234" t="s">
        <v>19</v>
      </c>
      <c r="I56" s="234" t="s">
        <v>19</v>
      </c>
      <c r="J56" s="234" t="s">
        <v>4129</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4130</v>
      </c>
      <c r="B57" s="234" t="s">
        <v>4131</v>
      </c>
      <c r="C57" s="234" t="s">
        <v>4132</v>
      </c>
      <c r="D57" s="234" t="s">
        <v>4133</v>
      </c>
      <c r="E57" s="234" t="s">
        <v>4134</v>
      </c>
      <c r="F57" s="234" t="s">
        <v>19</v>
      </c>
      <c r="G57" s="234" t="s">
        <v>4135</v>
      </c>
      <c r="H57" s="234" t="s">
        <v>4136</v>
      </c>
      <c r="I57" s="234" t="s">
        <v>19</v>
      </c>
      <c r="J57" s="234" t="s">
        <v>4137</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1150</v>
      </c>
      <c r="B58" s="233" t="s">
        <v>4138</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4139</v>
      </c>
      <c r="B59" s="234" t="s">
        <v>4140</v>
      </c>
      <c r="C59" s="234" t="s">
        <v>4141</v>
      </c>
      <c r="D59" s="234" t="s">
        <v>4142</v>
      </c>
      <c r="E59" s="234" t="s">
        <v>19</v>
      </c>
      <c r="F59" s="234" t="s">
        <v>19</v>
      </c>
      <c r="G59" s="234" t="s">
        <v>4143</v>
      </c>
      <c r="H59" s="234" t="s">
        <v>4144</v>
      </c>
      <c r="I59" s="234" t="s">
        <v>4145</v>
      </c>
      <c r="J59" s="234" t="s">
        <v>4146</v>
      </c>
      <c r="K59" s="237">
        <f>IF(COUNTIF(L59:AY59,"&lt;&gt;")=0,"",SUMPRODUCT(((Recommendations[ImplStatus]="Implemented")+(Recommendations[ImplStatus]="Compensated"))*ISNUMBER(MATCH(Recommendations[Id],L59:AY59,0)))/COUNTIF(L59:AY59,"&lt;&gt;"))</f>
        <v>0</v>
      </c>
      <c r="L59" s="240" t="s">
        <v>571</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4147</v>
      </c>
      <c r="B60" s="234" t="s">
        <v>4148</v>
      </c>
      <c r="C60" s="234" t="s">
        <v>4149</v>
      </c>
      <c r="D60" s="234" t="s">
        <v>19</v>
      </c>
      <c r="E60" s="234" t="s">
        <v>4150</v>
      </c>
      <c r="F60" s="234" t="s">
        <v>4151</v>
      </c>
      <c r="G60" s="234" t="s">
        <v>19</v>
      </c>
      <c r="H60" s="234" t="s">
        <v>4152</v>
      </c>
      <c r="I60" s="234" t="s">
        <v>4153</v>
      </c>
      <c r="J60" s="234" t="s">
        <v>4154</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4155</v>
      </c>
      <c r="B61" s="234" t="s">
        <v>4156</v>
      </c>
      <c r="C61" s="234" t="s">
        <v>4157</v>
      </c>
      <c r="D61" s="234" t="s">
        <v>19</v>
      </c>
      <c r="E61" s="234" t="s">
        <v>19</v>
      </c>
      <c r="F61" s="234" t="s">
        <v>19</v>
      </c>
      <c r="G61" s="234" t="s">
        <v>4158</v>
      </c>
      <c r="H61" s="234" t="s">
        <v>4159</v>
      </c>
      <c r="I61" s="234" t="s">
        <v>4160</v>
      </c>
      <c r="J61" s="234" t="s">
        <v>4161</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4162</v>
      </c>
      <c r="B62" s="234" t="s">
        <v>4163</v>
      </c>
      <c r="C62" s="234" t="s">
        <v>4164</v>
      </c>
      <c r="D62" s="234" t="s">
        <v>4165</v>
      </c>
      <c r="E62" s="234" t="s">
        <v>19</v>
      </c>
      <c r="F62" s="234" t="s">
        <v>19</v>
      </c>
      <c r="G62" s="234" t="s">
        <v>19</v>
      </c>
      <c r="H62" s="234" t="s">
        <v>4166</v>
      </c>
      <c r="I62" s="234" t="s">
        <v>4167</v>
      </c>
      <c r="J62" s="234" t="s">
        <v>4168</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1154</v>
      </c>
      <c r="B63" s="233" t="s">
        <v>4169</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4170</v>
      </c>
      <c r="B64" s="234" t="s">
        <v>4171</v>
      </c>
      <c r="C64" s="234" t="s">
        <v>4172</v>
      </c>
      <c r="D64" s="234" t="s">
        <v>4173</v>
      </c>
      <c r="E64" s="234" t="s">
        <v>19</v>
      </c>
      <c r="F64" s="234" t="s">
        <v>19</v>
      </c>
      <c r="G64" s="234" t="s">
        <v>4174</v>
      </c>
      <c r="H64" s="234" t="s">
        <v>4175</v>
      </c>
      <c r="I64" s="234" t="s">
        <v>4176</v>
      </c>
      <c r="J64" s="234" t="s">
        <v>4177</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4178</v>
      </c>
      <c r="B65" s="234" t="s">
        <v>4179</v>
      </c>
      <c r="C65" s="234" t="s">
        <v>4180</v>
      </c>
      <c r="D65" s="234" t="s">
        <v>4181</v>
      </c>
      <c r="E65" s="234" t="s">
        <v>19</v>
      </c>
      <c r="F65" s="234" t="s">
        <v>19</v>
      </c>
      <c r="G65" s="234" t="s">
        <v>19</v>
      </c>
      <c r="H65" s="234" t="s">
        <v>4182</v>
      </c>
      <c r="I65" s="234" t="s">
        <v>4183</v>
      </c>
      <c r="J65" s="234" t="s">
        <v>4184</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4185</v>
      </c>
      <c r="B66" s="234" t="s">
        <v>4186</v>
      </c>
      <c r="C66" s="234" t="s">
        <v>4187</v>
      </c>
      <c r="D66" s="234" t="s">
        <v>4188</v>
      </c>
      <c r="E66" s="234" t="s">
        <v>19</v>
      </c>
      <c r="F66" s="234" t="s">
        <v>19</v>
      </c>
      <c r="G66" s="234" t="s">
        <v>19</v>
      </c>
      <c r="H66" s="234" t="s">
        <v>4189</v>
      </c>
      <c r="I66" s="234" t="s">
        <v>4190</v>
      </c>
      <c r="J66" s="234" t="s">
        <v>4191</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4192</v>
      </c>
      <c r="B67" s="234" t="s">
        <v>4193</v>
      </c>
      <c r="C67" s="234" t="s">
        <v>4194</v>
      </c>
      <c r="D67" s="234" t="s">
        <v>4195</v>
      </c>
      <c r="E67" s="234" t="s">
        <v>19</v>
      </c>
      <c r="F67" s="234" t="s">
        <v>19</v>
      </c>
      <c r="G67" s="234" t="s">
        <v>19</v>
      </c>
      <c r="H67" s="234" t="s">
        <v>4196</v>
      </c>
      <c r="I67" s="234" t="s">
        <v>19</v>
      </c>
      <c r="J67" s="234" t="s">
        <v>4197</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4198</v>
      </c>
      <c r="B68" s="234" t="s">
        <v>4199</v>
      </c>
      <c r="C68" s="234" t="s">
        <v>4200</v>
      </c>
      <c r="D68" s="234" t="s">
        <v>19</v>
      </c>
      <c r="E68" s="234" t="s">
        <v>19</v>
      </c>
      <c r="F68" s="234" t="s">
        <v>19</v>
      </c>
      <c r="G68" s="234" t="s">
        <v>19</v>
      </c>
      <c r="H68" s="234" t="s">
        <v>4201</v>
      </c>
      <c r="I68" s="234" t="s">
        <v>19</v>
      </c>
      <c r="J68" s="234" t="s">
        <v>4202</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1158</v>
      </c>
      <c r="B69" s="233" t="s">
        <v>4203</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4204</v>
      </c>
      <c r="B70" s="234" t="s">
        <v>4205</v>
      </c>
      <c r="C70" s="234" t="s">
        <v>4206</v>
      </c>
      <c r="D70" s="234" t="s">
        <v>19</v>
      </c>
      <c r="E70" s="234" t="s">
        <v>19</v>
      </c>
      <c r="F70" s="234" t="s">
        <v>19</v>
      </c>
      <c r="G70" s="234" t="s">
        <v>4207</v>
      </c>
      <c r="H70" s="234" t="s">
        <v>4208</v>
      </c>
      <c r="I70" s="234" t="s">
        <v>19</v>
      </c>
      <c r="J70" s="234" t="s">
        <v>4209</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4210</v>
      </c>
      <c r="B71" s="234" t="s">
        <v>4211</v>
      </c>
      <c r="C71" s="234" t="s">
        <v>4212</v>
      </c>
      <c r="D71" s="234" t="s">
        <v>19</v>
      </c>
      <c r="E71" s="234" t="s">
        <v>19</v>
      </c>
      <c r="F71" s="234" t="s">
        <v>19</v>
      </c>
      <c r="G71" s="234" t="s">
        <v>19</v>
      </c>
      <c r="H71" s="234" t="s">
        <v>4213</v>
      </c>
      <c r="I71" s="234" t="s">
        <v>19</v>
      </c>
      <c r="J71" s="234" t="s">
        <v>4214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4215</v>
      </c>
      <c r="B72" s="234" t="s">
        <v>4216</v>
      </c>
      <c r="C72" s="234" t="s">
        <v>4217</v>
      </c>
      <c r="D72" s="234" t="s">
        <v>4218</v>
      </c>
      <c r="E72" s="234" t="s">
        <v>4219</v>
      </c>
      <c r="F72" s="234" t="s">
        <v>19</v>
      </c>
      <c r="G72" s="234" t="s">
        <v>19</v>
      </c>
      <c r="H72" s="234" t="s">
        <v>4220</v>
      </c>
      <c r="I72" s="234" t="s">
        <v>19</v>
      </c>
      <c r="J72" s="234" t="s">
        <v>4221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4222</v>
      </c>
      <c r="B73" s="234" t="s">
        <v>4223</v>
      </c>
      <c r="C73" s="234" t="s">
        <v>4224</v>
      </c>
      <c r="D73" s="234" t="s">
        <v>4225</v>
      </c>
      <c r="E73" s="234" t="s">
        <v>4219</v>
      </c>
      <c r="F73" s="234" t="s">
        <v>19</v>
      </c>
      <c r="G73" s="234" t="s">
        <v>4226</v>
      </c>
      <c r="H73" s="234" t="s">
        <v>4227</v>
      </c>
      <c r="I73" s="234" t="s">
        <v>19</v>
      </c>
      <c r="J73" s="234" t="s">
        <v>4228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4229</v>
      </c>
      <c r="B74" s="234" t="s">
        <v>4230</v>
      </c>
      <c r="C74" s="234" t="s">
        <v>4231</v>
      </c>
      <c r="D74" s="234" t="s">
        <v>4225</v>
      </c>
      <c r="E74" s="234" t="s">
        <v>4232</v>
      </c>
      <c r="F74" s="234" t="s">
        <v>19</v>
      </c>
      <c r="G74" s="234" t="s">
        <v>4233</v>
      </c>
      <c r="H74" s="234" t="s">
        <v>4234</v>
      </c>
      <c r="I74" s="234" t="s">
        <v>4235</v>
      </c>
      <c r="J74" s="234" t="s">
        <v>4236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4237</v>
      </c>
      <c r="B75" s="234" t="s">
        <v>4238</v>
      </c>
      <c r="C75" s="234" t="s">
        <v>4239</v>
      </c>
      <c r="D75" s="234" t="s">
        <v>4240</v>
      </c>
      <c r="E75" s="234" t="s">
        <v>4232</v>
      </c>
      <c r="F75" s="234" t="s">
        <v>4241</v>
      </c>
      <c r="G75" s="234" t="s">
        <v>4242</v>
      </c>
      <c r="H75" s="234" t="s">
        <v>4243</v>
      </c>
      <c r="I75" s="234" t="s">
        <v>4244</v>
      </c>
      <c r="J75" s="234" t="s">
        <v>4245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4246</v>
      </c>
      <c r="B76" s="234" t="s">
        <v>4247</v>
      </c>
      <c r="C76" s="234" t="s">
        <v>4248</v>
      </c>
      <c r="D76" s="234" t="s">
        <v>4249</v>
      </c>
      <c r="E76" s="234" t="s">
        <v>19</v>
      </c>
      <c r="F76" s="234" t="s">
        <v>19</v>
      </c>
      <c r="G76" s="234" t="s">
        <v>19</v>
      </c>
      <c r="H76" s="234" t="s">
        <v>4250</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4251</v>
      </c>
      <c r="B77" s="234" t="s">
        <v>4252</v>
      </c>
      <c r="C77" s="234" t="s">
        <v>4253</v>
      </c>
      <c r="D77" s="234" t="s">
        <v>19</v>
      </c>
      <c r="E77" s="234" t="s">
        <v>19</v>
      </c>
      <c r="F77" s="234" t="s">
        <v>19</v>
      </c>
      <c r="G77" s="234" t="s">
        <v>4254</v>
      </c>
      <c r="H77" s="234" t="s">
        <v>4255</v>
      </c>
      <c r="I77" s="234" t="s">
        <v>19</v>
      </c>
      <c r="J77" s="234" t="s">
        <v>4256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4257</v>
      </c>
      <c r="B78" s="234" t="s">
        <v>4258</v>
      </c>
      <c r="C78" s="234" t="s">
        <v>4259</v>
      </c>
      <c r="D78" s="234" t="s">
        <v>19</v>
      </c>
      <c r="E78" s="234" t="s">
        <v>19</v>
      </c>
      <c r="F78" s="234" t="s">
        <v>19</v>
      </c>
      <c r="G78" s="234" t="s">
        <v>4260</v>
      </c>
      <c r="H78" s="234" t="s">
        <v>4261</v>
      </c>
      <c r="I78" s="234" t="s">
        <v>4262</v>
      </c>
      <c r="J78" s="234" t="s">
        <v>4263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4264</v>
      </c>
      <c r="B79" s="232" t="s">
        <v>4265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1192</v>
      </c>
      <c r="B80" s="233" t="s">
        <v>4266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4267</v>
      </c>
      <c r="B81" s="234" t="s">
        <v>4268</v>
      </c>
      <c r="C81" s="234" t="s">
        <v>4269</v>
      </c>
      <c r="D81" s="234" t="s">
        <v>4064</v>
      </c>
      <c r="E81" s="234" t="s">
        <v>4270</v>
      </c>
      <c r="F81" s="234" t="s">
        <v>19</v>
      </c>
      <c r="G81" s="234" t="s">
        <v>19</v>
      </c>
      <c r="H81" s="234" t="s">
        <v>4271</v>
      </c>
      <c r="I81" s="234" t="s">
        <v>19</v>
      </c>
      <c r="J81" s="234" t="s">
        <v>4272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4273</v>
      </c>
      <c r="B82" s="234" t="s">
        <v>4274</v>
      </c>
      <c r="C82" s="234" t="s">
        <v>3855</v>
      </c>
      <c r="D82" s="234" t="s">
        <v>3856</v>
      </c>
      <c r="E82" s="234" t="s">
        <v>19</v>
      </c>
      <c r="F82" s="234" t="s">
        <v>3858</v>
      </c>
      <c r="G82" s="234" t="s">
        <v>19</v>
      </c>
      <c r="H82" s="234" t="s">
        <v>4275</v>
      </c>
      <c r="I82" s="234" t="s">
        <v>19</v>
      </c>
      <c r="J82" s="234" t="s">
        <v>4276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1197</v>
      </c>
      <c r="B83" s="233" t="s">
        <v>4277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4278</v>
      </c>
      <c r="B84" s="234" t="s">
        <v>4279</v>
      </c>
      <c r="C84" s="234" t="s">
        <v>4280</v>
      </c>
      <c r="D84" s="234" t="s">
        <v>4281</v>
      </c>
      <c r="E84" s="234" t="s">
        <v>19</v>
      </c>
      <c r="F84" s="234" t="s">
        <v>4282</v>
      </c>
      <c r="G84" s="234" t="s">
        <v>4283</v>
      </c>
      <c r="H84" s="234" t="s">
        <v>4284</v>
      </c>
      <c r="I84" s="234" t="s">
        <v>4285</v>
      </c>
      <c r="J84" s="234" t="s">
        <v>4286</v>
      </c>
      <c r="K84" s="237">
        <f>IF(COUNTIF(L84:AY84,"&lt;&gt;")=0,"",SUMPRODUCT(((Recommendations[ImplStatus]="Implemented")+(Recommendations[ImplStatus]="Compensated"))*ISNUMBER(MATCH(Recommendations[Id],L84:AY84,0)))/COUNTIF(L84:AY84,"&lt;&gt;"))</f>
        <v>0</v>
      </c>
      <c r="L84" s="240" t="s">
        <v>115</v>
      </c>
      <c r="M84" s="240" t="s">
        <v>120</v>
      </c>
      <c r="N84" s="240" t="s">
        <v>125</v>
      </c>
      <c r="O84" s="240" t="s">
        <v>684</v>
      </c>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4287</v>
      </c>
      <c r="B85" s="234" t="s">
        <v>4288</v>
      </c>
      <c r="C85" s="234" t="s">
        <v>4289</v>
      </c>
      <c r="D85" s="234" t="s">
        <v>4290</v>
      </c>
      <c r="E85" s="234" t="s">
        <v>19</v>
      </c>
      <c r="F85" s="234" t="s">
        <v>19</v>
      </c>
      <c r="G85" s="234" t="s">
        <v>19</v>
      </c>
      <c r="H85" s="234" t="s">
        <v>4291</v>
      </c>
      <c r="I85" s="234" t="s">
        <v>4292</v>
      </c>
      <c r="J85" s="234" t="s">
        <v>4293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4294</v>
      </c>
      <c r="B86" s="234" t="s">
        <v>4295</v>
      </c>
      <c r="C86" s="234" t="s">
        <v>4296</v>
      </c>
      <c r="D86" s="234" t="s">
        <v>4297</v>
      </c>
      <c r="E86" s="234" t="s">
        <v>19</v>
      </c>
      <c r="F86" s="234" t="s">
        <v>19</v>
      </c>
      <c r="G86" s="234" t="s">
        <v>4298</v>
      </c>
      <c r="H86" s="234" t="s">
        <v>4299</v>
      </c>
      <c r="I86" s="234" t="s">
        <v>19</v>
      </c>
      <c r="J86" s="234" t="s">
        <v>4300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4301</v>
      </c>
      <c r="B87" s="234" t="s">
        <v>4302</v>
      </c>
      <c r="C87" s="234" t="s">
        <v>4303</v>
      </c>
      <c r="D87" s="234" t="s">
        <v>4304</v>
      </c>
      <c r="E87" s="234" t="s">
        <v>19</v>
      </c>
      <c r="F87" s="234" t="s">
        <v>4305</v>
      </c>
      <c r="G87" s="234" t="s">
        <v>19</v>
      </c>
      <c r="H87" s="234" t="s">
        <v>4306</v>
      </c>
      <c r="I87" s="234" t="s">
        <v>4307</v>
      </c>
      <c r="J87" s="234" t="s">
        <v>4308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4309</v>
      </c>
      <c r="B88" s="232" t="s">
        <v>4310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1244</v>
      </c>
      <c r="B89" s="233" t="s">
        <v>4311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4312</v>
      </c>
      <c r="B90" s="234" t="s">
        <v>4313</v>
      </c>
      <c r="C90" s="234" t="s">
        <v>4314</v>
      </c>
      <c r="D90" s="234" t="s">
        <v>4064</v>
      </c>
      <c r="E90" s="234" t="s">
        <v>3850</v>
      </c>
      <c r="F90" s="234" t="s">
        <v>19</v>
      </c>
      <c r="G90" s="234" t="s">
        <v>19</v>
      </c>
      <c r="H90" s="234" t="s">
        <v>4315</v>
      </c>
      <c r="I90" s="234" t="s">
        <v>19</v>
      </c>
      <c r="J90" s="234" t="s">
        <v>4316</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4317</v>
      </c>
      <c r="B91" s="234" t="s">
        <v>4318</v>
      </c>
      <c r="C91" s="234" t="s">
        <v>4319</v>
      </c>
      <c r="D91" s="234" t="s">
        <v>3856</v>
      </c>
      <c r="E91" s="234" t="s">
        <v>19</v>
      </c>
      <c r="F91" s="234" t="s">
        <v>3858</v>
      </c>
      <c r="G91" s="234" t="s">
        <v>19</v>
      </c>
      <c r="H91" s="234" t="s">
        <v>4320</v>
      </c>
      <c r="I91" s="234" t="s">
        <v>19</v>
      </c>
      <c r="J91" s="234" t="s">
        <v>4321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1248</v>
      </c>
      <c r="B92" s="233" t="s">
        <v>4322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4323</v>
      </c>
      <c r="B93" s="234" t="s">
        <v>4324</v>
      </c>
      <c r="C93" s="234" t="s">
        <v>4325</v>
      </c>
      <c r="D93" s="234" t="s">
        <v>4326</v>
      </c>
      <c r="E93" s="234" t="s">
        <v>4327</v>
      </c>
      <c r="F93" s="234" t="s">
        <v>19</v>
      </c>
      <c r="G93" s="234" t="s">
        <v>19</v>
      </c>
      <c r="H93" s="234" t="s">
        <v>4328</v>
      </c>
      <c r="I93" s="234" t="s">
        <v>19</v>
      </c>
      <c r="J93" s="234" t="s">
        <v>4329</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4330</v>
      </c>
      <c r="B94" s="234" t="s">
        <v>4331</v>
      </c>
      <c r="C94" s="234" t="s">
        <v>4332</v>
      </c>
      <c r="D94" s="234" t="s">
        <v>4333</v>
      </c>
      <c r="E94" s="234" t="s">
        <v>19</v>
      </c>
      <c r="F94" s="234" t="s">
        <v>4334</v>
      </c>
      <c r="G94" s="234" t="s">
        <v>19</v>
      </c>
      <c r="H94" s="234" t="s">
        <v>4335</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4336</v>
      </c>
      <c r="B95" s="234" t="s">
        <v>4337</v>
      </c>
      <c r="C95" s="234" t="s">
        <v>4338</v>
      </c>
      <c r="D95" s="234" t="s">
        <v>4339</v>
      </c>
      <c r="E95" s="234" t="s">
        <v>19</v>
      </c>
      <c r="F95" s="234" t="s">
        <v>19</v>
      </c>
      <c r="G95" s="234" t="s">
        <v>19</v>
      </c>
      <c r="H95" s="234" t="s">
        <v>4340</v>
      </c>
      <c r="I95" s="234" t="s">
        <v>4341</v>
      </c>
      <c r="J95" s="234" t="s">
        <v>4342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4343</v>
      </c>
      <c r="B96" s="234" t="s">
        <v>4344</v>
      </c>
      <c r="C96" s="234" t="s">
        <v>4345</v>
      </c>
      <c r="D96" s="234" t="s">
        <v>19</v>
      </c>
      <c r="E96" s="234" t="s">
        <v>19</v>
      </c>
      <c r="F96" s="234" t="s">
        <v>19</v>
      </c>
      <c r="G96" s="234" t="s">
        <v>19</v>
      </c>
      <c r="H96" s="234" t="s">
        <v>4346</v>
      </c>
      <c r="I96" s="234" t="s">
        <v>4292</v>
      </c>
      <c r="J96" s="234" t="s">
        <v>4347</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1252</v>
      </c>
      <c r="B97" s="233" t="s">
        <v>4348</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4349</v>
      </c>
      <c r="B98" s="234" t="s">
        <v>4350</v>
      </c>
      <c r="C98" s="234" t="s">
        <v>4351</v>
      </c>
      <c r="D98" s="234" t="s">
        <v>4352</v>
      </c>
      <c r="E98" s="234" t="s">
        <v>19</v>
      </c>
      <c r="F98" s="234" t="s">
        <v>19</v>
      </c>
      <c r="G98" s="234" t="s">
        <v>19</v>
      </c>
      <c r="H98" s="234" t="s">
        <v>4353</v>
      </c>
      <c r="I98" s="234" t="s">
        <v>19</v>
      </c>
      <c r="J98" s="234" t="s">
        <v>4354</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4355</v>
      </c>
      <c r="B99" s="234" t="s">
        <v>4356</v>
      </c>
      <c r="C99" s="234" t="s">
        <v>4357</v>
      </c>
      <c r="D99" s="234" t="s">
        <v>4358</v>
      </c>
      <c r="E99" s="234" t="s">
        <v>4359</v>
      </c>
      <c r="F99" s="234" t="s">
        <v>19</v>
      </c>
      <c r="G99" s="234" t="s">
        <v>19</v>
      </c>
      <c r="H99" s="234" t="s">
        <v>4360</v>
      </c>
      <c r="I99" s="234" t="s">
        <v>19</v>
      </c>
      <c r="J99" s="234" t="s">
        <v>4361</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4362</v>
      </c>
      <c r="B100" s="234" t="s">
        <v>4363</v>
      </c>
      <c r="C100" s="234" t="s">
        <v>4364</v>
      </c>
      <c r="D100" s="234" t="s">
        <v>19</v>
      </c>
      <c r="E100" s="234" t="s">
        <v>19</v>
      </c>
      <c r="F100" s="234" t="s">
        <v>19</v>
      </c>
      <c r="G100" s="234" t="s">
        <v>19</v>
      </c>
      <c r="H100" s="234" t="s">
        <v>4365</v>
      </c>
      <c r="I100" s="234" t="s">
        <v>4366</v>
      </c>
      <c r="J100" s="234" t="s">
        <v>4367</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4368</v>
      </c>
      <c r="B101" s="234" t="s">
        <v>4369</v>
      </c>
      <c r="C101" s="234" t="s">
        <v>4370</v>
      </c>
      <c r="D101" s="234" t="s">
        <v>19</v>
      </c>
      <c r="E101" s="234" t="s">
        <v>19</v>
      </c>
      <c r="F101" s="234" t="s">
        <v>19</v>
      </c>
      <c r="G101" s="234" t="s">
        <v>19</v>
      </c>
      <c r="H101" s="234" t="s">
        <v>4371</v>
      </c>
      <c r="I101" s="234" t="s">
        <v>4292</v>
      </c>
      <c r="J101" s="234" t="s">
        <v>4372</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4373</v>
      </c>
      <c r="B102" s="234" t="s">
        <v>4374</v>
      </c>
      <c r="C102" s="234" t="s">
        <v>4375</v>
      </c>
      <c r="D102" s="234" t="s">
        <v>4376</v>
      </c>
      <c r="E102" s="234" t="s">
        <v>19</v>
      </c>
      <c r="F102" s="234" t="s">
        <v>19</v>
      </c>
      <c r="G102" s="234" t="s">
        <v>19</v>
      </c>
      <c r="H102" s="234" t="s">
        <v>4377</v>
      </c>
      <c r="I102" s="234" t="s">
        <v>19</v>
      </c>
      <c r="J102" s="234" t="s">
        <v>4378</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4379</v>
      </c>
      <c r="B103" s="234" t="s">
        <v>4380</v>
      </c>
      <c r="C103" s="234" t="s">
        <v>4381</v>
      </c>
      <c r="D103" s="234" t="s">
        <v>4376</v>
      </c>
      <c r="E103" s="234" t="s">
        <v>19</v>
      </c>
      <c r="F103" s="234" t="s">
        <v>4382</v>
      </c>
      <c r="G103" s="234" t="s">
        <v>19</v>
      </c>
      <c r="H103" s="234" t="s">
        <v>4383</v>
      </c>
      <c r="I103" s="234" t="s">
        <v>4384</v>
      </c>
      <c r="J103" s="234" t="s">
        <v>4385</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1256</v>
      </c>
      <c r="B104" s="233" t="s">
        <v>4386</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4387</v>
      </c>
      <c r="B105" s="234" t="s">
        <v>4388</v>
      </c>
      <c r="C105" s="234" t="s">
        <v>4389</v>
      </c>
      <c r="D105" s="234" t="s">
        <v>4390</v>
      </c>
      <c r="E105" s="234" t="s">
        <v>4391</v>
      </c>
      <c r="F105" s="234" t="s">
        <v>19</v>
      </c>
      <c r="G105" s="234" t="s">
        <v>19</v>
      </c>
      <c r="H105" s="234" t="s">
        <v>4392</v>
      </c>
      <c r="I105" s="234" t="s">
        <v>4393</v>
      </c>
      <c r="J105" s="234" t="s">
        <v>4394</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4395</v>
      </c>
      <c r="B106" s="232" t="s">
        <v>4396</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1270</v>
      </c>
      <c r="B107" s="233" t="s">
        <v>4397</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4398</v>
      </c>
      <c r="B108" s="234" t="s">
        <v>4399</v>
      </c>
      <c r="C108" s="234" t="s">
        <v>4400</v>
      </c>
      <c r="D108" s="234" t="s">
        <v>4064</v>
      </c>
      <c r="E108" s="234" t="s">
        <v>3850</v>
      </c>
      <c r="F108" s="234" t="s">
        <v>19</v>
      </c>
      <c r="G108" s="234" t="s">
        <v>19</v>
      </c>
      <c r="H108" s="234" t="s">
        <v>4401</v>
      </c>
      <c r="I108" s="234" t="s">
        <v>19</v>
      </c>
      <c r="J108" s="234" t="s">
        <v>4402</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4403</v>
      </c>
      <c r="B109" s="234" t="s">
        <v>4404</v>
      </c>
      <c r="C109" s="234" t="s">
        <v>4405</v>
      </c>
      <c r="D109" s="234" t="s">
        <v>3856</v>
      </c>
      <c r="E109" s="234" t="s">
        <v>19</v>
      </c>
      <c r="F109" s="234" t="s">
        <v>3858</v>
      </c>
      <c r="G109" s="234" t="s">
        <v>19</v>
      </c>
      <c r="H109" s="234" t="s">
        <v>4406</v>
      </c>
      <c r="I109" s="234" t="s">
        <v>19</v>
      </c>
      <c r="J109" s="234" t="s">
        <v>4407</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1274</v>
      </c>
      <c r="B110" s="233" t="s">
        <v>4408</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4409</v>
      </c>
      <c r="B111" s="234" t="s">
        <v>4410</v>
      </c>
      <c r="C111" s="234" t="s">
        <v>4411</v>
      </c>
      <c r="D111" s="234" t="s">
        <v>4412</v>
      </c>
      <c r="E111" s="234" t="s">
        <v>19</v>
      </c>
      <c r="F111" s="234" t="s">
        <v>4413</v>
      </c>
      <c r="G111" s="234" t="s">
        <v>19</v>
      </c>
      <c r="H111" s="234" t="s">
        <v>4414</v>
      </c>
      <c r="I111" s="234" t="s">
        <v>4415</v>
      </c>
      <c r="J111" s="234" t="s">
        <v>4416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4417</v>
      </c>
      <c r="B112" s="234" t="s">
        <v>4418</v>
      </c>
      <c r="C112" s="234" t="s">
        <v>4419</v>
      </c>
      <c r="D112" s="234" t="s">
        <v>4420</v>
      </c>
      <c r="E112" s="234" t="s">
        <v>19</v>
      </c>
      <c r="F112" s="234" t="s">
        <v>19</v>
      </c>
      <c r="G112" s="234" t="s">
        <v>19</v>
      </c>
      <c r="H112" s="234" t="s">
        <v>4421</v>
      </c>
      <c r="I112" s="234" t="s">
        <v>19</v>
      </c>
      <c r="J112" s="234" t="s">
        <v>4422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4423</v>
      </c>
      <c r="B113" s="234" t="s">
        <v>4424</v>
      </c>
      <c r="C113" s="234" t="s">
        <v>4425</v>
      </c>
      <c r="D113" s="234" t="s">
        <v>4426</v>
      </c>
      <c r="E113" s="234" t="s">
        <v>19</v>
      </c>
      <c r="F113" s="234" t="s">
        <v>19</v>
      </c>
      <c r="G113" s="234" t="s">
        <v>19</v>
      </c>
      <c r="H113" s="234" t="s">
        <v>4427</v>
      </c>
      <c r="I113" s="234" t="s">
        <v>4428</v>
      </c>
      <c r="J113" s="234" t="s">
        <v>4429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4430</v>
      </c>
      <c r="B114" s="234" t="s">
        <v>4431</v>
      </c>
      <c r="C114" s="234" t="s">
        <v>4432</v>
      </c>
      <c r="D114" s="234" t="s">
        <v>4433</v>
      </c>
      <c r="E114" s="234" t="s">
        <v>19</v>
      </c>
      <c r="F114" s="234" t="s">
        <v>19</v>
      </c>
      <c r="G114" s="234" t="s">
        <v>4434</v>
      </c>
      <c r="H114" s="234" t="s">
        <v>4435</v>
      </c>
      <c r="I114" s="234" t="s">
        <v>4436</v>
      </c>
      <c r="J114" s="234" t="s">
        <v>4437</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4438</v>
      </c>
      <c r="B115" s="234" t="s">
        <v>4439</v>
      </c>
      <c r="C115" s="234" t="s">
        <v>4440</v>
      </c>
      <c r="D115" s="234" t="s">
        <v>4441</v>
      </c>
      <c r="E115" s="234" t="s">
        <v>19</v>
      </c>
      <c r="F115" s="234" t="s">
        <v>4442</v>
      </c>
      <c r="G115" s="234" t="s">
        <v>19</v>
      </c>
      <c r="H115" s="234" t="s">
        <v>4443</v>
      </c>
      <c r="I115" s="234" t="s">
        <v>4443</v>
      </c>
      <c r="J115" s="234" t="s">
        <v>4444</v>
      </c>
      <c r="K115" s="237">
        <f>IF(COUNTIF(L115:AY115,"&lt;&gt;")=0,"",SUMPRODUCT(((Recommendations[ImplStatus]="Implemented")+(Recommendations[ImplStatus]="Compensated"))*ISNUMBER(MATCH(Recommendations[Id],L115:AY115,0)))/COUNTIF(L115:AY115,"&lt;&gt;"))</f>
        <v>0</v>
      </c>
      <c r="L115" s="240" t="s">
        <v>669</v>
      </c>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1278</v>
      </c>
      <c r="B116" s="233" t="s">
        <v>4445</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4446</v>
      </c>
      <c r="B117" s="234" t="s">
        <v>4447</v>
      </c>
      <c r="C117" s="234" t="s">
        <v>4448</v>
      </c>
      <c r="D117" s="234" t="s">
        <v>4449</v>
      </c>
      <c r="E117" s="234" t="s">
        <v>19</v>
      </c>
      <c r="F117" s="234" t="s">
        <v>4450</v>
      </c>
      <c r="G117" s="234" t="s">
        <v>4451</v>
      </c>
      <c r="H117" s="234" t="s">
        <v>4452</v>
      </c>
      <c r="I117" s="234" t="s">
        <v>4453</v>
      </c>
      <c r="J117" s="234" t="s">
        <v>4454</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4455</v>
      </c>
      <c r="B118" s="234" t="s">
        <v>4456</v>
      </c>
      <c r="C118" s="234" t="s">
        <v>4457</v>
      </c>
      <c r="D118" s="234" t="s">
        <v>4458</v>
      </c>
      <c r="E118" s="234" t="s">
        <v>19</v>
      </c>
      <c r="F118" s="234" t="s">
        <v>19</v>
      </c>
      <c r="G118" s="234" t="s">
        <v>19</v>
      </c>
      <c r="H118" s="234" t="s">
        <v>4459</v>
      </c>
      <c r="I118" s="234" t="s">
        <v>4292</v>
      </c>
      <c r="J118" s="234" t="s">
        <v>4460</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4461</v>
      </c>
      <c r="B119" s="234" t="s">
        <v>4462</v>
      </c>
      <c r="C119" s="234" t="s">
        <v>4463</v>
      </c>
      <c r="D119" s="234" t="s">
        <v>4464</v>
      </c>
      <c r="E119" s="234" t="s">
        <v>19</v>
      </c>
      <c r="F119" s="234" t="s">
        <v>4465</v>
      </c>
      <c r="G119" s="234" t="s">
        <v>19</v>
      </c>
      <c r="H119" s="234" t="s">
        <v>4466</v>
      </c>
      <c r="I119" s="234" t="s">
        <v>4467</v>
      </c>
      <c r="J119" s="234" t="s">
        <v>4468</v>
      </c>
      <c r="K119" s="237">
        <f>IF(COUNTIF(L119:AY119,"&lt;&gt;")=0,"",SUMPRODUCT(((Recommendations[ImplStatus]="Implemented")+(Recommendations[ImplStatus]="Compensated"))*ISNUMBER(MATCH(Recommendations[Id],L119:AY119,0)))/COUNTIF(L119:AY119,"&lt;&gt;"))</f>
        <v>0</v>
      </c>
      <c r="L119" s="240" t="s">
        <v>709</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1282</v>
      </c>
      <c r="B120" s="233" t="s">
        <v>4469</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4470</v>
      </c>
      <c r="B121" s="234" t="s">
        <v>4471</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4472</v>
      </c>
      <c r="B122" s="234" t="s">
        <v>4473</v>
      </c>
      <c r="C122" s="234" t="s">
        <v>4474</v>
      </c>
      <c r="D122" s="234" t="s">
        <v>4475</v>
      </c>
      <c r="E122" s="234" t="s">
        <v>19</v>
      </c>
      <c r="F122" s="234" t="s">
        <v>4476</v>
      </c>
      <c r="G122" s="234" t="s">
        <v>19</v>
      </c>
      <c r="H122" s="234" t="s">
        <v>4477</v>
      </c>
      <c r="I122" s="234" t="s">
        <v>4478</v>
      </c>
      <c r="J122" s="234" t="s">
        <v>4479</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4480</v>
      </c>
      <c r="B123" s="234" t="s">
        <v>4481</v>
      </c>
      <c r="C123" s="234" t="s">
        <v>4482</v>
      </c>
      <c r="D123" s="234" t="s">
        <v>4483</v>
      </c>
      <c r="E123" s="234" t="s">
        <v>19</v>
      </c>
      <c r="F123" s="234" t="s">
        <v>4484</v>
      </c>
      <c r="G123" s="234" t="s">
        <v>19</v>
      </c>
      <c r="H123" s="234" t="s">
        <v>4485</v>
      </c>
      <c r="I123" s="234" t="s">
        <v>19</v>
      </c>
      <c r="J123" s="234" t="s">
        <v>4486</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1286</v>
      </c>
      <c r="B124" s="233" t="s">
        <v>4487</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4488</v>
      </c>
      <c r="B125" s="234" t="s">
        <v>4489</v>
      </c>
      <c r="C125" s="234" t="s">
        <v>4490</v>
      </c>
      <c r="D125" s="234" t="s">
        <v>4491</v>
      </c>
      <c r="E125" s="234" t="s">
        <v>19</v>
      </c>
      <c r="F125" s="234" t="s">
        <v>19</v>
      </c>
      <c r="G125" s="234" t="s">
        <v>19</v>
      </c>
      <c r="H125" s="234" t="s">
        <v>4492</v>
      </c>
      <c r="I125" s="234" t="s">
        <v>19</v>
      </c>
      <c r="J125" s="234" t="s">
        <v>4493</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4494</v>
      </c>
      <c r="B126" s="234" t="s">
        <v>4495</v>
      </c>
      <c r="C126" s="234" t="s">
        <v>4496</v>
      </c>
      <c r="D126" s="234" t="s">
        <v>4497</v>
      </c>
      <c r="E126" s="234" t="s">
        <v>19</v>
      </c>
      <c r="F126" s="234" t="s">
        <v>4498</v>
      </c>
      <c r="G126" s="234" t="s">
        <v>19</v>
      </c>
      <c r="H126" s="234" t="s">
        <v>4499</v>
      </c>
      <c r="I126" s="234" t="s">
        <v>4500</v>
      </c>
      <c r="J126" s="234" t="s">
        <v>4501</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4502</v>
      </c>
      <c r="B127" s="234" t="s">
        <v>4503</v>
      </c>
      <c r="C127" s="234" t="s">
        <v>4504</v>
      </c>
      <c r="D127" s="234" t="s">
        <v>4505</v>
      </c>
      <c r="E127" s="234" t="s">
        <v>4506</v>
      </c>
      <c r="F127" s="234" t="s">
        <v>19</v>
      </c>
      <c r="G127" s="234" t="s">
        <v>19</v>
      </c>
      <c r="H127" s="234" t="s">
        <v>4507</v>
      </c>
      <c r="I127" s="234" t="s">
        <v>19</v>
      </c>
      <c r="J127" s="234" t="s">
        <v>4508</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4509</v>
      </c>
      <c r="B128" s="234" t="s">
        <v>4510</v>
      </c>
      <c r="C128" s="234" t="s">
        <v>4511</v>
      </c>
      <c r="D128" s="234" t="s">
        <v>19</v>
      </c>
      <c r="E128" s="234" t="s">
        <v>19</v>
      </c>
      <c r="F128" s="234" t="s">
        <v>19</v>
      </c>
      <c r="G128" s="234" t="s">
        <v>19</v>
      </c>
      <c r="H128" s="234" t="s">
        <v>4512</v>
      </c>
      <c r="I128" s="234" t="s">
        <v>4513</v>
      </c>
      <c r="J128" s="234" t="s">
        <v>4514</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4515</v>
      </c>
      <c r="B129" s="234" t="s">
        <v>4516</v>
      </c>
      <c r="C129" s="234" t="s">
        <v>4517</v>
      </c>
      <c r="D129" s="234" t="s">
        <v>19</v>
      </c>
      <c r="E129" s="234" t="s">
        <v>4518</v>
      </c>
      <c r="F129" s="234" t="s">
        <v>19</v>
      </c>
      <c r="G129" s="234" t="s">
        <v>19</v>
      </c>
      <c r="H129" s="234" t="s">
        <v>4519</v>
      </c>
      <c r="I129" s="234" t="s">
        <v>19</v>
      </c>
      <c r="J129" s="234" t="s">
        <v>4520</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4521</v>
      </c>
      <c r="B130" s="234" t="s">
        <v>4522</v>
      </c>
      <c r="C130" s="234" t="s">
        <v>4523</v>
      </c>
      <c r="D130" s="234" t="s">
        <v>19</v>
      </c>
      <c r="E130" s="234" t="s">
        <v>19</v>
      </c>
      <c r="F130" s="234" t="s">
        <v>19</v>
      </c>
      <c r="G130" s="234" t="s">
        <v>19</v>
      </c>
      <c r="H130" s="234" t="s">
        <v>4524</v>
      </c>
      <c r="I130" s="234" t="s">
        <v>19</v>
      </c>
      <c r="J130" s="234" t="s">
        <v>4525</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4526</v>
      </c>
      <c r="B131" s="232" t="s">
        <v>4527</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1304</v>
      </c>
      <c r="B132" s="233" t="s">
        <v>4528</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4529</v>
      </c>
      <c r="B133" s="234" t="s">
        <v>4530</v>
      </c>
      <c r="C133" s="234" t="s">
        <v>4531</v>
      </c>
      <c r="D133" s="234" t="s">
        <v>4064</v>
      </c>
      <c r="E133" s="234" t="s">
        <v>3850</v>
      </c>
      <c r="F133" s="234" t="s">
        <v>19</v>
      </c>
      <c r="G133" s="234" t="s">
        <v>19</v>
      </c>
      <c r="H133" s="234" t="s">
        <v>4532</v>
      </c>
      <c r="I133" s="234" t="s">
        <v>19</v>
      </c>
      <c r="J133" s="234" t="s">
        <v>4533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4534</v>
      </c>
      <c r="B134" s="234" t="s">
        <v>4535</v>
      </c>
      <c r="C134" s="234" t="s">
        <v>4069</v>
      </c>
      <c r="D134" s="234" t="s">
        <v>3856</v>
      </c>
      <c r="E134" s="234" t="s">
        <v>19</v>
      </c>
      <c r="F134" s="234" t="s">
        <v>3858</v>
      </c>
      <c r="G134" s="234" t="s">
        <v>19</v>
      </c>
      <c r="H134" s="234" t="s">
        <v>4536</v>
      </c>
      <c r="I134" s="234" t="s">
        <v>19</v>
      </c>
      <c r="J134" s="234" t="s">
        <v>4537</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1308</v>
      </c>
      <c r="B135" s="233" t="s">
        <v>4538</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4539</v>
      </c>
      <c r="B136" s="234" t="s">
        <v>4540</v>
      </c>
      <c r="C136" s="234" t="s">
        <v>4541</v>
      </c>
      <c r="D136" s="234" t="s">
        <v>4542</v>
      </c>
      <c r="E136" s="234" t="s">
        <v>4543</v>
      </c>
      <c r="F136" s="234" t="s">
        <v>4544</v>
      </c>
      <c r="G136" s="234" t="s">
        <v>19</v>
      </c>
      <c r="H136" s="234" t="s">
        <v>4545</v>
      </c>
      <c r="I136" s="234" t="s">
        <v>19</v>
      </c>
      <c r="J136" s="234" t="s">
        <v>4546</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4547</v>
      </c>
      <c r="B137" s="234" t="s">
        <v>4548</v>
      </c>
      <c r="C137" s="234" t="s">
        <v>4549</v>
      </c>
      <c r="D137" s="234" t="s">
        <v>4550</v>
      </c>
      <c r="E137" s="234" t="s">
        <v>19</v>
      </c>
      <c r="F137" s="234" t="s">
        <v>19</v>
      </c>
      <c r="G137" s="234" t="s">
        <v>19</v>
      </c>
      <c r="H137" s="234" t="s">
        <v>4551</v>
      </c>
      <c r="I137" s="234" t="s">
        <v>19</v>
      </c>
      <c r="J137" s="234" t="s">
        <v>4552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4553</v>
      </c>
      <c r="B138" s="234" t="s">
        <v>4554</v>
      </c>
      <c r="C138" s="234" t="s">
        <v>4555</v>
      </c>
      <c r="D138" s="234" t="s">
        <v>19</v>
      </c>
      <c r="E138" s="234" t="s">
        <v>19</v>
      </c>
      <c r="F138" s="234" t="s">
        <v>19</v>
      </c>
      <c r="G138" s="234" t="s">
        <v>19</v>
      </c>
      <c r="H138" s="234" t="s">
        <v>4556</v>
      </c>
      <c r="I138" s="234" t="s">
        <v>19</v>
      </c>
      <c r="J138" s="234" t="s">
        <v>4557</v>
      </c>
      <c r="K138" s="237">
        <f>IF(COUNTIF(L138:AY138,"&lt;&gt;")=0,"",SUMPRODUCT(((Recommendations[ImplStatus]="Implemented")+(Recommendations[ImplStatus]="Compensated"))*ISNUMBER(MATCH(Recommendations[Id],L138:AY138,0)))/COUNTIF(L138:AY138,"&lt;&gt;"))</f>
        <v>0</v>
      </c>
      <c r="L138" s="240" t="s">
        <v>80</v>
      </c>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4558</v>
      </c>
      <c r="B139" s="234" t="s">
        <v>4559</v>
      </c>
      <c r="C139" s="234" t="s">
        <v>4560</v>
      </c>
      <c r="D139" s="234" t="s">
        <v>4561</v>
      </c>
      <c r="E139" s="234" t="s">
        <v>19</v>
      </c>
      <c r="F139" s="234" t="s">
        <v>19</v>
      </c>
      <c r="G139" s="234" t="s">
        <v>19</v>
      </c>
      <c r="H139" s="234" t="s">
        <v>4562</v>
      </c>
      <c r="I139" s="234" t="s">
        <v>4563</v>
      </c>
      <c r="J139" s="234" t="s">
        <v>4564</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4565</v>
      </c>
      <c r="B140" s="234" t="s">
        <v>4566</v>
      </c>
      <c r="C140" s="234" t="s">
        <v>4567</v>
      </c>
      <c r="D140" s="234" t="s">
        <v>4568</v>
      </c>
      <c r="E140" s="234" t="s">
        <v>19</v>
      </c>
      <c r="F140" s="234" t="s">
        <v>19</v>
      </c>
      <c r="G140" s="234" t="s">
        <v>19</v>
      </c>
      <c r="H140" s="234" t="s">
        <v>4569</v>
      </c>
      <c r="I140" s="234" t="s">
        <v>4292</v>
      </c>
      <c r="J140" s="234" t="s">
        <v>4570</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4571</v>
      </c>
      <c r="B141" s="234" t="s">
        <v>4572</v>
      </c>
      <c r="C141" s="234" t="s">
        <v>4573</v>
      </c>
      <c r="D141" s="234" t="s">
        <v>19</v>
      </c>
      <c r="E141" s="234" t="s">
        <v>4574</v>
      </c>
      <c r="F141" s="234" t="s">
        <v>19</v>
      </c>
      <c r="G141" s="234" t="s">
        <v>19</v>
      </c>
      <c r="H141" s="234" t="s">
        <v>4575</v>
      </c>
      <c r="I141" s="234" t="s">
        <v>4292</v>
      </c>
      <c r="J141" s="234" t="s">
        <v>4576</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4577</v>
      </c>
      <c r="B142" s="234" t="s">
        <v>4578</v>
      </c>
      <c r="C142" s="234" t="s">
        <v>4579</v>
      </c>
      <c r="D142" s="234" t="s">
        <v>4580</v>
      </c>
      <c r="E142" s="234" t="s">
        <v>4574</v>
      </c>
      <c r="F142" s="234" t="s">
        <v>19</v>
      </c>
      <c r="G142" s="234" t="s">
        <v>19</v>
      </c>
      <c r="H142" s="234" t="s">
        <v>4581</v>
      </c>
      <c r="I142" s="234" t="s">
        <v>4582</v>
      </c>
      <c r="J142" s="234" t="s">
        <v>4583</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1312</v>
      </c>
      <c r="B143" s="233" t="s">
        <v>4584</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4585</v>
      </c>
      <c r="B144" s="234" t="s">
        <v>4586</v>
      </c>
      <c r="C144" s="234" t="s">
        <v>4587</v>
      </c>
      <c r="D144" s="234" t="s">
        <v>19</v>
      </c>
      <c r="E144" s="234" t="s">
        <v>19</v>
      </c>
      <c r="F144" s="234" t="s">
        <v>19</v>
      </c>
      <c r="G144" s="234" t="s">
        <v>19</v>
      </c>
      <c r="H144" s="234" t="s">
        <v>4588</v>
      </c>
      <c r="I144" s="234" t="s">
        <v>19</v>
      </c>
      <c r="J144" s="234" t="s">
        <v>4589</v>
      </c>
      <c r="K144" s="237">
        <f>IF(COUNTIF(L144:AY144,"&lt;&gt;")=0,"",SUMPRODUCT(((Recommendations[ImplStatus]="Implemented")+(Recommendations[ImplStatus]="Compensated"))*ISNUMBER(MATCH(Recommendations[Id],L144:AY144,0)))/COUNTIF(L144:AY144,"&lt;&gt;"))</f>
        <v>0</v>
      </c>
      <c r="L144" s="240" t="s">
        <v>70</v>
      </c>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4590</v>
      </c>
      <c r="B145" s="234" t="s">
        <v>4591</v>
      </c>
      <c r="C145" s="234" t="s">
        <v>4592</v>
      </c>
      <c r="D145" s="234" t="s">
        <v>19</v>
      </c>
      <c r="E145" s="234" t="s">
        <v>19</v>
      </c>
      <c r="F145" s="234" t="s">
        <v>19</v>
      </c>
      <c r="G145" s="234" t="s">
        <v>19</v>
      </c>
      <c r="H145" s="234" t="s">
        <v>4593</v>
      </c>
      <c r="I145" s="234" t="s">
        <v>19</v>
      </c>
      <c r="J145" s="234" t="s">
        <v>4594</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4595</v>
      </c>
      <c r="B146" s="234" t="s">
        <v>4596</v>
      </c>
      <c r="C146" s="234" t="s">
        <v>4597</v>
      </c>
      <c r="D146" s="234" t="s">
        <v>4598</v>
      </c>
      <c r="E146" s="234" t="s">
        <v>19</v>
      </c>
      <c r="F146" s="234" t="s">
        <v>19</v>
      </c>
      <c r="G146" s="234" t="s">
        <v>19</v>
      </c>
      <c r="H146" s="234" t="s">
        <v>4599</v>
      </c>
      <c r="I146" s="234" t="s">
        <v>19</v>
      </c>
      <c r="J146" s="234" t="s">
        <v>4600</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4601</v>
      </c>
      <c r="B147" s="232" t="s">
        <v>4602</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1334</v>
      </c>
      <c r="B148" s="233" t="s">
        <v>4603</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4604</v>
      </c>
      <c r="B149" s="234" t="s">
        <v>4605</v>
      </c>
      <c r="C149" s="234" t="s">
        <v>4606</v>
      </c>
      <c r="D149" s="234" t="s">
        <v>4064</v>
      </c>
      <c r="E149" s="234" t="s">
        <v>3850</v>
      </c>
      <c r="F149" s="234" t="s">
        <v>19</v>
      </c>
      <c r="G149" s="234" t="s">
        <v>19</v>
      </c>
      <c r="H149" s="234" t="s">
        <v>4607</v>
      </c>
      <c r="I149" s="234" t="s">
        <v>19</v>
      </c>
      <c r="J149" s="234" t="s">
        <v>4608</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4609</v>
      </c>
      <c r="B150" s="234" t="s">
        <v>4610</v>
      </c>
      <c r="C150" s="234" t="s">
        <v>3855</v>
      </c>
      <c r="D150" s="234" t="s">
        <v>3856</v>
      </c>
      <c r="E150" s="234" t="s">
        <v>19</v>
      </c>
      <c r="F150" s="234" t="s">
        <v>3858</v>
      </c>
      <c r="G150" s="234" t="s">
        <v>19</v>
      </c>
      <c r="H150" s="234" t="s">
        <v>4611</v>
      </c>
      <c r="I150" s="234" t="s">
        <v>19</v>
      </c>
      <c r="J150" s="234" t="s">
        <v>4612</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1338</v>
      </c>
      <c r="B151" s="233" t="s">
        <v>4613</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4614</v>
      </c>
      <c r="B152" s="234" t="s">
        <v>4615</v>
      </c>
      <c r="C152" s="234" t="s">
        <v>4616</v>
      </c>
      <c r="D152" s="234" t="s">
        <v>19</v>
      </c>
      <c r="E152" s="234" t="s">
        <v>19</v>
      </c>
      <c r="F152" s="234" t="s">
        <v>19</v>
      </c>
      <c r="G152" s="234" t="s">
        <v>19</v>
      </c>
      <c r="H152" s="234" t="s">
        <v>4617</v>
      </c>
      <c r="I152" s="234" t="s">
        <v>4618</v>
      </c>
      <c r="J152" s="234" t="s">
        <v>4619</v>
      </c>
      <c r="K152" s="237">
        <f>IF(COUNTIF(L152:AY152,"&lt;&gt;")=0,"",SUMPRODUCT(((Recommendations[ImplStatus]="Implemented")+(Recommendations[ImplStatus]="Compensated"))*ISNUMBER(MATCH(Recommendations[Id],L152:AY152,0)))/COUNTIF(L152:AY152,"&lt;&gt;"))</f>
        <v>0</v>
      </c>
      <c r="L152" s="240" t="s">
        <v>65</v>
      </c>
      <c r="M152" s="240" t="s">
        <v>541</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4620</v>
      </c>
      <c r="B153" s="234" t="s">
        <v>4621</v>
      </c>
      <c r="C153" s="234" t="s">
        <v>4622</v>
      </c>
      <c r="D153" s="234" t="s">
        <v>4623</v>
      </c>
      <c r="E153" s="234" t="s">
        <v>19</v>
      </c>
      <c r="F153" s="234" t="s">
        <v>4624</v>
      </c>
      <c r="G153" s="234" t="s">
        <v>19</v>
      </c>
      <c r="H153" s="234" t="s">
        <v>4625</v>
      </c>
      <c r="I153" s="234" t="s">
        <v>4626</v>
      </c>
      <c r="J153" s="234" t="s">
        <v>4627</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4628</v>
      </c>
      <c r="B154" s="234" t="s">
        <v>4629</v>
      </c>
      <c r="C154" s="234" t="s">
        <v>4630</v>
      </c>
      <c r="D154" s="234" t="s">
        <v>19</v>
      </c>
      <c r="E154" s="234" t="s">
        <v>19</v>
      </c>
      <c r="F154" s="234" t="s">
        <v>4631</v>
      </c>
      <c r="G154" s="234" t="s">
        <v>19</v>
      </c>
      <c r="H154" s="234" t="s">
        <v>4632</v>
      </c>
      <c r="I154" s="234" t="s">
        <v>19</v>
      </c>
      <c r="J154" s="234" t="s">
        <v>4633</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4634</v>
      </c>
      <c r="B155" s="234" t="s">
        <v>4635</v>
      </c>
      <c r="C155" s="234" t="s">
        <v>4636</v>
      </c>
      <c r="D155" s="234" t="s">
        <v>19</v>
      </c>
      <c r="E155" s="234" t="s">
        <v>19</v>
      </c>
      <c r="F155" s="234" t="s">
        <v>19</v>
      </c>
      <c r="G155" s="234" t="s">
        <v>19</v>
      </c>
      <c r="H155" s="234" t="s">
        <v>4637</v>
      </c>
      <c r="I155" s="234" t="s">
        <v>4638</v>
      </c>
      <c r="J155" s="234" t="s">
        <v>4639</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4640</v>
      </c>
      <c r="B156" s="234" t="s">
        <v>4641</v>
      </c>
      <c r="C156" s="234" t="s">
        <v>4642</v>
      </c>
      <c r="D156" s="234" t="s">
        <v>19</v>
      </c>
      <c r="E156" s="234" t="s">
        <v>19</v>
      </c>
      <c r="F156" s="234" t="s">
        <v>19</v>
      </c>
      <c r="G156" s="234" t="s">
        <v>19</v>
      </c>
      <c r="H156" s="234" t="s">
        <v>4643</v>
      </c>
      <c r="I156" s="234" t="s">
        <v>19</v>
      </c>
      <c r="J156" s="234" t="s">
        <v>4644</v>
      </c>
      <c r="K156" s="237">
        <f>IF(COUNTIF(L156:AY156,"&lt;&gt;")=0,"",SUMPRODUCT(((Recommendations[ImplStatus]="Implemented")+(Recommendations[ImplStatus]="Compensated"))*ISNUMBER(MATCH(Recommendations[Id],L156:AY156,0)))/COUNTIF(L156:AY156,"&lt;&gt;"))</f>
        <v>0</v>
      </c>
      <c r="L156" s="240" t="s">
        <v>546</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4645</v>
      </c>
      <c r="B157" s="234" t="s">
        <v>4646</v>
      </c>
      <c r="C157" s="234" t="s">
        <v>4647</v>
      </c>
      <c r="D157" s="234" t="s">
        <v>4648</v>
      </c>
      <c r="E157" s="234" t="s">
        <v>19</v>
      </c>
      <c r="F157" s="234" t="s">
        <v>19</v>
      </c>
      <c r="G157" s="234" t="s">
        <v>19</v>
      </c>
      <c r="H157" s="234" t="s">
        <v>4649</v>
      </c>
      <c r="I157" s="234" t="s">
        <v>19</v>
      </c>
      <c r="J157" s="234" t="s">
        <v>4650</v>
      </c>
      <c r="K157" s="237">
        <f>IF(COUNTIF(L157:AY157,"&lt;&gt;")=0,"",SUMPRODUCT(((Recommendations[ImplStatus]="Implemented")+(Recommendations[ImplStatus]="Compensated"))*ISNUMBER(MATCH(Recommendations[Id],L157:AY157,0)))/COUNTIF(L157:AY157,"&lt;&gt;"))</f>
        <v>0</v>
      </c>
      <c r="L157" s="240" t="s">
        <v>13</v>
      </c>
      <c r="M157" s="240" t="s">
        <v>546</v>
      </c>
      <c r="N157" s="240" t="s">
        <v>551</v>
      </c>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4651</v>
      </c>
      <c r="B158" s="234" t="s">
        <v>4652</v>
      </c>
      <c r="C158" s="234" t="s">
        <v>4653</v>
      </c>
      <c r="D158" s="234" t="s">
        <v>4654</v>
      </c>
      <c r="E158" s="234" t="s">
        <v>19</v>
      </c>
      <c r="F158" s="234" t="s">
        <v>19</v>
      </c>
      <c r="G158" s="234" t="s">
        <v>19</v>
      </c>
      <c r="H158" s="234" t="s">
        <v>19</v>
      </c>
      <c r="I158" s="234" t="s">
        <v>19</v>
      </c>
      <c r="J158" s="234" t="s">
        <v>4655</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4656</v>
      </c>
      <c r="B159" s="234" t="s">
        <v>4657</v>
      </c>
      <c r="C159" s="234" t="s">
        <v>4658</v>
      </c>
      <c r="D159" s="234" t="s">
        <v>4659</v>
      </c>
      <c r="E159" s="234" t="s">
        <v>19</v>
      </c>
      <c r="F159" s="234" t="s">
        <v>4660</v>
      </c>
      <c r="G159" s="234" t="s">
        <v>19</v>
      </c>
      <c r="H159" s="234" t="s">
        <v>4661</v>
      </c>
      <c r="I159" s="234" t="s">
        <v>4662</v>
      </c>
      <c r="J159" s="234" t="s">
        <v>4663</v>
      </c>
      <c r="K159" s="237">
        <f>IF(COUNTIF(L159:AY159,"&lt;&gt;")=0,"",SUMPRODUCT(((Recommendations[ImplStatus]="Implemented")+(Recommendations[ImplStatus]="Compensated"))*ISNUMBER(MATCH(Recommendations[Id],L159:AY159,0)))/COUNTIF(L159:AY159,"&lt;&gt;"))</f>
        <v>0</v>
      </c>
      <c r="L159" s="240" t="s">
        <v>33</v>
      </c>
      <c r="M159" s="240" t="s">
        <v>38</v>
      </c>
      <c r="N159" s="240" t="s">
        <v>75</v>
      </c>
      <c r="O159" s="240" t="s">
        <v>105</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1342</v>
      </c>
      <c r="B160" s="233" t="s">
        <v>4664</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4665</v>
      </c>
      <c r="B161" s="234" t="s">
        <v>4666</v>
      </c>
      <c r="C161" s="234" t="s">
        <v>4667</v>
      </c>
      <c r="D161" s="234" t="s">
        <v>4668</v>
      </c>
      <c r="E161" s="234" t="s">
        <v>19</v>
      </c>
      <c r="F161" s="234" t="s">
        <v>19</v>
      </c>
      <c r="G161" s="234" t="s">
        <v>4669</v>
      </c>
      <c r="H161" s="234" t="s">
        <v>4670</v>
      </c>
      <c r="I161" s="234" t="s">
        <v>4671</v>
      </c>
      <c r="J161" s="234" t="s">
        <v>4672</v>
      </c>
      <c r="K161" s="237">
        <f>IF(COUNTIF(L161:AY161,"&lt;&gt;")=0,"",SUMPRODUCT(((Recommendations[ImplStatus]="Implemented")+(Recommendations[ImplStatus]="Compensated"))*ISNUMBER(MATCH(Recommendations[Id],L161:AY161,0)))/COUNTIF(L161:AY161,"&lt;&gt;"))</f>
        <v>0</v>
      </c>
      <c r="L161" s="240" t="s">
        <v>757</v>
      </c>
      <c r="M161" s="240" t="s">
        <v>762</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4673</v>
      </c>
      <c r="B162" s="234" t="s">
        <v>4674</v>
      </c>
      <c r="C162" s="234" t="s">
        <v>4675</v>
      </c>
      <c r="D162" s="234" t="s">
        <v>4676</v>
      </c>
      <c r="E162" s="234" t="s">
        <v>19</v>
      </c>
      <c r="F162" s="234" t="s">
        <v>19</v>
      </c>
      <c r="G162" s="234" t="s">
        <v>19</v>
      </c>
      <c r="H162" s="234" t="s">
        <v>4677</v>
      </c>
      <c r="I162" s="234" t="s">
        <v>19</v>
      </c>
      <c r="J162" s="234" t="s">
        <v>4678</v>
      </c>
      <c r="K162" s="237">
        <f>IF(COUNTIF(L162:AY162,"&lt;&gt;")=0,"",SUMPRODUCT(((Recommendations[ImplStatus]="Implemented")+(Recommendations[ImplStatus]="Compensated"))*ISNUMBER(MATCH(Recommendations[Id],L162:AY162,0)))/COUNTIF(L162:AY162,"&lt;&gt;"))</f>
        <v>0</v>
      </c>
      <c r="L162" s="240" t="s">
        <v>522</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4679</v>
      </c>
      <c r="B163" s="234" t="s">
        <v>4680</v>
      </c>
      <c r="C163" s="234" t="s">
        <v>4681</v>
      </c>
      <c r="D163" s="234" t="s">
        <v>4676</v>
      </c>
      <c r="E163" s="234" t="s">
        <v>19</v>
      </c>
      <c r="F163" s="234" t="s">
        <v>4682</v>
      </c>
      <c r="G163" s="234" t="s">
        <v>19</v>
      </c>
      <c r="H163" s="234" t="s">
        <v>4683</v>
      </c>
      <c r="I163" s="234" t="s">
        <v>19</v>
      </c>
      <c r="J163" s="234" t="s">
        <v>4684</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4685</v>
      </c>
      <c r="B164" s="234" t="s">
        <v>4686</v>
      </c>
      <c r="C164" s="234" t="s">
        <v>4687</v>
      </c>
      <c r="D164" s="234" t="s">
        <v>4688</v>
      </c>
      <c r="E164" s="234" t="s">
        <v>19</v>
      </c>
      <c r="F164" s="234" t="s">
        <v>19</v>
      </c>
      <c r="G164" s="234" t="s">
        <v>19</v>
      </c>
      <c r="H164" s="234" t="s">
        <v>4689</v>
      </c>
      <c r="I164" s="234" t="s">
        <v>4690</v>
      </c>
      <c r="J164" s="234" t="s">
        <v>4691</v>
      </c>
      <c r="K164" s="237">
        <f>IF(COUNTIF(L164:AY164,"&lt;&gt;")=0,"",SUMPRODUCT(((Recommendations[ImplStatus]="Implemented")+(Recommendations[ImplStatus]="Compensated"))*ISNUMBER(MATCH(Recommendations[Id],L164:AY164,0)))/COUNTIF(L164:AY164,"&lt;&gt;"))</f>
        <v>0</v>
      </c>
      <c r="L164" s="240" t="s">
        <v>212</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4692</v>
      </c>
      <c r="B165" s="234" t="s">
        <v>4693</v>
      </c>
      <c r="C165" s="234" t="s">
        <v>4694</v>
      </c>
      <c r="D165" s="234" t="s">
        <v>19</v>
      </c>
      <c r="E165" s="234" t="s">
        <v>19</v>
      </c>
      <c r="F165" s="234" t="s">
        <v>19</v>
      </c>
      <c r="G165" s="234" t="s">
        <v>19</v>
      </c>
      <c r="H165" s="234" t="s">
        <v>4695</v>
      </c>
      <c r="I165" s="234" t="s">
        <v>19</v>
      </c>
      <c r="J165" s="234" t="s">
        <v>4696</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4697</v>
      </c>
      <c r="B166" s="234" t="s">
        <v>4698</v>
      </c>
      <c r="C166" s="234" t="s">
        <v>4699</v>
      </c>
      <c r="D166" s="234" t="s">
        <v>4700</v>
      </c>
      <c r="E166" s="234" t="s">
        <v>19</v>
      </c>
      <c r="F166" s="234" t="s">
        <v>19</v>
      </c>
      <c r="G166" s="234" t="s">
        <v>19</v>
      </c>
      <c r="H166" s="234" t="s">
        <v>4701</v>
      </c>
      <c r="I166" s="234" t="s">
        <v>4702</v>
      </c>
      <c r="J166" s="234" t="s">
        <v>4703</v>
      </c>
      <c r="K166" s="237">
        <f>IF(COUNTIF(L166:AY166,"&lt;&gt;")=0,"",SUMPRODUCT(((Recommendations[ImplStatus]="Implemented")+(Recommendations[ImplStatus]="Compensated"))*ISNUMBER(MATCH(Recommendations[Id],L166:AY166,0)))/COUNTIF(L166:AY166,"&lt;&gt;"))</f>
        <v>0</v>
      </c>
      <c r="L166" s="240" t="s">
        <v>145</v>
      </c>
      <c r="M166" s="240" t="s">
        <v>150</v>
      </c>
      <c r="N166" s="240" t="s">
        <v>154</v>
      </c>
      <c r="O166" s="240" t="s">
        <v>158</v>
      </c>
      <c r="P166" s="240" t="s">
        <v>163</v>
      </c>
      <c r="Q166" s="240" t="s">
        <v>168</v>
      </c>
      <c r="R166" s="240" t="s">
        <v>173</v>
      </c>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4704</v>
      </c>
      <c r="B167" s="234" t="s">
        <v>4705</v>
      </c>
      <c r="C167" s="234" t="s">
        <v>4706</v>
      </c>
      <c r="D167" s="234" t="s">
        <v>19</v>
      </c>
      <c r="E167" s="234" t="s">
        <v>19</v>
      </c>
      <c r="F167" s="234" t="s">
        <v>19</v>
      </c>
      <c r="G167" s="234" t="s">
        <v>19</v>
      </c>
      <c r="H167" s="234" t="s">
        <v>4707</v>
      </c>
      <c r="I167" s="234" t="s">
        <v>4708</v>
      </c>
      <c r="J167" s="234" t="s">
        <v>4709</v>
      </c>
      <c r="K167" s="237">
        <f>IF(COUNTIF(L167:AY167,"&lt;&gt;")=0,"",SUMPRODUCT(((Recommendations[ImplStatus]="Implemented")+(Recommendations[ImplStatus]="Compensated"))*ISNUMBER(MATCH(Recommendations[Id],L167:AY167,0)))/COUNTIF(L167:AY167,"&lt;&gt;"))</f>
        <v>0</v>
      </c>
      <c r="L167" s="240" t="s">
        <v>207</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4710</v>
      </c>
      <c r="B168" s="234" t="s">
        <v>4711</v>
      </c>
      <c r="C168" s="234" t="s">
        <v>4712</v>
      </c>
      <c r="D168" s="234" t="s">
        <v>4713</v>
      </c>
      <c r="E168" s="234" t="s">
        <v>19</v>
      </c>
      <c r="F168" s="234" t="s">
        <v>19</v>
      </c>
      <c r="G168" s="234" t="s">
        <v>19</v>
      </c>
      <c r="H168" s="234" t="s">
        <v>4714</v>
      </c>
      <c r="I168" s="234" t="s">
        <v>19</v>
      </c>
      <c r="J168" s="234" t="s">
        <v>4715</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4716</v>
      </c>
      <c r="B169" s="234" t="s">
        <v>4717</v>
      </c>
      <c r="C169" s="234" t="s">
        <v>4718</v>
      </c>
      <c r="D169" s="234" t="s">
        <v>4719</v>
      </c>
      <c r="E169" s="234" t="s">
        <v>19</v>
      </c>
      <c r="F169" s="234" t="s">
        <v>19</v>
      </c>
      <c r="G169" s="234" t="s">
        <v>4720</v>
      </c>
      <c r="H169" s="234" t="s">
        <v>4721</v>
      </c>
      <c r="I169" s="234" t="s">
        <v>4722</v>
      </c>
      <c r="J169" s="234" t="s">
        <v>4723</v>
      </c>
      <c r="K169" s="237">
        <f>IF(COUNTIF(L169:AY169,"&lt;&gt;")=0,"",SUMPRODUCT(((Recommendations[ImplStatus]="Implemented")+(Recommendations[ImplStatus]="Compensated"))*ISNUMBER(MATCH(Recommendations[Id],L169:AY169,0)))/COUNTIF(L169:AY169,"&lt;&gt;"))</f>
        <v>0</v>
      </c>
      <c r="L169" s="240" t="s">
        <v>55</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4724</v>
      </c>
      <c r="B170" s="234" t="s">
        <v>4725</v>
      </c>
      <c r="C170" s="234" t="s">
        <v>4726</v>
      </c>
      <c r="D170" s="234" t="s">
        <v>4727</v>
      </c>
      <c r="E170" s="234" t="s">
        <v>19</v>
      </c>
      <c r="F170" s="234" t="s">
        <v>19</v>
      </c>
      <c r="G170" s="234" t="s">
        <v>19</v>
      </c>
      <c r="H170" s="234" t="s">
        <v>4728</v>
      </c>
      <c r="I170" s="234" t="s">
        <v>4729</v>
      </c>
      <c r="J170" s="234" t="s">
        <v>4730</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4731</v>
      </c>
      <c r="B171" s="234" t="s">
        <v>4732</v>
      </c>
      <c r="C171" s="234" t="s">
        <v>4726</v>
      </c>
      <c r="D171" s="234" t="s">
        <v>4733</v>
      </c>
      <c r="E171" s="234" t="s">
        <v>19</v>
      </c>
      <c r="F171" s="234" t="s">
        <v>19</v>
      </c>
      <c r="G171" s="234" t="s">
        <v>4734</v>
      </c>
      <c r="H171" s="234" t="s">
        <v>4728</v>
      </c>
      <c r="I171" s="234" t="s">
        <v>4735</v>
      </c>
      <c r="J171" s="234" t="s">
        <v>4736</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4737</v>
      </c>
      <c r="B172" s="234" t="s">
        <v>4738</v>
      </c>
      <c r="C172" s="234" t="s">
        <v>4739</v>
      </c>
      <c r="D172" s="234" t="s">
        <v>4740</v>
      </c>
      <c r="E172" s="234" t="s">
        <v>19</v>
      </c>
      <c r="F172" s="234" t="s">
        <v>19</v>
      </c>
      <c r="G172" s="234" t="s">
        <v>19</v>
      </c>
      <c r="H172" s="234" t="s">
        <v>4741</v>
      </c>
      <c r="I172" s="234" t="s">
        <v>19</v>
      </c>
      <c r="J172" s="234" t="s">
        <v>4742</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1346</v>
      </c>
      <c r="B173" s="233" t="s">
        <v>4743</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4744</v>
      </c>
      <c r="B174" s="234" t="s">
        <v>4745</v>
      </c>
      <c r="C174" s="234" t="s">
        <v>4746</v>
      </c>
      <c r="D174" s="234" t="s">
        <v>4747</v>
      </c>
      <c r="E174" s="234" t="s">
        <v>4748</v>
      </c>
      <c r="F174" s="234" t="s">
        <v>19</v>
      </c>
      <c r="G174" s="234" t="s">
        <v>19</v>
      </c>
      <c r="H174" s="234" t="s">
        <v>4749</v>
      </c>
      <c r="I174" s="234" t="s">
        <v>4750</v>
      </c>
      <c r="J174" s="234" t="s">
        <v>4751</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4752</v>
      </c>
      <c r="B175" s="234" t="s">
        <v>4753</v>
      </c>
      <c r="C175" s="234" t="s">
        <v>4754</v>
      </c>
      <c r="D175" s="234" t="s">
        <v>19</v>
      </c>
      <c r="E175" s="234" t="s">
        <v>4755</v>
      </c>
      <c r="F175" s="234" t="s">
        <v>19</v>
      </c>
      <c r="G175" s="234" t="s">
        <v>19</v>
      </c>
      <c r="H175" s="234" t="s">
        <v>4756</v>
      </c>
      <c r="I175" s="234" t="s">
        <v>19</v>
      </c>
      <c r="J175" s="234" t="s">
        <v>4757</v>
      </c>
      <c r="K175" s="237">
        <f>IF(COUNTIF(L175:AY175,"&lt;&gt;")=0,"",SUMPRODUCT(((Recommendations[ImplStatus]="Implemented")+(Recommendations[ImplStatus]="Compensated"))*ISNUMBER(MATCH(Recommendations[Id],L175:AY175,0)))/COUNTIF(L175:AY175,"&lt;&gt;"))</f>
        <v>0</v>
      </c>
      <c r="L175" s="240" t="s">
        <v>43</v>
      </c>
      <c r="M175" s="240" t="s">
        <v>90</v>
      </c>
      <c r="N175" s="240" t="s">
        <v>188</v>
      </c>
      <c r="O175" s="240" t="s">
        <v>193</v>
      </c>
      <c r="P175" s="240" t="s">
        <v>198</v>
      </c>
      <c r="Q175" s="240" t="s">
        <v>689</v>
      </c>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4758</v>
      </c>
      <c r="B176" s="234" t="s">
        <v>4759</v>
      </c>
      <c r="C176" s="234" t="s">
        <v>4760</v>
      </c>
      <c r="D176" s="234" t="s">
        <v>19</v>
      </c>
      <c r="E176" s="234" t="s">
        <v>4761</v>
      </c>
      <c r="F176" s="234" t="s">
        <v>19</v>
      </c>
      <c r="G176" s="234" t="s">
        <v>19</v>
      </c>
      <c r="H176" s="234" t="s">
        <v>4762</v>
      </c>
      <c r="I176" s="234" t="s">
        <v>4763</v>
      </c>
      <c r="J176" s="234" t="s">
        <v>4764</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1351</v>
      </c>
      <c r="B177" s="233" t="s">
        <v>4765</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4766</v>
      </c>
      <c r="B178" s="234" t="s">
        <v>4767</v>
      </c>
      <c r="C178" s="234" t="s">
        <v>4768</v>
      </c>
      <c r="D178" s="234" t="s">
        <v>4769</v>
      </c>
      <c r="E178" s="234" t="s">
        <v>4770</v>
      </c>
      <c r="F178" s="234" t="s">
        <v>4771</v>
      </c>
      <c r="G178" s="234" t="s">
        <v>19</v>
      </c>
      <c r="H178" s="234" t="s">
        <v>4772</v>
      </c>
      <c r="I178" s="234" t="s">
        <v>4773</v>
      </c>
      <c r="J178" s="234" t="s">
        <v>4774</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1355</v>
      </c>
      <c r="B179" s="233" t="s">
        <v>4775</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4776</v>
      </c>
      <c r="B180" s="234" t="s">
        <v>4777</v>
      </c>
      <c r="C180" s="234" t="s">
        <v>4778</v>
      </c>
      <c r="D180" s="234" t="s">
        <v>4769</v>
      </c>
      <c r="E180" s="234" t="s">
        <v>4779</v>
      </c>
      <c r="F180" s="234" t="s">
        <v>19</v>
      </c>
      <c r="G180" s="234" t="s">
        <v>19</v>
      </c>
      <c r="H180" s="234" t="s">
        <v>4780</v>
      </c>
      <c r="I180" s="234" t="s">
        <v>4292</v>
      </c>
      <c r="J180" s="234" t="s">
        <v>4781</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4782</v>
      </c>
      <c r="B181" s="234" t="s">
        <v>4783</v>
      </c>
      <c r="C181" s="234" t="s">
        <v>4784</v>
      </c>
      <c r="D181" s="234" t="s">
        <v>4785</v>
      </c>
      <c r="E181" s="234" t="s">
        <v>19</v>
      </c>
      <c r="F181" s="234" t="s">
        <v>19</v>
      </c>
      <c r="G181" s="234" t="s">
        <v>19</v>
      </c>
      <c r="H181" s="234" t="s">
        <v>4786</v>
      </c>
      <c r="I181" s="234" t="s">
        <v>4787</v>
      </c>
      <c r="J181" s="234" t="s">
        <v>4788</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4789</v>
      </c>
      <c r="B182" s="234" t="s">
        <v>4790</v>
      </c>
      <c r="C182" s="234" t="s">
        <v>4791</v>
      </c>
      <c r="D182" s="234" t="s">
        <v>4792</v>
      </c>
      <c r="E182" s="234" t="s">
        <v>19</v>
      </c>
      <c r="F182" s="234" t="s">
        <v>19</v>
      </c>
      <c r="G182" s="234" t="s">
        <v>19</v>
      </c>
      <c r="H182" s="234" t="s">
        <v>4793</v>
      </c>
      <c r="I182" s="234" t="s">
        <v>4292</v>
      </c>
      <c r="J182" s="234" t="s">
        <v>4794</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4795</v>
      </c>
      <c r="B183" s="232" t="s">
        <v>4796</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1385</v>
      </c>
      <c r="B184" s="233" t="s">
        <v>4797</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4798</v>
      </c>
      <c r="B185" s="234" t="s">
        <v>4799</v>
      </c>
      <c r="C185" s="234" t="s">
        <v>4800</v>
      </c>
      <c r="D185" s="234" t="s">
        <v>4064</v>
      </c>
      <c r="E185" s="234" t="s">
        <v>4801</v>
      </c>
      <c r="F185" s="234" t="s">
        <v>19</v>
      </c>
      <c r="G185" s="234" t="s">
        <v>19</v>
      </c>
      <c r="H185" s="234" t="s">
        <v>4802</v>
      </c>
      <c r="I185" s="234" t="s">
        <v>19</v>
      </c>
      <c r="J185" s="234" t="s">
        <v>4803</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4804</v>
      </c>
      <c r="B186" s="234" t="s">
        <v>4805</v>
      </c>
      <c r="C186" s="234" t="s">
        <v>4069</v>
      </c>
      <c r="D186" s="234" t="s">
        <v>4806</v>
      </c>
      <c r="E186" s="234" t="s">
        <v>19</v>
      </c>
      <c r="F186" s="234" t="s">
        <v>19</v>
      </c>
      <c r="G186" s="234" t="s">
        <v>19</v>
      </c>
      <c r="H186" s="234" t="s">
        <v>4807</v>
      </c>
      <c r="I186" s="234" t="s">
        <v>19</v>
      </c>
      <c r="J186" s="234" t="s">
        <v>4808</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1389</v>
      </c>
      <c r="B187" s="233" t="s">
        <v>4809</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4810</v>
      </c>
      <c r="B188" s="234" t="s">
        <v>4811</v>
      </c>
      <c r="C188" s="234" t="s">
        <v>4812</v>
      </c>
      <c r="D188" s="234" t="s">
        <v>4813</v>
      </c>
      <c r="E188" s="234" t="s">
        <v>19</v>
      </c>
      <c r="F188" s="234" t="s">
        <v>4814</v>
      </c>
      <c r="G188" s="234" t="s">
        <v>19</v>
      </c>
      <c r="H188" s="234" t="s">
        <v>4815</v>
      </c>
      <c r="I188" s="234" t="s">
        <v>4816</v>
      </c>
      <c r="J188" s="234" t="s">
        <v>4817</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4818</v>
      </c>
      <c r="B189" s="234" t="s">
        <v>4819</v>
      </c>
      <c r="C189" s="234" t="s">
        <v>4820</v>
      </c>
      <c r="D189" s="234" t="s">
        <v>4821</v>
      </c>
      <c r="E189" s="234" t="s">
        <v>19</v>
      </c>
      <c r="F189" s="234" t="s">
        <v>19</v>
      </c>
      <c r="G189" s="234" t="s">
        <v>19</v>
      </c>
      <c r="H189" s="234" t="s">
        <v>4822</v>
      </c>
      <c r="I189" s="234" t="s">
        <v>19</v>
      </c>
      <c r="J189" s="234" t="s">
        <v>4823</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4824</v>
      </c>
      <c r="B190" s="234" t="s">
        <v>4825</v>
      </c>
      <c r="C190" s="234" t="s">
        <v>4826</v>
      </c>
      <c r="D190" s="234" t="s">
        <v>4827</v>
      </c>
      <c r="E190" s="234" t="s">
        <v>19</v>
      </c>
      <c r="F190" s="234" t="s">
        <v>4828</v>
      </c>
      <c r="G190" s="234" t="s">
        <v>19</v>
      </c>
      <c r="H190" s="234" t="s">
        <v>4829</v>
      </c>
      <c r="I190" s="234" t="s">
        <v>19</v>
      </c>
      <c r="J190" s="234" t="s">
        <v>4830</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4831</v>
      </c>
      <c r="B191" s="234" t="s">
        <v>4832</v>
      </c>
      <c r="C191" s="234" t="s">
        <v>4833</v>
      </c>
      <c r="D191" s="234" t="s">
        <v>19</v>
      </c>
      <c r="E191" s="234" t="s">
        <v>19</v>
      </c>
      <c r="F191" s="234" t="s">
        <v>19</v>
      </c>
      <c r="G191" s="234" t="s">
        <v>19</v>
      </c>
      <c r="H191" s="234" t="s">
        <v>4834</v>
      </c>
      <c r="I191" s="234" t="s">
        <v>19</v>
      </c>
      <c r="J191" s="234" t="s">
        <v>4835</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4836</v>
      </c>
      <c r="B192" s="234" t="s">
        <v>4837</v>
      </c>
      <c r="C192" s="234" t="s">
        <v>4838</v>
      </c>
      <c r="D192" s="234" t="s">
        <v>4839</v>
      </c>
      <c r="E192" s="234" t="s">
        <v>4840</v>
      </c>
      <c r="F192" s="234" t="s">
        <v>19</v>
      </c>
      <c r="G192" s="234" t="s">
        <v>19</v>
      </c>
      <c r="H192" s="234" t="s">
        <v>4841</v>
      </c>
      <c r="I192" s="234" t="s">
        <v>19</v>
      </c>
      <c r="J192" s="234" t="s">
        <v>4842</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1393</v>
      </c>
      <c r="B193" s="233" t="s">
        <v>4843</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4844</v>
      </c>
      <c r="B194" s="234" t="s">
        <v>4845</v>
      </c>
      <c r="C194" s="234" t="s">
        <v>4846</v>
      </c>
      <c r="D194" s="234" t="s">
        <v>4839</v>
      </c>
      <c r="E194" s="234" t="s">
        <v>4840</v>
      </c>
      <c r="F194" s="234" t="s">
        <v>4847</v>
      </c>
      <c r="G194" s="234" t="s">
        <v>19</v>
      </c>
      <c r="H194" s="234" t="s">
        <v>4848</v>
      </c>
      <c r="I194" s="234" t="s">
        <v>19</v>
      </c>
      <c r="J194" s="234" t="s">
        <v>4849</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4850</v>
      </c>
      <c r="B195" s="234" t="s">
        <v>4851</v>
      </c>
      <c r="C195" s="234" t="s">
        <v>4852</v>
      </c>
      <c r="D195" s="234" t="s">
        <v>4853</v>
      </c>
      <c r="E195" s="234" t="s">
        <v>19</v>
      </c>
      <c r="F195" s="234" t="s">
        <v>19</v>
      </c>
      <c r="G195" s="234" t="s">
        <v>19</v>
      </c>
      <c r="H195" s="234" t="s">
        <v>4854</v>
      </c>
      <c r="I195" s="234" t="s">
        <v>19</v>
      </c>
      <c r="J195" s="234" t="s">
        <v>4855</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4856</v>
      </c>
      <c r="B196" s="234" t="s">
        <v>4857</v>
      </c>
      <c r="C196" s="234" t="s">
        <v>4858</v>
      </c>
      <c r="D196" s="234" t="s">
        <v>19</v>
      </c>
      <c r="E196" s="234" t="s">
        <v>4859</v>
      </c>
      <c r="F196" s="234" t="s">
        <v>19</v>
      </c>
      <c r="G196" s="234" t="s">
        <v>19</v>
      </c>
      <c r="H196" s="234" t="s">
        <v>4860</v>
      </c>
      <c r="I196" s="234" t="s">
        <v>19</v>
      </c>
      <c r="J196" s="234" t="s">
        <v>4861</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4862</v>
      </c>
      <c r="B197" s="234" t="s">
        <v>4863</v>
      </c>
      <c r="C197" s="234" t="s">
        <v>4864</v>
      </c>
      <c r="D197" s="234" t="s">
        <v>19</v>
      </c>
      <c r="E197" s="234" t="s">
        <v>19</v>
      </c>
      <c r="F197" s="234" t="s">
        <v>19</v>
      </c>
      <c r="G197" s="234" t="s">
        <v>19</v>
      </c>
      <c r="H197" s="234" t="s">
        <v>4865</v>
      </c>
      <c r="I197" s="234" t="s">
        <v>19</v>
      </c>
      <c r="J197" s="234" t="s">
        <v>4866</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4867</v>
      </c>
      <c r="B198" s="234" t="s">
        <v>4868</v>
      </c>
      <c r="C198" s="234" t="s">
        <v>4869</v>
      </c>
      <c r="D198" s="234" t="s">
        <v>4870</v>
      </c>
      <c r="E198" s="234" t="s">
        <v>19</v>
      </c>
      <c r="F198" s="234" t="s">
        <v>19</v>
      </c>
      <c r="G198" s="234" t="s">
        <v>19</v>
      </c>
      <c r="H198" s="234" t="s">
        <v>4871</v>
      </c>
      <c r="I198" s="234" t="s">
        <v>19</v>
      </c>
      <c r="J198" s="234" t="s">
        <v>4872</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1397</v>
      </c>
      <c r="B199" s="233" t="s">
        <v>4873</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4874</v>
      </c>
      <c r="B200" s="234" t="s">
        <v>4875</v>
      </c>
      <c r="C200" s="234" t="s">
        <v>4876</v>
      </c>
      <c r="D200" s="234" t="s">
        <v>19</v>
      </c>
      <c r="E200" s="234" t="s">
        <v>19</v>
      </c>
      <c r="F200" s="234" t="s">
        <v>19</v>
      </c>
      <c r="G200" s="234" t="s">
        <v>19</v>
      </c>
      <c r="H200" s="234" t="s">
        <v>4877</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4878</v>
      </c>
      <c r="B201" s="234" t="s">
        <v>4879</v>
      </c>
      <c r="C201" s="234" t="s">
        <v>4880</v>
      </c>
      <c r="D201" s="234" t="s">
        <v>4881</v>
      </c>
      <c r="E201" s="234" t="s">
        <v>19</v>
      </c>
      <c r="F201" s="234" t="s">
        <v>19</v>
      </c>
      <c r="G201" s="234" t="s">
        <v>19</v>
      </c>
      <c r="H201" s="234" t="s">
        <v>4882</v>
      </c>
      <c r="I201" s="234" t="s">
        <v>19</v>
      </c>
      <c r="J201" s="234" t="s">
        <v>4883</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4884</v>
      </c>
      <c r="B202" s="234" t="s">
        <v>4885</v>
      </c>
      <c r="C202" s="234" t="s">
        <v>4886</v>
      </c>
      <c r="D202" s="234" t="s">
        <v>19</v>
      </c>
      <c r="E202" s="234" t="s">
        <v>19</v>
      </c>
      <c r="F202" s="234" t="s">
        <v>19</v>
      </c>
      <c r="G202" s="234" t="s">
        <v>19</v>
      </c>
      <c r="H202" s="234" t="s">
        <v>4887</v>
      </c>
      <c r="I202" s="234" t="s">
        <v>19</v>
      </c>
      <c r="J202" s="234" t="s">
        <v>4888</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4889</v>
      </c>
      <c r="B203" s="234" t="s">
        <v>4890</v>
      </c>
      <c r="C203" s="234" t="s">
        <v>4891</v>
      </c>
      <c r="D203" s="234" t="s">
        <v>4892</v>
      </c>
      <c r="E203" s="234" t="s">
        <v>19</v>
      </c>
      <c r="F203" s="234" t="s">
        <v>19</v>
      </c>
      <c r="G203" s="234" t="s">
        <v>19</v>
      </c>
      <c r="H203" s="234" t="s">
        <v>4893</v>
      </c>
      <c r="I203" s="234" t="s">
        <v>19</v>
      </c>
      <c r="J203" s="234" t="s">
        <v>4894</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4895</v>
      </c>
      <c r="B204" s="234" t="s">
        <v>4896</v>
      </c>
      <c r="C204" s="234" t="s">
        <v>4897</v>
      </c>
      <c r="D204" s="234" t="s">
        <v>19</v>
      </c>
      <c r="E204" s="234" t="s">
        <v>19</v>
      </c>
      <c r="F204" s="234" t="s">
        <v>19</v>
      </c>
      <c r="G204" s="234" t="s">
        <v>19</v>
      </c>
      <c r="H204" s="234" t="s">
        <v>4898</v>
      </c>
      <c r="I204" s="234" t="s">
        <v>19</v>
      </c>
      <c r="J204" s="234" t="s">
        <v>4899</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4900</v>
      </c>
      <c r="B205" s="234" t="s">
        <v>4901</v>
      </c>
      <c r="C205" s="234" t="s">
        <v>4902</v>
      </c>
      <c r="D205" s="234" t="s">
        <v>19</v>
      </c>
      <c r="E205" s="234" t="s">
        <v>19</v>
      </c>
      <c r="F205" s="234" t="s">
        <v>19</v>
      </c>
      <c r="G205" s="234" t="s">
        <v>19</v>
      </c>
      <c r="H205" s="234" t="s">
        <v>4903</v>
      </c>
      <c r="I205" s="234" t="s">
        <v>4904</v>
      </c>
      <c r="J205" s="234" t="s">
        <v>4905</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4906</v>
      </c>
      <c r="B206" s="234" t="s">
        <v>4907</v>
      </c>
      <c r="C206" s="234" t="s">
        <v>4908</v>
      </c>
      <c r="D206" s="234" t="s">
        <v>19</v>
      </c>
      <c r="E206" s="234" t="s">
        <v>19</v>
      </c>
      <c r="F206" s="234" t="s">
        <v>19</v>
      </c>
      <c r="G206" s="234" t="s">
        <v>19</v>
      </c>
      <c r="H206" s="234" t="s">
        <v>4909</v>
      </c>
      <c r="I206" s="234" t="s">
        <v>19</v>
      </c>
      <c r="J206" s="234" t="s">
        <v>4910</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4911</v>
      </c>
      <c r="B207" s="234" t="s">
        <v>4912</v>
      </c>
      <c r="C207" s="234" t="s">
        <v>4908</v>
      </c>
      <c r="D207" s="234" t="s">
        <v>4913</v>
      </c>
      <c r="E207" s="234" t="s">
        <v>19</v>
      </c>
      <c r="F207" s="234" t="s">
        <v>19</v>
      </c>
      <c r="G207" s="234" t="s">
        <v>19</v>
      </c>
      <c r="H207" s="234" t="s">
        <v>4914</v>
      </c>
      <c r="I207" s="234" t="s">
        <v>19</v>
      </c>
      <c r="J207" s="234" t="s">
        <v>4915</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4916</v>
      </c>
      <c r="B208" s="234" t="s">
        <v>4917</v>
      </c>
      <c r="C208" s="234" t="s">
        <v>4918</v>
      </c>
      <c r="D208" s="234" t="s">
        <v>4913</v>
      </c>
      <c r="E208" s="234" t="s">
        <v>19</v>
      </c>
      <c r="F208" s="234" t="s">
        <v>4919</v>
      </c>
      <c r="G208" s="234" t="s">
        <v>4920</v>
      </c>
      <c r="H208" s="234" t="s">
        <v>4921</v>
      </c>
      <c r="I208" s="234" t="s">
        <v>4922</v>
      </c>
      <c r="J208" s="234" t="s">
        <v>4923</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4924</v>
      </c>
      <c r="B209" s="234" t="s">
        <v>4925</v>
      </c>
      <c r="C209" s="234" t="s">
        <v>4926</v>
      </c>
      <c r="D209" s="234" t="s">
        <v>4927</v>
      </c>
      <c r="E209" s="234" t="s">
        <v>19</v>
      </c>
      <c r="F209" s="234" t="s">
        <v>4919</v>
      </c>
      <c r="G209" s="234" t="s">
        <v>4928</v>
      </c>
      <c r="H209" s="234" t="s">
        <v>4929</v>
      </c>
      <c r="I209" s="234" t="s">
        <v>4922</v>
      </c>
      <c r="J209" s="234" t="s">
        <v>4930</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1401</v>
      </c>
      <c r="B210" s="233" t="s">
        <v>4931</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4932</v>
      </c>
      <c r="B211" s="234" t="s">
        <v>4933</v>
      </c>
      <c r="C211" s="234" t="s">
        <v>4934</v>
      </c>
      <c r="D211" s="234" t="s">
        <v>4935</v>
      </c>
      <c r="E211" s="234" t="s">
        <v>19</v>
      </c>
      <c r="F211" s="234" t="s">
        <v>19</v>
      </c>
      <c r="G211" s="234" t="s">
        <v>4936</v>
      </c>
      <c r="H211" s="234" t="s">
        <v>4937</v>
      </c>
      <c r="I211" s="234" t="s">
        <v>4938</v>
      </c>
      <c r="J211" s="234" t="s">
        <v>4939</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4940</v>
      </c>
      <c r="B212" s="234" t="s">
        <v>4941</v>
      </c>
      <c r="C212" s="234" t="s">
        <v>4942</v>
      </c>
      <c r="D212" s="234" t="s">
        <v>4943</v>
      </c>
      <c r="E212" s="234" t="s">
        <v>19</v>
      </c>
      <c r="F212" s="234" t="s">
        <v>4944</v>
      </c>
      <c r="G212" s="234" t="s">
        <v>19</v>
      </c>
      <c r="H212" s="234" t="s">
        <v>19</v>
      </c>
      <c r="I212" s="234" t="s">
        <v>19</v>
      </c>
      <c r="J212" s="234" t="s">
        <v>4945</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4946</v>
      </c>
      <c r="B213" s="234" t="s">
        <v>4947</v>
      </c>
      <c r="C213" s="234" t="s">
        <v>4948</v>
      </c>
      <c r="D213" s="234" t="s">
        <v>4949</v>
      </c>
      <c r="E213" s="234" t="s">
        <v>19</v>
      </c>
      <c r="F213" s="234" t="s">
        <v>4950</v>
      </c>
      <c r="G213" s="234" t="s">
        <v>19</v>
      </c>
      <c r="H213" s="234" t="s">
        <v>4951</v>
      </c>
      <c r="I213" s="234" t="s">
        <v>19</v>
      </c>
      <c r="J213" s="234" t="s">
        <v>4952</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4953</v>
      </c>
      <c r="B214" s="234" t="s">
        <v>4954</v>
      </c>
      <c r="C214" s="234" t="s">
        <v>4955</v>
      </c>
      <c r="D214" s="234" t="s">
        <v>4956</v>
      </c>
      <c r="E214" s="234" t="s">
        <v>19</v>
      </c>
      <c r="F214" s="234" t="s">
        <v>19</v>
      </c>
      <c r="G214" s="234" t="s">
        <v>19</v>
      </c>
      <c r="H214" s="234" t="s">
        <v>4957</v>
      </c>
      <c r="I214" s="234" t="s">
        <v>4292</v>
      </c>
      <c r="J214" s="234" t="s">
        <v>4958</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4959</v>
      </c>
      <c r="B215" s="234" t="s">
        <v>4960</v>
      </c>
      <c r="C215" s="234" t="s">
        <v>4961</v>
      </c>
      <c r="D215" s="234" t="s">
        <v>4962</v>
      </c>
      <c r="E215" s="234" t="s">
        <v>19</v>
      </c>
      <c r="F215" s="234" t="s">
        <v>19</v>
      </c>
      <c r="G215" s="234" t="s">
        <v>19</v>
      </c>
      <c r="H215" s="234" t="s">
        <v>4963</v>
      </c>
      <c r="I215" s="234" t="s">
        <v>19</v>
      </c>
      <c r="J215" s="234" t="s">
        <v>4964</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4965</v>
      </c>
      <c r="B216" s="232" t="s">
        <v>4966</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1415</v>
      </c>
      <c r="B217" s="233" t="s">
        <v>4967</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4968</v>
      </c>
      <c r="B218" s="234" t="s">
        <v>4969</v>
      </c>
      <c r="C218" s="234" t="s">
        <v>4970</v>
      </c>
      <c r="D218" s="234" t="s">
        <v>4064</v>
      </c>
      <c r="E218" s="234" t="s">
        <v>3850</v>
      </c>
      <c r="F218" s="234" t="s">
        <v>19</v>
      </c>
      <c r="G218" s="234" t="s">
        <v>19</v>
      </c>
      <c r="H218" s="234" t="s">
        <v>4971</v>
      </c>
      <c r="I218" s="234" t="s">
        <v>19</v>
      </c>
      <c r="J218" s="234" t="s">
        <v>4972</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4973</v>
      </c>
      <c r="B219" s="234" t="s">
        <v>4974</v>
      </c>
      <c r="C219" s="234" t="s">
        <v>3855</v>
      </c>
      <c r="D219" s="234" t="s">
        <v>3856</v>
      </c>
      <c r="E219" s="234" t="s">
        <v>19</v>
      </c>
      <c r="F219" s="234" t="s">
        <v>3858</v>
      </c>
      <c r="G219" s="234" t="s">
        <v>19</v>
      </c>
      <c r="H219" s="234" t="s">
        <v>4975</v>
      </c>
      <c r="I219" s="234" t="s">
        <v>19</v>
      </c>
      <c r="J219" s="234" t="s">
        <v>4976</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1419</v>
      </c>
      <c r="B220" s="233" t="s">
        <v>4977</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4978</v>
      </c>
      <c r="B221" s="234" t="s">
        <v>4979</v>
      </c>
      <c r="C221" s="234" t="s">
        <v>4980</v>
      </c>
      <c r="D221" s="234" t="s">
        <v>4981</v>
      </c>
      <c r="E221" s="234" t="s">
        <v>19</v>
      </c>
      <c r="F221" s="234" t="s">
        <v>19</v>
      </c>
      <c r="G221" s="234" t="s">
        <v>19</v>
      </c>
      <c r="H221" s="234" t="s">
        <v>4982</v>
      </c>
      <c r="I221" s="234" t="s">
        <v>19</v>
      </c>
      <c r="J221" s="234" t="s">
        <v>4983</v>
      </c>
      <c r="K221" s="237">
        <f>IF(COUNTIF(L221:AY221,"&lt;&gt;")=0,"",SUMPRODUCT(((Recommendations[ImplStatus]="Implemented")+(Recommendations[ImplStatus]="Compensated"))*ISNUMBER(MATCH(Recommendations[Id],L221:AY221,0)))/COUNTIF(L221:AY221,"&lt;&gt;"))</f>
        <v>0</v>
      </c>
      <c r="L221" s="240" t="s">
        <v>60</v>
      </c>
      <c r="M221" s="240" t="s">
        <v>95</v>
      </c>
      <c r="N221" s="240" t="s">
        <v>100</v>
      </c>
      <c r="O221" s="240" t="s">
        <v>178</v>
      </c>
      <c r="P221" s="240" t="s">
        <v>183</v>
      </c>
      <c r="Q221" s="240" t="s">
        <v>202</v>
      </c>
      <c r="R221" s="240" t="s">
        <v>250</v>
      </c>
      <c r="S221" s="240" t="s">
        <v>260</v>
      </c>
      <c r="T221" s="240" t="s">
        <v>265</v>
      </c>
      <c r="U221" s="240" t="s">
        <v>270</v>
      </c>
      <c r="V221" s="240" t="s">
        <v>274</v>
      </c>
      <c r="W221" s="240" t="s">
        <v>279</v>
      </c>
      <c r="X221" s="240" t="s">
        <v>289</v>
      </c>
      <c r="Y221" s="240" t="s">
        <v>331</v>
      </c>
      <c r="Z221" s="240" t="s">
        <v>352</v>
      </c>
      <c r="AA221" s="240" t="s">
        <v>424</v>
      </c>
      <c r="AB221" s="240" t="s">
        <v>477</v>
      </c>
      <c r="AC221" s="240" t="s">
        <v>495</v>
      </c>
      <c r="AD221" s="240" t="s">
        <v>499</v>
      </c>
      <c r="AE221" s="240" t="s">
        <v>503</v>
      </c>
      <c r="AF221" s="240" t="s">
        <v>517</v>
      </c>
      <c r="AG221" s="240" t="s">
        <v>536</v>
      </c>
      <c r="AH221" s="240" t="s">
        <v>659</v>
      </c>
      <c r="AI221" s="240" t="s">
        <v>664</v>
      </c>
      <c r="AJ221" s="240" t="s">
        <v>776</v>
      </c>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4984</v>
      </c>
      <c r="B222" s="234" t="s">
        <v>4985</v>
      </c>
      <c r="C222" s="234" t="s">
        <v>4986</v>
      </c>
      <c r="D222" s="234" t="s">
        <v>4987</v>
      </c>
      <c r="E222" s="234" t="s">
        <v>19</v>
      </c>
      <c r="F222" s="234" t="s">
        <v>19</v>
      </c>
      <c r="G222" s="234" t="s">
        <v>19</v>
      </c>
      <c r="H222" s="234" t="s">
        <v>4988</v>
      </c>
      <c r="I222" s="234" t="s">
        <v>19</v>
      </c>
      <c r="J222" s="234" t="s">
        <v>4989</v>
      </c>
      <c r="K222" s="237">
        <f>IF(COUNTIF(L222:AY222,"&lt;&gt;")=0,"",SUMPRODUCT(((Recommendations[ImplStatus]="Implemented")+(Recommendations[ImplStatus]="Compensated"))*ISNUMBER(MATCH(Recommendations[Id],L222:AY222,0)))/COUNTIF(L222:AY222,"&lt;&gt;"))</f>
        <v>0</v>
      </c>
      <c r="L222" s="240" t="s">
        <v>227</v>
      </c>
      <c r="M222" s="240" t="s">
        <v>232</v>
      </c>
      <c r="N222" s="240" t="s">
        <v>237</v>
      </c>
      <c r="O222" s="240" t="s">
        <v>241</v>
      </c>
      <c r="P222" s="240" t="s">
        <v>245</v>
      </c>
      <c r="Q222" s="240" t="s">
        <v>368</v>
      </c>
      <c r="R222" s="240" t="s">
        <v>373</v>
      </c>
      <c r="S222" s="240" t="s">
        <v>377</v>
      </c>
      <c r="T222" s="240" t="s">
        <v>482</v>
      </c>
      <c r="U222" s="240" t="s">
        <v>486</v>
      </c>
      <c r="V222" s="240" t="s">
        <v>491</v>
      </c>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4990</v>
      </c>
      <c r="B223" s="234" t="s">
        <v>4991</v>
      </c>
      <c r="C223" s="234" t="s">
        <v>4992</v>
      </c>
      <c r="D223" s="234" t="s">
        <v>19</v>
      </c>
      <c r="E223" s="234" t="s">
        <v>4993</v>
      </c>
      <c r="F223" s="234" t="s">
        <v>19</v>
      </c>
      <c r="G223" s="234" t="s">
        <v>19</v>
      </c>
      <c r="H223" s="234" t="s">
        <v>4994</v>
      </c>
      <c r="I223" s="234" t="s">
        <v>19</v>
      </c>
      <c r="J223" s="234" t="s">
        <v>4995</v>
      </c>
      <c r="K223" s="237">
        <f>IF(COUNTIF(L223:AY223,"&lt;&gt;")=0,"",SUMPRODUCT(((Recommendations[ImplStatus]="Implemented")+(Recommendations[ImplStatus]="Compensated"))*ISNUMBER(MATCH(Recommendations[Id],L223:AY223,0)))/COUNTIF(L223:AY223,"&lt;&gt;"))</f>
        <v>0</v>
      </c>
      <c r="L223" s="240" t="s">
        <v>293</v>
      </c>
      <c r="M223" s="240" t="s">
        <v>298</v>
      </c>
      <c r="N223" s="240" t="s">
        <v>310</v>
      </c>
      <c r="O223" s="240" t="s">
        <v>314</v>
      </c>
      <c r="P223" s="240" t="s">
        <v>336</v>
      </c>
      <c r="Q223" s="240" t="s">
        <v>340</v>
      </c>
      <c r="R223" s="240" t="s">
        <v>344</v>
      </c>
      <c r="S223" s="240" t="s">
        <v>348</v>
      </c>
      <c r="T223" s="240" t="s">
        <v>401</v>
      </c>
      <c r="U223" s="240" t="s">
        <v>447</v>
      </c>
      <c r="V223" s="240" t="s">
        <v>472</v>
      </c>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4996</v>
      </c>
      <c r="B224" s="234" t="s">
        <v>4997</v>
      </c>
      <c r="C224" s="234" t="s">
        <v>4998</v>
      </c>
      <c r="D224" s="234" t="s">
        <v>19</v>
      </c>
      <c r="E224" s="234" t="s">
        <v>19</v>
      </c>
      <c r="F224" s="234" t="s">
        <v>19</v>
      </c>
      <c r="G224" s="234" t="s">
        <v>19</v>
      </c>
      <c r="H224" s="234" t="s">
        <v>4999</v>
      </c>
      <c r="I224" s="234" t="s">
        <v>19</v>
      </c>
      <c r="J224" s="234" t="s">
        <v>5000</v>
      </c>
      <c r="K224" s="237">
        <f>IF(COUNTIF(L224:AY224,"&lt;&gt;")=0,"",SUMPRODUCT(((Recommendations[ImplStatus]="Implemented")+(Recommendations[ImplStatus]="Compensated"))*ISNUMBER(MATCH(Recommendations[Id],L224:AY224,0)))/COUNTIF(L224:AY224,"&lt;&gt;"))</f>
        <v>0</v>
      </c>
      <c r="L224" s="240" t="s">
        <v>318</v>
      </c>
      <c r="M224" s="240" t="s">
        <v>323</v>
      </c>
      <c r="N224" s="240" t="s">
        <v>327</v>
      </c>
      <c r="O224" s="240" t="s">
        <v>360</v>
      </c>
      <c r="P224" s="240" t="s">
        <v>364</v>
      </c>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5001</v>
      </c>
      <c r="B225" s="234" t="s">
        <v>5002</v>
      </c>
      <c r="C225" s="234" t="s">
        <v>5003</v>
      </c>
      <c r="D225" s="234" t="s">
        <v>19</v>
      </c>
      <c r="E225" s="234" t="s">
        <v>19</v>
      </c>
      <c r="F225" s="234" t="s">
        <v>19</v>
      </c>
      <c r="G225" s="234" t="s">
        <v>19</v>
      </c>
      <c r="H225" s="234" t="s">
        <v>5004</v>
      </c>
      <c r="I225" s="234" t="s">
        <v>19</v>
      </c>
      <c r="J225" s="234" t="s">
        <v>19</v>
      </c>
      <c r="K225" s="237">
        <f>IF(COUNTIF(L225:AY225,"&lt;&gt;")=0,"",SUMPRODUCT(((Recommendations[ImplStatus]="Implemented")+(Recommendations[ImplStatus]="Compensated"))*ISNUMBER(MATCH(Recommendations[Id],L225:AY225,0)))/COUNTIF(L225:AY225,"&lt;&gt;"))</f>
        <v>0</v>
      </c>
      <c r="L225" s="240" t="s">
        <v>227</v>
      </c>
      <c r="M225" s="240" t="s">
        <v>232</v>
      </c>
      <c r="N225" s="240" t="s">
        <v>237</v>
      </c>
      <c r="O225" s="240" t="s">
        <v>241</v>
      </c>
      <c r="P225" s="240" t="s">
        <v>245</v>
      </c>
      <c r="Q225" s="240" t="s">
        <v>368</v>
      </c>
      <c r="R225" s="240" t="s">
        <v>373</v>
      </c>
      <c r="S225" s="240" t="s">
        <v>377</v>
      </c>
      <c r="T225" s="240" t="s">
        <v>482</v>
      </c>
      <c r="U225" s="240" t="s">
        <v>486</v>
      </c>
      <c r="V225" s="240" t="s">
        <v>491</v>
      </c>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5005</v>
      </c>
      <c r="B226" s="234" t="s">
        <v>5006</v>
      </c>
      <c r="C226" s="234" t="s">
        <v>5007</v>
      </c>
      <c r="D226" s="234" t="s">
        <v>19</v>
      </c>
      <c r="E226" s="234" t="s">
        <v>19</v>
      </c>
      <c r="F226" s="234" t="s">
        <v>19</v>
      </c>
      <c r="G226" s="234" t="s">
        <v>19</v>
      </c>
      <c r="H226" s="234" t="s">
        <v>5008</v>
      </c>
      <c r="I226" s="234" t="s">
        <v>19</v>
      </c>
      <c r="J226" s="234" t="s">
        <v>5009</v>
      </c>
      <c r="K226" s="237">
        <f>IF(COUNTIF(L226:AY226,"&lt;&gt;")=0,"",SUMPRODUCT(((Recommendations[ImplStatus]="Implemented")+(Recommendations[ImplStatus]="Compensated"))*ISNUMBER(MATCH(Recommendations[Id],L226:AY226,0)))/COUNTIF(L226:AY226,"&lt;&gt;"))</f>
        <v>0</v>
      </c>
      <c r="L226" s="240" t="s">
        <v>284</v>
      </c>
      <c r="M226" s="240" t="s">
        <v>381</v>
      </c>
      <c r="N226" s="240" t="s">
        <v>385</v>
      </c>
      <c r="O226" s="240" t="s">
        <v>389</v>
      </c>
      <c r="P226" s="240" t="s">
        <v>393</v>
      </c>
      <c r="Q226" s="240" t="s">
        <v>397</v>
      </c>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5010</v>
      </c>
      <c r="B227" s="234" t="s">
        <v>5011</v>
      </c>
      <c r="C227" s="234" t="s">
        <v>5012</v>
      </c>
      <c r="D227" s="234" t="s">
        <v>19</v>
      </c>
      <c r="E227" s="234" t="s">
        <v>19</v>
      </c>
      <c r="F227" s="234" t="s">
        <v>19</v>
      </c>
      <c r="G227" s="234" t="s">
        <v>19</v>
      </c>
      <c r="H227" s="234" t="s">
        <v>5013</v>
      </c>
      <c r="I227" s="234" t="s">
        <v>19</v>
      </c>
      <c r="J227" s="234" t="s">
        <v>5014</v>
      </c>
      <c r="K227" s="237">
        <f>IF(COUNTIF(L227:AY227,"&lt;&gt;")=0,"",SUMPRODUCT(((Recommendations[ImplStatus]="Implemented")+(Recommendations[ImplStatus]="Compensated"))*ISNUMBER(MATCH(Recommendations[Id],L227:AY227,0)))/COUNTIF(L227:AY227,"&lt;&gt;"))</f>
        <v>0</v>
      </c>
      <c r="L227" s="240" t="s">
        <v>302</v>
      </c>
      <c r="M227" s="240" t="s">
        <v>306</v>
      </c>
      <c r="N227" s="240" t="s">
        <v>409</v>
      </c>
      <c r="O227" s="240" t="s">
        <v>414</v>
      </c>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5015</v>
      </c>
      <c r="B228" s="234" t="s">
        <v>5016</v>
      </c>
      <c r="C228" s="234" t="s">
        <v>5017</v>
      </c>
      <c r="D228" s="234" t="s">
        <v>19</v>
      </c>
      <c r="E228" s="234" t="s">
        <v>19</v>
      </c>
      <c r="F228" s="234" t="s">
        <v>19</v>
      </c>
      <c r="G228" s="234" t="s">
        <v>19</v>
      </c>
      <c r="H228" s="234" t="s">
        <v>5018</v>
      </c>
      <c r="I228" s="234" t="s">
        <v>19</v>
      </c>
      <c r="J228" s="234" t="s">
        <v>5019</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5020</v>
      </c>
      <c r="B229" s="234" t="s">
        <v>5021</v>
      </c>
      <c r="C229" s="234" t="s">
        <v>5022</v>
      </c>
      <c r="D229" s="234" t="s">
        <v>19</v>
      </c>
      <c r="E229" s="234" t="s">
        <v>19</v>
      </c>
      <c r="F229" s="234" t="s">
        <v>19</v>
      </c>
      <c r="G229" s="234" t="s">
        <v>19</v>
      </c>
      <c r="H229" s="234" t="s">
        <v>5023</v>
      </c>
      <c r="I229" s="234" t="s">
        <v>19</v>
      </c>
      <c r="J229" s="234" t="s">
        <v>5024</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1423</v>
      </c>
      <c r="B230" s="233" t="s">
        <v>5025</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5026</v>
      </c>
      <c r="B231" s="234" t="s">
        <v>5027</v>
      </c>
      <c r="C231" s="234" t="s">
        <v>5028</v>
      </c>
      <c r="D231" s="234" t="s">
        <v>5029</v>
      </c>
      <c r="E231" s="234" t="s">
        <v>19</v>
      </c>
      <c r="F231" s="234" t="s">
        <v>19</v>
      </c>
      <c r="G231" s="234" t="s">
        <v>19</v>
      </c>
      <c r="H231" s="234" t="s">
        <v>5030</v>
      </c>
      <c r="I231" s="234" t="s">
        <v>19</v>
      </c>
      <c r="J231" s="234" t="s">
        <v>5031</v>
      </c>
      <c r="K231" s="237">
        <f>IF(COUNTIF(L231:AY231,"&lt;&gt;")=0,"",SUMPRODUCT(((Recommendations[ImplStatus]="Implemented")+(Recommendations[ImplStatus]="Compensated"))*ISNUMBER(MATCH(Recommendations[Id],L231:AY231,0)))/COUNTIF(L231:AY231,"&lt;&gt;"))</f>
        <v>0</v>
      </c>
      <c r="L231" s="240" t="s">
        <v>581</v>
      </c>
      <c r="M231" s="240" t="s">
        <v>586</v>
      </c>
      <c r="N231" s="240" t="s">
        <v>590</v>
      </c>
      <c r="O231" s="240" t="s">
        <v>595</v>
      </c>
      <c r="P231" s="240" t="s">
        <v>599</v>
      </c>
      <c r="Q231" s="240" t="s">
        <v>603</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5032</v>
      </c>
      <c r="B232" s="234" t="s">
        <v>5033</v>
      </c>
      <c r="C232" s="234" t="s">
        <v>5034</v>
      </c>
      <c r="D232" s="234" t="s">
        <v>5035</v>
      </c>
      <c r="E232" s="234" t="s">
        <v>19</v>
      </c>
      <c r="F232" s="234" t="s">
        <v>19</v>
      </c>
      <c r="G232" s="234" t="s">
        <v>19</v>
      </c>
      <c r="H232" s="234" t="s">
        <v>5036</v>
      </c>
      <c r="I232" s="234" t="s">
        <v>19</v>
      </c>
      <c r="J232" s="234" t="s">
        <v>5037</v>
      </c>
      <c r="K232" s="237">
        <f>IF(COUNTIF(L232:AY232,"&lt;&gt;")=0,"",SUMPRODUCT(((Recommendations[ImplStatus]="Implemented")+(Recommendations[ImplStatus]="Compensated"))*ISNUMBER(MATCH(Recommendations[Id],L232:AY232,0)))/COUNTIF(L232:AY232,"&lt;&gt;"))</f>
        <v>0</v>
      </c>
      <c r="L232" s="240" t="s">
        <v>429</v>
      </c>
      <c r="M232" s="240" t="s">
        <v>434</v>
      </c>
      <c r="N232" s="240" t="s">
        <v>438</v>
      </c>
      <c r="O232" s="240" t="s">
        <v>581</v>
      </c>
      <c r="P232" s="240" t="s">
        <v>586</v>
      </c>
      <c r="Q232" s="240" t="s">
        <v>590</v>
      </c>
      <c r="R232" s="240" t="s">
        <v>595</v>
      </c>
      <c r="S232" s="240" t="s">
        <v>599</v>
      </c>
      <c r="T232" s="240" t="s">
        <v>603</v>
      </c>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5038</v>
      </c>
      <c r="B233" s="234" t="s">
        <v>5039</v>
      </c>
      <c r="C233" s="234" t="s">
        <v>5040</v>
      </c>
      <c r="D233" s="234" t="s">
        <v>5041</v>
      </c>
      <c r="E233" s="234" t="s">
        <v>19</v>
      </c>
      <c r="F233" s="234" t="s">
        <v>19</v>
      </c>
      <c r="G233" s="234" t="s">
        <v>19</v>
      </c>
      <c r="H233" s="234" t="s">
        <v>5042</v>
      </c>
      <c r="I233" s="234" t="s">
        <v>19</v>
      </c>
      <c r="J233" s="234" t="s">
        <v>5043</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5044</v>
      </c>
      <c r="B234" s="234" t="s">
        <v>5045</v>
      </c>
      <c r="C234" s="234" t="s">
        <v>5046</v>
      </c>
      <c r="D234" s="234" t="s">
        <v>5047</v>
      </c>
      <c r="E234" s="234" t="s">
        <v>19</v>
      </c>
      <c r="F234" s="234" t="s">
        <v>19</v>
      </c>
      <c r="G234" s="234" t="s">
        <v>19</v>
      </c>
      <c r="H234" s="234" t="s">
        <v>5048</v>
      </c>
      <c r="I234" s="234" t="s">
        <v>19</v>
      </c>
      <c r="J234" s="234" t="s">
        <v>5049</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1427</v>
      </c>
      <c r="B235" s="233" t="s">
        <v>5050</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5051</v>
      </c>
      <c r="B236" s="234" t="s">
        <v>5052</v>
      </c>
      <c r="C236" s="234" t="s">
        <v>5053</v>
      </c>
      <c r="D236" s="234" t="s">
        <v>5054</v>
      </c>
      <c r="E236" s="234" t="s">
        <v>19</v>
      </c>
      <c r="F236" s="234" t="s">
        <v>19</v>
      </c>
      <c r="G236" s="234" t="s">
        <v>19</v>
      </c>
      <c r="H236" s="234" t="s">
        <v>5055</v>
      </c>
      <c r="I236" s="234" t="s">
        <v>19</v>
      </c>
      <c r="J236" s="234" t="s">
        <v>5056</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5057</v>
      </c>
      <c r="B237" s="234" t="s">
        <v>5058</v>
      </c>
      <c r="C237" s="234" t="s">
        <v>5059</v>
      </c>
      <c r="D237" s="234" t="s">
        <v>5060</v>
      </c>
      <c r="E237" s="234" t="s">
        <v>19</v>
      </c>
      <c r="F237" s="234" t="s">
        <v>19</v>
      </c>
      <c r="G237" s="234" t="s">
        <v>5061</v>
      </c>
      <c r="H237" s="234" t="s">
        <v>5062</v>
      </c>
      <c r="I237" s="234" t="s">
        <v>4292</v>
      </c>
      <c r="J237" s="234" t="s">
        <v>5063</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5064</v>
      </c>
      <c r="B238" s="234" t="s">
        <v>5065</v>
      </c>
      <c r="C238" s="234" t="s">
        <v>5066</v>
      </c>
      <c r="D238" s="234" t="s">
        <v>19</v>
      </c>
      <c r="E238" s="234" t="s">
        <v>19</v>
      </c>
      <c r="F238" s="234" t="s">
        <v>19</v>
      </c>
      <c r="G238" s="234" t="s">
        <v>19</v>
      </c>
      <c r="H238" s="234" t="s">
        <v>5067</v>
      </c>
      <c r="I238" s="234" t="s">
        <v>5068</v>
      </c>
      <c r="J238" s="234" t="s">
        <v>5069</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5070</v>
      </c>
      <c r="B239" s="234" t="s">
        <v>5071</v>
      </c>
      <c r="C239" s="234" t="s">
        <v>5072</v>
      </c>
      <c r="D239" s="234" t="s">
        <v>19</v>
      </c>
      <c r="E239" s="234" t="s">
        <v>19</v>
      </c>
      <c r="F239" s="234" t="s">
        <v>19</v>
      </c>
      <c r="G239" s="234" t="s">
        <v>19</v>
      </c>
      <c r="H239" s="234" t="s">
        <v>5073</v>
      </c>
      <c r="I239" s="234" t="s">
        <v>4292</v>
      </c>
      <c r="J239" s="234" t="s">
        <v>5074</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5075</v>
      </c>
      <c r="B240" s="234" t="s">
        <v>5076</v>
      </c>
      <c r="C240" s="234" t="s">
        <v>5077</v>
      </c>
      <c r="D240" s="234" t="s">
        <v>5078</v>
      </c>
      <c r="E240" s="234" t="s">
        <v>19</v>
      </c>
      <c r="F240" s="234" t="s">
        <v>19</v>
      </c>
      <c r="G240" s="234" t="s">
        <v>19</v>
      </c>
      <c r="H240" s="234" t="s">
        <v>5079</v>
      </c>
      <c r="I240" s="234" t="s">
        <v>19</v>
      </c>
      <c r="J240" s="234" t="s">
        <v>5080</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1431</v>
      </c>
      <c r="B241" s="233" t="s">
        <v>5081</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5082</v>
      </c>
      <c r="B242" s="234" t="s">
        <v>5083</v>
      </c>
      <c r="C242" s="234" t="s">
        <v>5084</v>
      </c>
      <c r="D242" s="234" t="s">
        <v>19</v>
      </c>
      <c r="E242" s="234" t="s">
        <v>19</v>
      </c>
      <c r="F242" s="234" t="s">
        <v>5085</v>
      </c>
      <c r="G242" s="234" t="s">
        <v>19</v>
      </c>
      <c r="H242" s="234" t="s">
        <v>5086</v>
      </c>
      <c r="I242" s="234" t="s">
        <v>19</v>
      </c>
      <c r="J242" s="234" t="s">
        <v>5087</v>
      </c>
      <c r="K242" s="237">
        <f>IF(COUNTIF(L242:AY242,"&lt;&gt;")=0,"",SUMPRODUCT(((Recommendations[ImplStatus]="Implemented")+(Recommendations[ImplStatus]="Compensated"))*ISNUMBER(MATCH(Recommendations[Id],L242:AY242,0)))/COUNTIF(L242:AY242,"&lt;&gt;"))</f>
        <v>0</v>
      </c>
      <c r="L242" s="240" t="s">
        <v>452</v>
      </c>
      <c r="M242" s="240" t="s">
        <v>457</v>
      </c>
      <c r="N242" s="240" t="s">
        <v>462</v>
      </c>
      <c r="O242" s="240" t="s">
        <v>507</v>
      </c>
      <c r="P242" s="240" t="s">
        <v>645</v>
      </c>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1435</v>
      </c>
      <c r="B243" s="233" t="s">
        <v>5088</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5089</v>
      </c>
      <c r="B244" s="234" t="s">
        <v>5090</v>
      </c>
      <c r="C244" s="234" t="s">
        <v>5091</v>
      </c>
      <c r="D244" s="234" t="s">
        <v>19</v>
      </c>
      <c r="E244" s="234" t="s">
        <v>19</v>
      </c>
      <c r="F244" s="234" t="s">
        <v>5092</v>
      </c>
      <c r="G244" s="234" t="s">
        <v>19</v>
      </c>
      <c r="H244" s="234" t="s">
        <v>5093</v>
      </c>
      <c r="I244" s="234" t="s">
        <v>5094</v>
      </c>
      <c r="J244" s="234" t="s">
        <v>5095</v>
      </c>
      <c r="K244" s="237">
        <f>IF(COUNTIF(L244:AY244,"&lt;&gt;")=0,"",SUMPRODUCT(((Recommendations[ImplStatus]="Implemented")+(Recommendations[ImplStatus]="Compensated"))*ISNUMBER(MATCH(Recommendations[Id],L244:AY244,0)))/COUNTIF(L244:AY244,"&lt;&gt;"))</f>
        <v>0</v>
      </c>
      <c r="L244" s="240" t="s">
        <v>405</v>
      </c>
      <c r="M244" s="240" t="s">
        <v>419</v>
      </c>
      <c r="N244" s="240" t="s">
        <v>467</v>
      </c>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5096</v>
      </c>
      <c r="B245" s="234" t="s">
        <v>5097</v>
      </c>
      <c r="C245" s="234" t="s">
        <v>5098</v>
      </c>
      <c r="D245" s="234" t="s">
        <v>5099</v>
      </c>
      <c r="E245" s="234" t="s">
        <v>19</v>
      </c>
      <c r="F245" s="234" t="s">
        <v>19</v>
      </c>
      <c r="G245" s="234" t="s">
        <v>19</v>
      </c>
      <c r="H245" s="234" t="s">
        <v>5100</v>
      </c>
      <c r="I245" s="234" t="s">
        <v>19</v>
      </c>
      <c r="J245" s="234" t="s">
        <v>5101</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5102</v>
      </c>
      <c r="B246" s="234" t="s">
        <v>5103</v>
      </c>
      <c r="C246" s="234" t="s">
        <v>5104</v>
      </c>
      <c r="D246" s="234" t="s">
        <v>19</v>
      </c>
      <c r="E246" s="234" t="s">
        <v>19</v>
      </c>
      <c r="F246" s="234" t="s">
        <v>19</v>
      </c>
      <c r="G246" s="234" t="s">
        <v>19</v>
      </c>
      <c r="H246" s="234" t="s">
        <v>5105</v>
      </c>
      <c r="I246" s="234" t="s">
        <v>19</v>
      </c>
      <c r="J246" s="234" t="s">
        <v>5106</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1439</v>
      </c>
      <c r="B247" s="233" t="s">
        <v>5107</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5108</v>
      </c>
      <c r="B248" s="234" t="s">
        <v>5109</v>
      </c>
      <c r="C248" s="234" t="s">
        <v>5110</v>
      </c>
      <c r="D248" s="234" t="s">
        <v>5111</v>
      </c>
      <c r="E248" s="234" t="s">
        <v>19</v>
      </c>
      <c r="F248" s="234" t="s">
        <v>19</v>
      </c>
      <c r="G248" s="234" t="s">
        <v>19</v>
      </c>
      <c r="H248" s="234" t="s">
        <v>5112</v>
      </c>
      <c r="I248" s="234" t="s">
        <v>5113</v>
      </c>
      <c r="J248" s="234" t="s">
        <v>5114</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5115</v>
      </c>
      <c r="B249" s="234" t="s">
        <v>5116</v>
      </c>
      <c r="C249" s="234" t="s">
        <v>5110</v>
      </c>
      <c r="D249" s="234" t="s">
        <v>5117</v>
      </c>
      <c r="E249" s="234" t="s">
        <v>19</v>
      </c>
      <c r="F249" s="234" t="s">
        <v>19</v>
      </c>
      <c r="G249" s="234" t="s">
        <v>19</v>
      </c>
      <c r="H249" s="234" t="s">
        <v>5112</v>
      </c>
      <c r="I249" s="234" t="s">
        <v>5118</v>
      </c>
      <c r="J249" s="234" t="s">
        <v>5119</v>
      </c>
      <c r="K249" s="237">
        <f>IF(COUNTIF(L249:AY249,"&lt;&gt;")=0,"",SUMPRODUCT(((Recommendations[ImplStatus]="Implemented")+(Recommendations[ImplStatus]="Compensated"))*ISNUMBER(MATCH(Recommendations[Id],L249:AY249,0)))/COUNTIF(L249:AY249,"&lt;&gt;"))</f>
        <v>0</v>
      </c>
      <c r="L249" s="240" t="s">
        <v>255</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5120</v>
      </c>
      <c r="B250" s="234" t="s">
        <v>5121</v>
      </c>
      <c r="C250" s="234" t="s">
        <v>5122</v>
      </c>
      <c r="D250" s="234" t="s">
        <v>5123</v>
      </c>
      <c r="E250" s="234" t="s">
        <v>19</v>
      </c>
      <c r="F250" s="234" t="s">
        <v>19</v>
      </c>
      <c r="G250" s="234" t="s">
        <v>19</v>
      </c>
      <c r="H250" s="234" t="s">
        <v>5124</v>
      </c>
      <c r="I250" s="234" t="s">
        <v>19</v>
      </c>
      <c r="J250" s="234" t="s">
        <v>5125</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5126</v>
      </c>
      <c r="B251" s="232" t="s">
        <v>5127</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1445</v>
      </c>
      <c r="B252" s="233" t="s">
        <v>5128</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5129</v>
      </c>
      <c r="B253" s="234" t="s">
        <v>5130</v>
      </c>
      <c r="C253" s="234" t="s">
        <v>5131</v>
      </c>
      <c r="D253" s="234" t="s">
        <v>4064</v>
      </c>
      <c r="E253" s="234" t="s">
        <v>3850</v>
      </c>
      <c r="F253" s="234" t="s">
        <v>19</v>
      </c>
      <c r="G253" s="234" t="s">
        <v>19</v>
      </c>
      <c r="H253" s="234" t="s">
        <v>5132</v>
      </c>
      <c r="I253" s="234" t="s">
        <v>19</v>
      </c>
      <c r="J253" s="234" t="s">
        <v>5133</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5134</v>
      </c>
      <c r="B254" s="234" t="s">
        <v>5135</v>
      </c>
      <c r="C254" s="234" t="s">
        <v>3855</v>
      </c>
      <c r="D254" s="234" t="s">
        <v>3856</v>
      </c>
      <c r="E254" s="234" t="s">
        <v>19</v>
      </c>
      <c r="F254" s="234" t="s">
        <v>3858</v>
      </c>
      <c r="G254" s="234" t="s">
        <v>19</v>
      </c>
      <c r="H254" s="234" t="s">
        <v>5136</v>
      </c>
      <c r="I254" s="234" t="s">
        <v>19</v>
      </c>
      <c r="J254" s="234" t="s">
        <v>5137</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1449</v>
      </c>
      <c r="B255" s="233" t="s">
        <v>5138</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5139</v>
      </c>
      <c r="B256" s="234" t="s">
        <v>5140</v>
      </c>
      <c r="C256" s="234" t="s">
        <v>5141</v>
      </c>
      <c r="D256" s="234" t="s">
        <v>5142</v>
      </c>
      <c r="E256" s="234" t="s">
        <v>5143</v>
      </c>
      <c r="F256" s="234" t="s">
        <v>5144</v>
      </c>
      <c r="G256" s="234" t="s">
        <v>19</v>
      </c>
      <c r="H256" s="234" t="s">
        <v>5145</v>
      </c>
      <c r="I256" s="234" t="s">
        <v>19</v>
      </c>
      <c r="J256" s="234" t="s">
        <v>5146</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5147</v>
      </c>
      <c r="B257" s="234" t="s">
        <v>5148</v>
      </c>
      <c r="C257" s="234" t="s">
        <v>5149</v>
      </c>
      <c r="D257" s="234" t="s">
        <v>5150</v>
      </c>
      <c r="E257" s="234" t="s">
        <v>19</v>
      </c>
      <c r="F257" s="234" t="s">
        <v>19</v>
      </c>
      <c r="G257" s="234" t="s">
        <v>19</v>
      </c>
      <c r="H257" s="234" t="s">
        <v>5151</v>
      </c>
      <c r="I257" s="234" t="s">
        <v>19</v>
      </c>
      <c r="J257" s="234" t="s">
        <v>5152</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1454</v>
      </c>
      <c r="B258" s="233" t="s">
        <v>5153</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5154</v>
      </c>
      <c r="B259" s="234" t="s">
        <v>5155</v>
      </c>
      <c r="C259" s="234" t="s">
        <v>5156</v>
      </c>
      <c r="D259" s="234" t="s">
        <v>5157</v>
      </c>
      <c r="E259" s="234" t="s">
        <v>5158</v>
      </c>
      <c r="F259" s="234" t="s">
        <v>19</v>
      </c>
      <c r="G259" s="234" t="s">
        <v>19</v>
      </c>
      <c r="H259" s="234" t="s">
        <v>5159</v>
      </c>
      <c r="I259" s="234" t="s">
        <v>19</v>
      </c>
      <c r="J259" s="234" t="s">
        <v>5160</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5161</v>
      </c>
      <c r="B260" s="234" t="s">
        <v>5162</v>
      </c>
      <c r="C260" s="234" t="s">
        <v>5163</v>
      </c>
      <c r="D260" s="234" t="s">
        <v>19</v>
      </c>
      <c r="E260" s="234" t="s">
        <v>19</v>
      </c>
      <c r="F260" s="234" t="s">
        <v>19</v>
      </c>
      <c r="G260" s="234" t="s">
        <v>19</v>
      </c>
      <c r="H260" s="234" t="s">
        <v>5164</v>
      </c>
      <c r="I260" s="234" t="s">
        <v>5165</v>
      </c>
      <c r="J260" s="234" t="s">
        <v>5166</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5167</v>
      </c>
      <c r="B261" s="234" t="s">
        <v>5168</v>
      </c>
      <c r="C261" s="234" t="s">
        <v>5169</v>
      </c>
      <c r="D261" s="234" t="s">
        <v>5170</v>
      </c>
      <c r="E261" s="234" t="s">
        <v>19</v>
      </c>
      <c r="F261" s="234" t="s">
        <v>19</v>
      </c>
      <c r="G261" s="234" t="s">
        <v>19</v>
      </c>
      <c r="H261" s="234" t="s">
        <v>5171</v>
      </c>
      <c r="I261" s="234" t="s">
        <v>5172</v>
      </c>
      <c r="J261" s="234" t="s">
        <v>5173</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5174</v>
      </c>
      <c r="B262" s="234" t="s">
        <v>5175</v>
      </c>
      <c r="C262" s="234" t="s">
        <v>5176</v>
      </c>
      <c r="D262" s="234" t="s">
        <v>5177</v>
      </c>
      <c r="E262" s="234" t="s">
        <v>19</v>
      </c>
      <c r="F262" s="234" t="s">
        <v>19</v>
      </c>
      <c r="G262" s="234" t="s">
        <v>19</v>
      </c>
      <c r="H262" s="234" t="s">
        <v>5178</v>
      </c>
      <c r="I262" s="234" t="s">
        <v>5179</v>
      </c>
      <c r="J262" s="234" t="s">
        <v>5180</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5181</v>
      </c>
      <c r="B263" s="234" t="s">
        <v>5182</v>
      </c>
      <c r="C263" s="234" t="s">
        <v>5183</v>
      </c>
      <c r="D263" s="234" t="s">
        <v>5184</v>
      </c>
      <c r="E263" s="234" t="s">
        <v>19</v>
      </c>
      <c r="F263" s="234" t="s">
        <v>19</v>
      </c>
      <c r="G263" s="234" t="s">
        <v>5185</v>
      </c>
      <c r="H263" s="234" t="s">
        <v>4088</v>
      </c>
      <c r="I263" s="234" t="s">
        <v>5186</v>
      </c>
      <c r="J263" s="234" t="s">
        <v>5187</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5188</v>
      </c>
      <c r="B264" s="234" t="s">
        <v>5189</v>
      </c>
      <c r="C264" s="234" t="s">
        <v>5176</v>
      </c>
      <c r="D264" s="234" t="s">
        <v>5190</v>
      </c>
      <c r="E264" s="234" t="s">
        <v>19</v>
      </c>
      <c r="F264" s="234" t="s">
        <v>19</v>
      </c>
      <c r="G264" s="234" t="s">
        <v>19</v>
      </c>
      <c r="H264" s="234" t="s">
        <v>5191</v>
      </c>
      <c r="I264" s="234" t="s">
        <v>19</v>
      </c>
      <c r="J264" s="234" t="s">
        <v>5192</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1458</v>
      </c>
      <c r="B265" s="233" t="s">
        <v>5193</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5194</v>
      </c>
      <c r="B266" s="234" t="s">
        <v>5195</v>
      </c>
      <c r="C266" s="234" t="s">
        <v>5196</v>
      </c>
      <c r="D266" s="234" t="s">
        <v>5197</v>
      </c>
      <c r="E266" s="234" t="s">
        <v>5198</v>
      </c>
      <c r="F266" s="234" t="s">
        <v>19</v>
      </c>
      <c r="G266" s="234" t="s">
        <v>5199</v>
      </c>
      <c r="H266" s="234" t="s">
        <v>5200</v>
      </c>
      <c r="I266" s="234" t="s">
        <v>5201</v>
      </c>
      <c r="J266" s="234" t="s">
        <v>5202</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5203</v>
      </c>
      <c r="B267" s="234" t="s">
        <v>5204</v>
      </c>
      <c r="C267" s="234" t="s">
        <v>5205</v>
      </c>
      <c r="D267" s="234" t="s">
        <v>5206</v>
      </c>
      <c r="E267" s="234" t="s">
        <v>19</v>
      </c>
      <c r="F267" s="234" t="s">
        <v>19</v>
      </c>
      <c r="G267" s="234" t="s">
        <v>19</v>
      </c>
      <c r="H267" s="234" t="s">
        <v>5207</v>
      </c>
      <c r="I267" s="234" t="s">
        <v>19</v>
      </c>
      <c r="J267" s="234" t="s">
        <v>5208</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5209</v>
      </c>
      <c r="B268" s="234" t="s">
        <v>5210</v>
      </c>
      <c r="C268" s="234" t="s">
        <v>5211</v>
      </c>
      <c r="D268" s="234" t="s">
        <v>5206</v>
      </c>
      <c r="E268" s="234" t="s">
        <v>19</v>
      </c>
      <c r="F268" s="234" t="s">
        <v>19</v>
      </c>
      <c r="G268" s="234" t="s">
        <v>5212</v>
      </c>
      <c r="H268" s="234" t="s">
        <v>5213</v>
      </c>
      <c r="I268" s="234" t="s">
        <v>19</v>
      </c>
      <c r="J268" s="234" t="s">
        <v>5214</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5215</v>
      </c>
      <c r="B269" s="234" t="s">
        <v>5216</v>
      </c>
      <c r="C269" s="234" t="s">
        <v>5211</v>
      </c>
      <c r="D269" s="234" t="s">
        <v>5217</v>
      </c>
      <c r="E269" s="234" t="s">
        <v>19</v>
      </c>
      <c r="F269" s="234" t="s">
        <v>19</v>
      </c>
      <c r="G269" s="234" t="s">
        <v>19</v>
      </c>
      <c r="H269" s="234" t="s">
        <v>5218</v>
      </c>
      <c r="I269" s="234" t="s">
        <v>19</v>
      </c>
      <c r="J269" s="234" t="s">
        <v>5219</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5220</v>
      </c>
      <c r="B270" s="234" t="s">
        <v>5221</v>
      </c>
      <c r="C270" s="234" t="s">
        <v>5222</v>
      </c>
      <c r="D270" s="234" t="s">
        <v>5223</v>
      </c>
      <c r="E270" s="234" t="s">
        <v>19</v>
      </c>
      <c r="F270" s="234" t="s">
        <v>19</v>
      </c>
      <c r="G270" s="234" t="s">
        <v>19</v>
      </c>
      <c r="H270" s="234" t="s">
        <v>5224</v>
      </c>
      <c r="I270" s="234" t="s">
        <v>19</v>
      </c>
      <c r="J270" s="234" t="s">
        <v>5225</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5226</v>
      </c>
      <c r="B271" s="234" t="s">
        <v>5227</v>
      </c>
      <c r="C271" s="234" t="s">
        <v>5228</v>
      </c>
      <c r="D271" s="234" t="s">
        <v>5229</v>
      </c>
      <c r="E271" s="234" t="s">
        <v>19</v>
      </c>
      <c r="F271" s="234" t="s">
        <v>19</v>
      </c>
      <c r="G271" s="234" t="s">
        <v>19</v>
      </c>
      <c r="H271" s="234" t="s">
        <v>5230</v>
      </c>
      <c r="I271" s="234" t="s">
        <v>5231</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5232</v>
      </c>
      <c r="B272" s="234" t="s">
        <v>5233</v>
      </c>
      <c r="C272" s="234" t="s">
        <v>5234</v>
      </c>
      <c r="D272" s="234" t="s">
        <v>5235</v>
      </c>
      <c r="E272" s="234" t="s">
        <v>19</v>
      </c>
      <c r="F272" s="234" t="s">
        <v>19</v>
      </c>
      <c r="G272" s="234" t="s">
        <v>19</v>
      </c>
      <c r="H272" s="234" t="s">
        <v>5236</v>
      </c>
      <c r="I272" s="234" t="s">
        <v>5237</v>
      </c>
      <c r="J272" s="234" t="s">
        <v>5238</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1462</v>
      </c>
      <c r="B273" s="233" t="s">
        <v>5239</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5240</v>
      </c>
      <c r="B274" s="234" t="s">
        <v>5241</v>
      </c>
      <c r="C274" s="234" t="s">
        <v>5242</v>
      </c>
      <c r="D274" s="234" t="s">
        <v>5235</v>
      </c>
      <c r="E274" s="234" t="s">
        <v>5243</v>
      </c>
      <c r="F274" s="234" t="s">
        <v>19</v>
      </c>
      <c r="G274" s="234" t="s">
        <v>19</v>
      </c>
      <c r="H274" s="234" t="s">
        <v>5244</v>
      </c>
      <c r="I274" s="234" t="s">
        <v>19</v>
      </c>
      <c r="J274" s="234" t="s">
        <v>5245</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5246</v>
      </c>
      <c r="B275" s="234" t="s">
        <v>5247</v>
      </c>
      <c r="C275" s="234" t="s">
        <v>5248</v>
      </c>
      <c r="D275" s="234" t="s">
        <v>5249</v>
      </c>
      <c r="E275" s="234" t="s">
        <v>19</v>
      </c>
      <c r="F275" s="234" t="s">
        <v>19</v>
      </c>
      <c r="G275" s="234" t="s">
        <v>19</v>
      </c>
      <c r="H275" s="234" t="s">
        <v>5250</v>
      </c>
      <c r="I275" s="234" t="s">
        <v>19</v>
      </c>
      <c r="J275" s="234" t="s">
        <v>5251</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5252</v>
      </c>
      <c r="B276" s="234" t="s">
        <v>5253</v>
      </c>
      <c r="C276" s="234" t="s">
        <v>5254</v>
      </c>
      <c r="D276" s="234" t="s">
        <v>5255</v>
      </c>
      <c r="E276" s="234" t="s">
        <v>19</v>
      </c>
      <c r="F276" s="234" t="s">
        <v>5256</v>
      </c>
      <c r="G276" s="234" t="s">
        <v>19</v>
      </c>
      <c r="H276" s="234" t="s">
        <v>5257</v>
      </c>
      <c r="I276" s="234" t="s">
        <v>5258</v>
      </c>
      <c r="J276" s="234" t="s">
        <v>5259</v>
      </c>
      <c r="K276" s="237">
        <f>IF(COUNTIF(L276:AY276,"&lt;&gt;")=0,"",SUMPRODUCT(((Recommendations[ImplStatus]="Implemented")+(Recommendations[ImplStatus]="Compensated"))*ISNUMBER(MATCH(Recommendations[Id],L276:AY276,0)))/COUNTIF(L276:AY276,"&lt;&gt;"))</f>
        <v>0</v>
      </c>
      <c r="L276" s="240" t="s">
        <v>217</v>
      </c>
      <c r="M276" s="240" t="s">
        <v>442</v>
      </c>
      <c r="N276" s="240" t="s">
        <v>714</v>
      </c>
      <c r="O276" s="240" t="s">
        <v>719</v>
      </c>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5260</v>
      </c>
      <c r="B277" s="233" t="s">
        <v>5261</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5262</v>
      </c>
      <c r="B278" s="234" t="s">
        <v>5263</v>
      </c>
      <c r="C278" s="234" t="s">
        <v>5264</v>
      </c>
      <c r="D278" s="234" t="s">
        <v>5265</v>
      </c>
      <c r="E278" s="234" t="s">
        <v>19</v>
      </c>
      <c r="F278" s="234" t="s">
        <v>5266</v>
      </c>
      <c r="G278" s="234" t="s">
        <v>19</v>
      </c>
      <c r="H278" s="234" t="s">
        <v>5267</v>
      </c>
      <c r="I278" s="234" t="s">
        <v>19</v>
      </c>
      <c r="J278" s="234" t="s">
        <v>5268</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5269</v>
      </c>
      <c r="B279" s="232" t="s">
        <v>5270</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1468</v>
      </c>
      <c r="B280" s="233" t="s">
        <v>5271</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5272</v>
      </c>
      <c r="B281" s="234" t="s">
        <v>5273</v>
      </c>
      <c r="C281" s="234" t="s">
        <v>5274</v>
      </c>
      <c r="D281" s="234" t="s">
        <v>5275</v>
      </c>
      <c r="E281" s="234" t="s">
        <v>5276</v>
      </c>
      <c r="F281" s="234" t="s">
        <v>19</v>
      </c>
      <c r="G281" s="234" t="s">
        <v>19</v>
      </c>
      <c r="H281" s="234" t="s">
        <v>5277</v>
      </c>
      <c r="I281" s="234" t="s">
        <v>19</v>
      </c>
      <c r="J281" s="234" t="s">
        <v>5278</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5279</v>
      </c>
      <c r="B282" s="234" t="s">
        <v>5280</v>
      </c>
      <c r="C282" s="234" t="s">
        <v>5281</v>
      </c>
      <c r="D282" s="234" t="s">
        <v>19</v>
      </c>
      <c r="E282" s="234" t="s">
        <v>19</v>
      </c>
      <c r="F282" s="234" t="s">
        <v>19</v>
      </c>
      <c r="G282" s="234" t="s">
        <v>19</v>
      </c>
      <c r="H282" s="234" t="s">
        <v>5282</v>
      </c>
      <c r="I282" s="234" t="s">
        <v>19</v>
      </c>
      <c r="J282" s="234" t="s">
        <v>5283</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5284</v>
      </c>
      <c r="B283" s="234" t="s">
        <v>5285</v>
      </c>
      <c r="C283" s="234" t="s">
        <v>5286</v>
      </c>
      <c r="D283" s="234" t="s">
        <v>19</v>
      </c>
      <c r="E283" s="234" t="s">
        <v>19</v>
      </c>
      <c r="F283" s="234" t="s">
        <v>19</v>
      </c>
      <c r="G283" s="234" t="s">
        <v>19</v>
      </c>
      <c r="H283" s="234" t="s">
        <v>5287</v>
      </c>
      <c r="I283" s="234" t="s">
        <v>19</v>
      </c>
      <c r="J283" s="234" t="s">
        <v>5288</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5289</v>
      </c>
      <c r="B284" s="234" t="s">
        <v>5290</v>
      </c>
      <c r="C284" s="234" t="s">
        <v>5291</v>
      </c>
      <c r="D284" s="234" t="s">
        <v>5292</v>
      </c>
      <c r="E284" s="234" t="s">
        <v>19</v>
      </c>
      <c r="F284" s="234" t="s">
        <v>19</v>
      </c>
      <c r="G284" s="234" t="s">
        <v>19</v>
      </c>
      <c r="H284" s="234" t="s">
        <v>5293</v>
      </c>
      <c r="I284" s="234" t="s">
        <v>19</v>
      </c>
      <c r="J284" s="234" t="s">
        <v>5294</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1472</v>
      </c>
      <c r="B285" s="233" t="s">
        <v>5295</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5296</v>
      </c>
      <c r="B286" s="234" t="s">
        <v>5297</v>
      </c>
      <c r="C286" s="234" t="s">
        <v>5298</v>
      </c>
      <c r="D286" s="234" t="s">
        <v>5299</v>
      </c>
      <c r="E286" s="234" t="s">
        <v>19</v>
      </c>
      <c r="F286" s="234" t="s">
        <v>19</v>
      </c>
      <c r="G286" s="234" t="s">
        <v>19</v>
      </c>
      <c r="H286" s="234" t="s">
        <v>5300</v>
      </c>
      <c r="I286" s="234" t="s">
        <v>5301</v>
      </c>
      <c r="J286" s="234" t="s">
        <v>5302</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1476</v>
      </c>
      <c r="B287" s="233" t="s">
        <v>5303</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5304</v>
      </c>
      <c r="B288" s="234" t="s">
        <v>5305</v>
      </c>
      <c r="C288" s="234" t="s">
        <v>5306</v>
      </c>
      <c r="D288" s="234" t="s">
        <v>5307</v>
      </c>
      <c r="E288" s="234" t="s">
        <v>5308</v>
      </c>
      <c r="F288" s="234" t="s">
        <v>5309</v>
      </c>
      <c r="G288" s="234" t="s">
        <v>5310</v>
      </c>
      <c r="H288" s="234" t="s">
        <v>5311</v>
      </c>
      <c r="I288" s="234" t="s">
        <v>4292</v>
      </c>
      <c r="J288" s="234" t="s">
        <v>5312</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5313</v>
      </c>
      <c r="B289" s="234" t="s">
        <v>5314</v>
      </c>
      <c r="C289" s="234" t="s">
        <v>5315</v>
      </c>
      <c r="D289" s="234" t="s">
        <v>19</v>
      </c>
      <c r="E289" s="234" t="s">
        <v>5308</v>
      </c>
      <c r="F289" s="234" t="s">
        <v>19</v>
      </c>
      <c r="G289" s="234" t="s">
        <v>5316</v>
      </c>
      <c r="H289" s="234" t="s">
        <v>5317</v>
      </c>
      <c r="I289" s="234" t="s">
        <v>5318</v>
      </c>
      <c r="J289" s="234" t="s">
        <v>5319</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5320</v>
      </c>
      <c r="B290" s="234" t="s">
        <v>5321</v>
      </c>
      <c r="C290" s="234" t="s">
        <v>5322</v>
      </c>
      <c r="D290" s="234" t="s">
        <v>19</v>
      </c>
      <c r="E290" s="234" t="s">
        <v>5323</v>
      </c>
      <c r="F290" s="234" t="s">
        <v>19</v>
      </c>
      <c r="G290" s="234" t="s">
        <v>5324</v>
      </c>
      <c r="H290" s="234" t="s">
        <v>5325</v>
      </c>
      <c r="I290" s="234" t="s">
        <v>5326</v>
      </c>
      <c r="J290" s="234" t="s">
        <v>5327</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5328</v>
      </c>
      <c r="B291" s="234" t="s">
        <v>5329</v>
      </c>
      <c r="C291" s="234" t="s">
        <v>5330</v>
      </c>
      <c r="D291" s="234" t="s">
        <v>19</v>
      </c>
      <c r="E291" s="234" t="s">
        <v>19</v>
      </c>
      <c r="F291" s="234" t="s">
        <v>19</v>
      </c>
      <c r="G291" s="234" t="s">
        <v>19</v>
      </c>
      <c r="H291" s="234" t="s">
        <v>5331</v>
      </c>
      <c r="I291" s="234" t="s">
        <v>4292</v>
      </c>
      <c r="J291" s="234" t="s">
        <v>5332</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1480</v>
      </c>
      <c r="B292" s="233" t="s">
        <v>5333</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5334</v>
      </c>
      <c r="B293" s="234" t="s">
        <v>5335</v>
      </c>
      <c r="C293" s="234" t="s">
        <v>5336</v>
      </c>
      <c r="D293" s="234" t="s">
        <v>5337</v>
      </c>
      <c r="E293" s="234" t="s">
        <v>19</v>
      </c>
      <c r="F293" s="234" t="s">
        <v>19</v>
      </c>
      <c r="G293" s="234" t="s">
        <v>19</v>
      </c>
      <c r="H293" s="234" t="s">
        <v>5338</v>
      </c>
      <c r="I293" s="234" t="s">
        <v>5339</v>
      </c>
      <c r="J293" s="234" t="s">
        <v>5340</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5341</v>
      </c>
      <c r="B294" s="234" t="s">
        <v>5342</v>
      </c>
      <c r="C294" s="234" t="s">
        <v>5343</v>
      </c>
      <c r="D294" s="234" t="s">
        <v>5337</v>
      </c>
      <c r="E294" s="234" t="s">
        <v>19</v>
      </c>
      <c r="F294" s="234" t="s">
        <v>5344</v>
      </c>
      <c r="G294" s="234" t="s">
        <v>19</v>
      </c>
      <c r="H294" s="234" t="s">
        <v>5345</v>
      </c>
      <c r="I294" s="234" t="s">
        <v>4262</v>
      </c>
      <c r="J294" s="234" t="s">
        <v>5346</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5347</v>
      </c>
      <c r="B295" s="234" t="s">
        <v>5348</v>
      </c>
      <c r="C295" s="234" t="s">
        <v>5349</v>
      </c>
      <c r="D295" s="234" t="s">
        <v>5350</v>
      </c>
      <c r="E295" s="234" t="s">
        <v>19</v>
      </c>
      <c r="F295" s="234" t="s">
        <v>19</v>
      </c>
      <c r="G295" s="234" t="s">
        <v>19</v>
      </c>
      <c r="H295" s="234" t="s">
        <v>5351</v>
      </c>
      <c r="I295" s="234" t="s">
        <v>4262</v>
      </c>
      <c r="J295" s="234" t="s">
        <v>5352</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1484</v>
      </c>
      <c r="B296" s="233" t="s">
        <v>5353</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5354</v>
      </c>
      <c r="B297" s="234" t="s">
        <v>5355</v>
      </c>
      <c r="C297" s="234" t="s">
        <v>5356</v>
      </c>
      <c r="D297" s="234" t="s">
        <v>5350</v>
      </c>
      <c r="E297" s="234" t="s">
        <v>19</v>
      </c>
      <c r="F297" s="234" t="s">
        <v>5357</v>
      </c>
      <c r="G297" s="234" t="s">
        <v>19</v>
      </c>
      <c r="H297" s="234" t="s">
        <v>5358</v>
      </c>
      <c r="I297" s="234" t="s">
        <v>19</v>
      </c>
      <c r="J297" s="234" t="s">
        <v>5359</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5360</v>
      </c>
      <c r="B298" s="234" t="s">
        <v>5361</v>
      </c>
      <c r="C298" s="234" t="s">
        <v>5362</v>
      </c>
      <c r="D298" s="234" t="s">
        <v>5363</v>
      </c>
      <c r="E298" s="234" t="s">
        <v>19</v>
      </c>
      <c r="F298" s="234" t="s">
        <v>19</v>
      </c>
      <c r="G298" s="234" t="s">
        <v>5364</v>
      </c>
      <c r="H298" s="234" t="s">
        <v>5365</v>
      </c>
      <c r="I298" s="234" t="s">
        <v>5365</v>
      </c>
      <c r="J298" s="234" t="s">
        <v>5366</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5367</v>
      </c>
      <c r="B299" s="234" t="s">
        <v>5368</v>
      </c>
      <c r="C299" s="234" t="s">
        <v>5369</v>
      </c>
      <c r="D299" s="234" t="s">
        <v>19</v>
      </c>
      <c r="E299" s="234" t="s">
        <v>19</v>
      </c>
      <c r="F299" s="234" t="s">
        <v>19</v>
      </c>
      <c r="G299" s="234" t="s">
        <v>19</v>
      </c>
      <c r="H299" s="234" t="s">
        <v>5370</v>
      </c>
      <c r="I299" s="234" t="s">
        <v>5371</v>
      </c>
      <c r="J299" s="234" t="s">
        <v>5372</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5373</v>
      </c>
      <c r="B300" s="234" t="s">
        <v>5374</v>
      </c>
      <c r="C300" s="234" t="s">
        <v>5375</v>
      </c>
      <c r="D300" s="234" t="s">
        <v>19</v>
      </c>
      <c r="E300" s="234" t="s">
        <v>19</v>
      </c>
      <c r="F300" s="234" t="s">
        <v>5376</v>
      </c>
      <c r="G300" s="234" t="s">
        <v>19</v>
      </c>
      <c r="H300" s="234" t="s">
        <v>5377</v>
      </c>
      <c r="I300" s="234" t="s">
        <v>5371</v>
      </c>
      <c r="J300" s="234" t="s">
        <v>5378</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1488</v>
      </c>
      <c r="B301" s="233" t="s">
        <v>5379</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5380</v>
      </c>
      <c r="B302" s="234" t="s">
        <v>5381</v>
      </c>
      <c r="C302" s="234" t="s">
        <v>5382</v>
      </c>
      <c r="D302" s="234" t="s">
        <v>19</v>
      </c>
      <c r="E302" s="234" t="s">
        <v>19</v>
      </c>
      <c r="F302" s="234" t="s">
        <v>19</v>
      </c>
      <c r="G302" s="234" t="s">
        <v>19</v>
      </c>
      <c r="H302" s="234" t="s">
        <v>5383</v>
      </c>
      <c r="I302" s="234" t="s">
        <v>19</v>
      </c>
      <c r="J302" s="234" t="s">
        <v>5384</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5385</v>
      </c>
      <c r="B303" s="234" t="s">
        <v>5386</v>
      </c>
      <c r="C303" s="234" t="s">
        <v>5387</v>
      </c>
      <c r="D303" s="234" t="s">
        <v>5388</v>
      </c>
      <c r="E303" s="234" t="s">
        <v>19</v>
      </c>
      <c r="F303" s="234" t="s">
        <v>19</v>
      </c>
      <c r="G303" s="234" t="s">
        <v>19</v>
      </c>
      <c r="H303" s="234" t="s">
        <v>5389</v>
      </c>
      <c r="I303" s="234" t="s">
        <v>4292</v>
      </c>
      <c r="J303" s="234" t="s">
        <v>5390</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5391</v>
      </c>
      <c r="B304" s="234" t="s">
        <v>5392</v>
      </c>
      <c r="C304" s="234" t="s">
        <v>5393</v>
      </c>
      <c r="D304" s="234" t="s">
        <v>5388</v>
      </c>
      <c r="E304" s="234" t="s">
        <v>19</v>
      </c>
      <c r="F304" s="234" t="s">
        <v>5394</v>
      </c>
      <c r="G304" s="234" t="s">
        <v>19</v>
      </c>
      <c r="H304" s="234" t="s">
        <v>5395</v>
      </c>
      <c r="I304" s="234" t="s">
        <v>19</v>
      </c>
      <c r="J304" s="234" t="s">
        <v>5396</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5397</v>
      </c>
      <c r="B305" s="234" t="s">
        <v>5398</v>
      </c>
      <c r="C305" s="234" t="s">
        <v>5399</v>
      </c>
      <c r="D305" s="234" t="s">
        <v>5400</v>
      </c>
      <c r="E305" s="234" t="s">
        <v>19</v>
      </c>
      <c r="F305" s="234" t="s">
        <v>19</v>
      </c>
      <c r="G305" s="234" t="s">
        <v>19</v>
      </c>
      <c r="H305" s="234" t="s">
        <v>5401</v>
      </c>
      <c r="I305" s="234" t="s">
        <v>5402</v>
      </c>
      <c r="J305" s="234" t="s">
        <v>5403</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5404</v>
      </c>
      <c r="B306" s="234" t="s">
        <v>5405</v>
      </c>
      <c r="C306" s="234" t="s">
        <v>5406</v>
      </c>
      <c r="D306" s="234" t="s">
        <v>5407</v>
      </c>
      <c r="E306" s="234" t="s">
        <v>19</v>
      </c>
      <c r="F306" s="234" t="s">
        <v>19</v>
      </c>
      <c r="G306" s="234" t="s">
        <v>19</v>
      </c>
      <c r="H306" s="234" t="s">
        <v>5408</v>
      </c>
      <c r="I306" s="234" t="s">
        <v>4292</v>
      </c>
      <c r="J306" s="234" t="s">
        <v>5409</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1492</v>
      </c>
      <c r="B307" s="233" t="s">
        <v>5410</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5411</v>
      </c>
      <c r="B308" s="234" t="s">
        <v>5412</v>
      </c>
      <c r="C308" s="234" t="s">
        <v>5413</v>
      </c>
      <c r="D308" s="234" t="s">
        <v>5407</v>
      </c>
      <c r="E308" s="234" t="s">
        <v>19</v>
      </c>
      <c r="F308" s="234" t="s">
        <v>5414</v>
      </c>
      <c r="G308" s="234" t="s">
        <v>19</v>
      </c>
      <c r="H308" s="234" t="s">
        <v>5415</v>
      </c>
      <c r="I308" s="234" t="s">
        <v>5416</v>
      </c>
      <c r="J308" s="234" t="s">
        <v>5417</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1496</v>
      </c>
      <c r="B309" s="233" t="s">
        <v>5418</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5419</v>
      </c>
      <c r="B310" s="234" t="s">
        <v>5420</v>
      </c>
      <c r="C310" s="234" t="s">
        <v>5421</v>
      </c>
      <c r="D310" s="234" t="s">
        <v>19</v>
      </c>
      <c r="E310" s="234" t="s">
        <v>19</v>
      </c>
      <c r="F310" s="234" t="s">
        <v>5422</v>
      </c>
      <c r="G310" s="234" t="s">
        <v>19</v>
      </c>
      <c r="H310" s="234" t="s">
        <v>5423</v>
      </c>
      <c r="I310" s="234" t="s">
        <v>5424</v>
      </c>
      <c r="J310" s="234" t="s">
        <v>5425</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5426</v>
      </c>
      <c r="B311" s="234" t="s">
        <v>5427</v>
      </c>
      <c r="C311" s="234" t="s">
        <v>5428</v>
      </c>
      <c r="D311" s="234" t="s">
        <v>5429</v>
      </c>
      <c r="E311" s="234" t="s">
        <v>19</v>
      </c>
      <c r="F311" s="234" t="s">
        <v>19</v>
      </c>
      <c r="G311" s="234" t="s">
        <v>5430</v>
      </c>
      <c r="H311" s="234" t="s">
        <v>5431</v>
      </c>
      <c r="I311" s="234" t="s">
        <v>19</v>
      </c>
      <c r="J311" s="234" t="s">
        <v>5432</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5433</v>
      </c>
      <c r="B312" s="234" t="s">
        <v>5434</v>
      </c>
      <c r="C312" s="234" t="s">
        <v>5435</v>
      </c>
      <c r="D312" s="234" t="s">
        <v>5436</v>
      </c>
      <c r="E312" s="234" t="s">
        <v>19</v>
      </c>
      <c r="F312" s="234" t="s">
        <v>19</v>
      </c>
      <c r="G312" s="234" t="s">
        <v>19</v>
      </c>
      <c r="H312" s="234" t="s">
        <v>5437</v>
      </c>
      <c r="I312" s="234" t="s">
        <v>19</v>
      </c>
      <c r="J312" s="234" t="s">
        <v>5438</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5439</v>
      </c>
      <c r="B313" s="234" t="s">
        <v>5440</v>
      </c>
      <c r="C313" s="234" t="s">
        <v>5441</v>
      </c>
      <c r="D313" s="234" t="s">
        <v>5442</v>
      </c>
      <c r="E313" s="234" t="s">
        <v>19</v>
      </c>
      <c r="F313" s="234" t="s">
        <v>19</v>
      </c>
      <c r="G313" s="234" t="s">
        <v>5443</v>
      </c>
      <c r="H313" s="234" t="s">
        <v>5444</v>
      </c>
      <c r="I313" s="234" t="s">
        <v>5445</v>
      </c>
      <c r="J313" s="234" t="s">
        <v>5446</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5447</v>
      </c>
      <c r="B314" s="234" t="s">
        <v>5448</v>
      </c>
      <c r="C314" s="234" t="s">
        <v>5449</v>
      </c>
      <c r="D314" s="234" t="s">
        <v>5450</v>
      </c>
      <c r="E314" s="234" t="s">
        <v>19</v>
      </c>
      <c r="F314" s="234" t="s">
        <v>19</v>
      </c>
      <c r="G314" s="234" t="s">
        <v>5451</v>
      </c>
      <c r="H314" s="234" t="s">
        <v>5452</v>
      </c>
      <c r="I314" s="234" t="s">
        <v>5453</v>
      </c>
      <c r="J314" s="234" t="s">
        <v>5454</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5455</v>
      </c>
      <c r="B315" s="233" t="s">
        <v>5456</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5457</v>
      </c>
      <c r="B316" s="234" t="s">
        <v>5458</v>
      </c>
      <c r="C316" s="234" t="s">
        <v>5459</v>
      </c>
      <c r="D316" s="234" t="s">
        <v>19</v>
      </c>
      <c r="E316" s="234" t="s">
        <v>19</v>
      </c>
      <c r="F316" s="234" t="s">
        <v>19</v>
      </c>
      <c r="G316" s="234" t="s">
        <v>19</v>
      </c>
      <c r="H316" s="234" t="s">
        <v>5460</v>
      </c>
      <c r="I316" s="234" t="s">
        <v>5461</v>
      </c>
      <c r="J316" s="234" t="s">
        <v>5462</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5463</v>
      </c>
      <c r="B317" s="234" t="s">
        <v>5464</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5465</v>
      </c>
      <c r="B318" s="233" t="s">
        <v>5466</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5467</v>
      </c>
      <c r="B319" s="234" t="s">
        <v>5468</v>
      </c>
      <c r="C319" s="234" t="s">
        <v>5469</v>
      </c>
      <c r="D319" s="234" t="s">
        <v>5470</v>
      </c>
      <c r="E319" s="234" t="s">
        <v>19</v>
      </c>
      <c r="F319" s="234" t="s">
        <v>5471</v>
      </c>
      <c r="G319" s="234" t="s">
        <v>5472</v>
      </c>
      <c r="H319" s="234" t="s">
        <v>5473</v>
      </c>
      <c r="I319" s="234" t="s">
        <v>19</v>
      </c>
      <c r="J319" s="234" t="s">
        <v>5474</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5475</v>
      </c>
      <c r="B320" s="234" t="s">
        <v>5476</v>
      </c>
      <c r="C320" s="234" t="s">
        <v>5477</v>
      </c>
      <c r="D320" s="234" t="s">
        <v>5478</v>
      </c>
      <c r="E320" s="234" t="s">
        <v>19</v>
      </c>
      <c r="F320" s="234" t="s">
        <v>19</v>
      </c>
      <c r="G320" s="234" t="s">
        <v>19</v>
      </c>
      <c r="H320" s="234" t="s">
        <v>5479</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5480</v>
      </c>
      <c r="B321" s="234" t="s">
        <v>5481</v>
      </c>
      <c r="C321" s="234" t="s">
        <v>5482</v>
      </c>
      <c r="D321" s="234" t="s">
        <v>5483</v>
      </c>
      <c r="E321" s="234" t="s">
        <v>19</v>
      </c>
      <c r="F321" s="234" t="s">
        <v>19</v>
      </c>
      <c r="G321" s="234" t="s">
        <v>19</v>
      </c>
      <c r="H321" s="234" t="s">
        <v>5484</v>
      </c>
      <c r="I321" s="234" t="s">
        <v>19</v>
      </c>
      <c r="J321" s="234" t="s">
        <v>5485</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5486</v>
      </c>
      <c r="B322" s="234" t="s">
        <v>5487</v>
      </c>
      <c r="C322" s="234" t="s">
        <v>5488</v>
      </c>
      <c r="D322" s="234" t="s">
        <v>5489</v>
      </c>
      <c r="E322" s="234" t="s">
        <v>19</v>
      </c>
      <c r="F322" s="234" t="s">
        <v>19</v>
      </c>
      <c r="G322" s="234" t="s">
        <v>19</v>
      </c>
      <c r="H322" s="234" t="s">
        <v>5490</v>
      </c>
      <c r="I322" s="234" t="s">
        <v>19</v>
      </c>
      <c r="J322" s="234" t="s">
        <v>5491</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5492</v>
      </c>
      <c r="B323" s="234" t="s">
        <v>5493</v>
      </c>
      <c r="C323" s="234" t="s">
        <v>5494</v>
      </c>
      <c r="D323" s="234" t="s">
        <v>19</v>
      </c>
      <c r="E323" s="234" t="s">
        <v>19</v>
      </c>
      <c r="F323" s="234" t="s">
        <v>19</v>
      </c>
      <c r="G323" s="234" t="s">
        <v>19</v>
      </c>
      <c r="H323" s="234" t="s">
        <v>5495</v>
      </c>
      <c r="I323" s="234" t="s">
        <v>4292</v>
      </c>
      <c r="J323" s="234" t="s">
        <v>5496</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5497</v>
      </c>
      <c r="B324" s="234" t="s">
        <v>5498</v>
      </c>
      <c r="C324" s="234" t="s">
        <v>5499</v>
      </c>
      <c r="D324" s="234" t="s">
        <v>19</v>
      </c>
      <c r="E324" s="234" t="s">
        <v>19</v>
      </c>
      <c r="F324" s="234" t="s">
        <v>19</v>
      </c>
      <c r="G324" s="234" t="s">
        <v>19</v>
      </c>
      <c r="H324" s="234" t="s">
        <v>5500</v>
      </c>
      <c r="I324" s="234" t="s">
        <v>5501</v>
      </c>
      <c r="J324" s="234" t="s">
        <v>5502</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5503</v>
      </c>
      <c r="B325" s="234" t="s">
        <v>5504</v>
      </c>
      <c r="C325" s="234" t="s">
        <v>5505</v>
      </c>
      <c r="D325" s="234" t="s">
        <v>5506</v>
      </c>
      <c r="E325" s="234" t="s">
        <v>19</v>
      </c>
      <c r="F325" s="234" t="s">
        <v>19</v>
      </c>
      <c r="G325" s="234" t="s">
        <v>19</v>
      </c>
      <c r="H325" s="234" t="s">
        <v>5507</v>
      </c>
      <c r="I325" s="234" t="s">
        <v>19</v>
      </c>
      <c r="J325" s="234" t="s">
        <v>5508</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5509</v>
      </c>
      <c r="B326" s="241" t="s">
        <v>5510</v>
      </c>
      <c r="C326" s="241" t="s">
        <v>5511</v>
      </c>
      <c r="D326" s="241" t="s">
        <v>5512</v>
      </c>
      <c r="E326" s="241" t="s">
        <v>19</v>
      </c>
      <c r="F326" s="241" t="s">
        <v>19</v>
      </c>
      <c r="G326" s="241" t="s">
        <v>19</v>
      </c>
      <c r="H326" s="241" t="s">
        <v>5513</v>
      </c>
      <c r="I326" s="241" t="s">
        <v>4292</v>
      </c>
      <c r="J326" s="241" t="s">
        <v>5514</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786</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IFERROR(INDEX('Recommendations'!$G$2:$G$165, MATCH(L2,'Recommendations'!$A$2:$A$165,0))="Implemented", FALSE))</xm:f>
            <x14:dxf>
              <font>
                <color rgb="FF000000"/>
              </font>
              <fill>
                <patternFill>
                  <bgColor rgb="FF3C7D22"/>
                </patternFill>
              </fill>
            </x14:dxf>
          </x14:cfRule>
          <x14:cfRule type="expression" priority="2" id="{00000000-000E-0000-0A00-000002000000}">
            <xm:f>AND(L2&lt;&gt;"", IFERROR(INDEX('Recommendations'!$G$2:$G$165, MATCH(L2,'Recommendations'!$A$2:$A$165,0))="Compensated", FALSE))</xm:f>
            <x14:dxf>
              <font>
                <color rgb="FF000000"/>
              </font>
              <fill>
                <patternFill>
                  <bgColor rgb="FFC6E0B4"/>
                </patternFill>
              </fill>
            </x14:dxf>
          </x14:cfRule>
          <x14:cfRule type="expression" priority="3" id="{00000000-000E-0000-0A00-000003000000}">
            <xm:f>AND(L2&lt;&gt;"", IFERROR(INDEX('Recommendations'!$G$2:$G$165, MATCH(L2,'Recommendations'!$A$2:$A$165,0))="Testing", FALSE))</xm:f>
            <x14:dxf>
              <font>
                <color rgb="FF000000"/>
              </font>
              <fill>
                <patternFill>
                  <bgColor rgb="FFFFC000"/>
                </patternFill>
              </fill>
            </x14:dxf>
          </x14:cfRule>
          <x14:cfRule type="expression" priority="4" id="{00000000-000E-0000-0A00-000004000000}">
            <xm:f>AND(L2&lt;&gt;"", IFERROR(INDEX('Recommendations'!$G$2:$G$165, MATCH(L2,'Recommendations'!$A$2:$A$165,0))="Failed", FALSE))</xm:f>
            <x14:dxf>
              <font>
                <color rgb="FF000000"/>
              </font>
              <fill>
                <patternFill>
                  <bgColor rgb="FFD82891"/>
                </patternFill>
              </fill>
            </x14:dxf>
          </x14:cfRule>
          <x14:cfRule type="expression" priority="5" id="{00000000-000E-0000-0A00-000005000000}">
            <xm:f>AND(L2&lt;&gt;"", IFERROR(INDEX('Recommendations'!$G$2:$G$165, MATCH(L2,'Recommendations'!$A$2:$A$165,0))="Risk Accepted", FALSE))</xm:f>
            <x14:dxf>
              <font>
                <color rgb="FF000000"/>
              </font>
              <fill>
                <patternFill>
                  <bgColor rgb="FFD9D9D9"/>
                </patternFill>
              </fill>
            </x14:dxf>
          </x14:cfRule>
          <x14:cfRule type="expression" priority="6" id="{00000000-000E-0000-0A00-000006000000}">
            <xm:f>AND(L2&lt;&gt;"", IFERROR(INDEX('Recommendations'!$G$2:$G$165, MATCH(L2,'Recommendations'!$A$2:$A$165,0))="N/A",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2663</v>
      </c>
      <c r="B1" s="286" t="s">
        <v>3548</v>
      </c>
      <c r="C1" s="286" t="s">
        <v>0</v>
      </c>
      <c r="D1" s="286" t="s">
        <v>1026</v>
      </c>
      <c r="E1" s="286" t="s">
        <v>5515</v>
      </c>
      <c r="F1" s="286" t="s">
        <v>5516</v>
      </c>
      <c r="G1" s="286" t="s">
        <v>1031</v>
      </c>
      <c r="H1" s="286" t="s">
        <v>1032</v>
      </c>
      <c r="I1" s="286" t="s">
        <v>1033</v>
      </c>
      <c r="J1" s="286" t="s">
        <v>1034</v>
      </c>
      <c r="K1" s="286" t="s">
        <v>1035</v>
      </c>
      <c r="L1" s="286" t="s">
        <v>1036</v>
      </c>
      <c r="M1" s="286" t="s">
        <v>1037</v>
      </c>
      <c r="N1" s="286" t="s">
        <v>1038</v>
      </c>
      <c r="O1" s="286" t="s">
        <v>1039</v>
      </c>
      <c r="P1" s="286" t="s">
        <v>1040</v>
      </c>
      <c r="Q1" s="286" t="s">
        <v>1041</v>
      </c>
      <c r="R1" s="286" t="s">
        <v>1042</v>
      </c>
      <c r="S1" s="286" t="s">
        <v>1043</v>
      </c>
      <c r="T1" s="286" t="s">
        <v>1044</v>
      </c>
      <c r="U1" s="286" t="s">
        <v>1045</v>
      </c>
      <c r="V1" s="286" t="s">
        <v>1046</v>
      </c>
      <c r="W1" s="286" t="s">
        <v>1047</v>
      </c>
      <c r="X1" s="286" t="s">
        <v>1048</v>
      </c>
      <c r="Y1" s="286" t="s">
        <v>1049</v>
      </c>
      <c r="Z1" s="286" t="s">
        <v>1050</v>
      </c>
      <c r="AA1" s="286" t="s">
        <v>1051</v>
      </c>
      <c r="AB1" s="286" t="s">
        <v>1052</v>
      </c>
      <c r="AC1" s="286" t="s">
        <v>1053</v>
      </c>
      <c r="AD1" s="286" t="s">
        <v>1054</v>
      </c>
      <c r="AE1" s="286" t="s">
        <v>1055</v>
      </c>
      <c r="AF1" s="286" t="s">
        <v>1056</v>
      </c>
      <c r="AG1" s="286" t="s">
        <v>1057</v>
      </c>
      <c r="AH1" s="286" t="s">
        <v>1058</v>
      </c>
      <c r="AI1" s="286" t="s">
        <v>1059</v>
      </c>
      <c r="AJ1" s="286" t="s">
        <v>1060</v>
      </c>
      <c r="AK1" s="286" t="s">
        <v>1061</v>
      </c>
      <c r="AL1" s="286" t="s">
        <v>1062</v>
      </c>
      <c r="AM1" s="286" t="s">
        <v>1063</v>
      </c>
      <c r="AN1" s="286" t="s">
        <v>1064</v>
      </c>
      <c r="AO1" s="286" t="s">
        <v>1065</v>
      </c>
      <c r="AP1" s="286" t="s">
        <v>1066</v>
      </c>
      <c r="AQ1" s="286" t="s">
        <v>1067</v>
      </c>
      <c r="AR1" s="286" t="s">
        <v>1068</v>
      </c>
      <c r="AS1" s="286" t="s">
        <v>1069</v>
      </c>
      <c r="AT1" s="286" t="s">
        <v>1070</v>
      </c>
      <c r="AU1" s="287" t="s">
        <v>1071</v>
      </c>
    </row>
    <row r="2" spans="1:47" ht="60" customHeight="1" outlineLevel="1" x14ac:dyDescent="0.35">
      <c r="A2" s="277" t="s">
        <v>5517</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5517</v>
      </c>
      <c r="B3" s="256" t="s">
        <v>5518</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5517</v>
      </c>
      <c r="B4" s="257" t="s">
        <v>5518</v>
      </c>
      <c r="C4" s="258" t="s">
        <v>5519</v>
      </c>
      <c r="D4" s="261" t="s">
        <v>5520</v>
      </c>
      <c r="E4" s="262" t="s">
        <v>5521</v>
      </c>
      <c r="F4" s="265" t="s">
        <v>5522</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5517</v>
      </c>
      <c r="B5" s="257" t="s">
        <v>5518</v>
      </c>
      <c r="C5" s="258" t="s">
        <v>5523</v>
      </c>
      <c r="D5" s="261" t="s">
        <v>5524</v>
      </c>
      <c r="E5" s="262" t="s">
        <v>5521</v>
      </c>
      <c r="F5" s="265" t="s">
        <v>5522</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5517</v>
      </c>
      <c r="B6" s="257" t="s">
        <v>5518</v>
      </c>
      <c r="C6" s="258" t="s">
        <v>5525</v>
      </c>
      <c r="D6" s="261" t="s">
        <v>5526</v>
      </c>
      <c r="E6" s="262" t="s">
        <v>5521</v>
      </c>
      <c r="F6" s="265" t="s">
        <v>5522</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5517</v>
      </c>
      <c r="B7" s="257" t="s">
        <v>5518</v>
      </c>
      <c r="C7" s="258" t="s">
        <v>5527</v>
      </c>
      <c r="D7" s="261" t="s">
        <v>5528</v>
      </c>
      <c r="E7" s="262" t="s">
        <v>5521</v>
      </c>
      <c r="F7" s="265" t="s">
        <v>5522</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5517</v>
      </c>
      <c r="B8" s="257" t="s">
        <v>5518</v>
      </c>
      <c r="C8" s="258" t="s">
        <v>5529</v>
      </c>
      <c r="D8" s="261" t="s">
        <v>5530</v>
      </c>
      <c r="E8" s="262" t="s">
        <v>5521</v>
      </c>
      <c r="F8" s="265" t="s">
        <v>5522</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5517</v>
      </c>
      <c r="B9" s="257" t="s">
        <v>5518</v>
      </c>
      <c r="C9" s="258" t="s">
        <v>5531</v>
      </c>
      <c r="D9" s="261" t="s">
        <v>5532</v>
      </c>
      <c r="E9" s="262" t="s">
        <v>5521</v>
      </c>
      <c r="F9" s="265" t="s">
        <v>5522</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5517</v>
      </c>
      <c r="B10" s="257" t="s">
        <v>5518</v>
      </c>
      <c r="C10" s="258" t="s">
        <v>5533</v>
      </c>
      <c r="D10" s="261" t="s">
        <v>5534</v>
      </c>
      <c r="E10" s="262" t="s">
        <v>5521</v>
      </c>
      <c r="F10" s="265" t="s">
        <v>5522</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5517</v>
      </c>
      <c r="B11" s="257" t="s">
        <v>5518</v>
      </c>
      <c r="C11" s="258" t="s">
        <v>5535</v>
      </c>
      <c r="D11" s="261" t="s">
        <v>5536</v>
      </c>
      <c r="E11" s="262" t="s">
        <v>5521</v>
      </c>
      <c r="F11" s="265" t="s">
        <v>5522</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5517</v>
      </c>
      <c r="B12" s="257" t="s">
        <v>5518</v>
      </c>
      <c r="C12" s="258" t="s">
        <v>5537</v>
      </c>
      <c r="D12" s="261" t="s">
        <v>5538</v>
      </c>
      <c r="E12" s="262" t="s">
        <v>5521</v>
      </c>
      <c r="F12" s="265" t="s">
        <v>5522</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5517</v>
      </c>
      <c r="B13" s="257" t="s">
        <v>5518</v>
      </c>
      <c r="C13" s="258" t="s">
        <v>5539</v>
      </c>
      <c r="D13" s="261" t="s">
        <v>5540</v>
      </c>
      <c r="E13" s="262" t="s">
        <v>5521</v>
      </c>
      <c r="F13" s="265" t="s">
        <v>5522</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5517</v>
      </c>
      <c r="B14" s="257" t="s">
        <v>5518</v>
      </c>
      <c r="C14" s="258" t="s">
        <v>5541</v>
      </c>
      <c r="D14" s="261" t="s">
        <v>5542</v>
      </c>
      <c r="E14" s="262" t="s">
        <v>5521</v>
      </c>
      <c r="F14" s="265" t="s">
        <v>5522</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5517</v>
      </c>
      <c r="B15" s="257" t="s">
        <v>5518</v>
      </c>
      <c r="C15" s="258" t="s">
        <v>5543</v>
      </c>
      <c r="D15" s="261" t="s">
        <v>5544</v>
      </c>
      <c r="E15" s="262" t="s">
        <v>5521</v>
      </c>
      <c r="F15" s="265" t="s">
        <v>5522</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5517</v>
      </c>
      <c r="B16" s="257" t="s">
        <v>5518</v>
      </c>
      <c r="C16" s="258" t="s">
        <v>5545</v>
      </c>
      <c r="D16" s="261" t="s">
        <v>5546</v>
      </c>
      <c r="E16" s="262" t="s">
        <v>5521</v>
      </c>
      <c r="F16" s="265" t="s">
        <v>5522</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5517</v>
      </c>
      <c r="B17" s="256" t="s">
        <v>5547</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5517</v>
      </c>
      <c r="B18" s="257" t="s">
        <v>5547</v>
      </c>
      <c r="C18" s="258" t="s">
        <v>5548</v>
      </c>
      <c r="D18" s="261" t="s">
        <v>5549</v>
      </c>
      <c r="E18" s="262" t="s">
        <v>5550</v>
      </c>
      <c r="F18" s="265" t="s">
        <v>5551</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5517</v>
      </c>
      <c r="B19" s="257" t="s">
        <v>5547</v>
      </c>
      <c r="C19" s="258" t="s">
        <v>5552</v>
      </c>
      <c r="D19" s="261" t="s">
        <v>5553</v>
      </c>
      <c r="E19" s="262" t="s">
        <v>5550</v>
      </c>
      <c r="F19" s="265" t="s">
        <v>5551</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5517</v>
      </c>
      <c r="B20" s="257" t="s">
        <v>5547</v>
      </c>
      <c r="C20" s="258" t="s">
        <v>5554</v>
      </c>
      <c r="D20" s="261" t="s">
        <v>5555</v>
      </c>
      <c r="E20" s="262" t="s">
        <v>5550</v>
      </c>
      <c r="F20" s="265" t="s">
        <v>5551</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5517</v>
      </c>
      <c r="B21" s="257" t="s">
        <v>5547</v>
      </c>
      <c r="C21" s="258" t="s">
        <v>5556</v>
      </c>
      <c r="D21" s="261" t="s">
        <v>5557</v>
      </c>
      <c r="E21" s="262" t="s">
        <v>5550</v>
      </c>
      <c r="F21" s="265" t="s">
        <v>5551</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5517</v>
      </c>
      <c r="B22" s="257" t="s">
        <v>5547</v>
      </c>
      <c r="C22" s="258" t="s">
        <v>5558</v>
      </c>
      <c r="D22" s="261" t="s">
        <v>5559</v>
      </c>
      <c r="E22" s="262" t="s">
        <v>5550</v>
      </c>
      <c r="F22" s="265" t="s">
        <v>5551</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5517</v>
      </c>
      <c r="B23" s="257" t="s">
        <v>5547</v>
      </c>
      <c r="C23" s="258" t="s">
        <v>5560</v>
      </c>
      <c r="D23" s="261" t="s">
        <v>5561</v>
      </c>
      <c r="E23" s="262" t="s">
        <v>5521</v>
      </c>
      <c r="F23" s="265" t="s">
        <v>5522</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5517</v>
      </c>
      <c r="B24" s="257" t="s">
        <v>5547</v>
      </c>
      <c r="C24" s="258" t="s">
        <v>5562</v>
      </c>
      <c r="D24" s="261" t="s">
        <v>5563</v>
      </c>
      <c r="E24" s="262" t="s">
        <v>5521</v>
      </c>
      <c r="F24" s="265" t="s">
        <v>5522</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5517</v>
      </c>
      <c r="B25" s="257" t="s">
        <v>5547</v>
      </c>
      <c r="C25" s="258" t="s">
        <v>5564</v>
      </c>
      <c r="D25" s="261" t="s">
        <v>5565</v>
      </c>
      <c r="E25" s="262" t="s">
        <v>5521</v>
      </c>
      <c r="F25" s="265" t="s">
        <v>5566</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5517</v>
      </c>
      <c r="B26" s="257" t="s">
        <v>5547</v>
      </c>
      <c r="C26" s="258" t="s">
        <v>5567</v>
      </c>
      <c r="D26" s="261" t="s">
        <v>5568</v>
      </c>
      <c r="E26" s="262" t="s">
        <v>5521</v>
      </c>
      <c r="F26" s="265" t="s">
        <v>5566</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5517</v>
      </c>
      <c r="B27" s="257" t="s">
        <v>5547</v>
      </c>
      <c r="C27" s="258" t="s">
        <v>5569</v>
      </c>
      <c r="D27" s="261" t="s">
        <v>5570</v>
      </c>
      <c r="E27" s="262" t="s">
        <v>5521</v>
      </c>
      <c r="F27" s="265" t="s">
        <v>5566</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5517</v>
      </c>
      <c r="B28" s="257" t="s">
        <v>5547</v>
      </c>
      <c r="C28" s="258" t="s">
        <v>5571</v>
      </c>
      <c r="D28" s="261" t="s">
        <v>5572</v>
      </c>
      <c r="E28" s="262" t="s">
        <v>5521</v>
      </c>
      <c r="F28" s="265" t="s">
        <v>5566</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5517</v>
      </c>
      <c r="B29" s="257" t="s">
        <v>5547</v>
      </c>
      <c r="C29" s="258" t="s">
        <v>5573</v>
      </c>
      <c r="D29" s="261" t="s">
        <v>5574</v>
      </c>
      <c r="E29" s="262" t="s">
        <v>5521</v>
      </c>
      <c r="F29" s="265" t="s">
        <v>5566</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5517</v>
      </c>
      <c r="B30" s="257" t="s">
        <v>5547</v>
      </c>
      <c r="C30" s="258" t="s">
        <v>5575</v>
      </c>
      <c r="D30" s="261" t="s">
        <v>5576</v>
      </c>
      <c r="E30" s="262" t="s">
        <v>5521</v>
      </c>
      <c r="F30" s="265" t="s">
        <v>5566</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5517</v>
      </c>
      <c r="B31" s="257" t="s">
        <v>5547</v>
      </c>
      <c r="C31" s="258" t="s">
        <v>5577</v>
      </c>
      <c r="D31" s="261" t="s">
        <v>5578</v>
      </c>
      <c r="E31" s="262" t="s">
        <v>5521</v>
      </c>
      <c r="F31" s="265" t="s">
        <v>5566</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5517</v>
      </c>
      <c r="B32" s="257" t="s">
        <v>5547</v>
      </c>
      <c r="C32" s="258" t="s">
        <v>5579</v>
      </c>
      <c r="D32" s="261" t="s">
        <v>5580</v>
      </c>
      <c r="E32" s="262" t="s">
        <v>5521</v>
      </c>
      <c r="F32" s="265" t="s">
        <v>5566</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5517</v>
      </c>
      <c r="B33" s="257" t="s">
        <v>5547</v>
      </c>
      <c r="C33" s="258" t="s">
        <v>5581</v>
      </c>
      <c r="D33" s="261" t="s">
        <v>5582</v>
      </c>
      <c r="E33" s="262" t="s">
        <v>5550</v>
      </c>
      <c r="F33" s="265" t="s">
        <v>5551</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5517</v>
      </c>
      <c r="B34" s="257" t="s">
        <v>5547</v>
      </c>
      <c r="C34" s="258" t="s">
        <v>5583</v>
      </c>
      <c r="D34" s="261" t="s">
        <v>5584</v>
      </c>
      <c r="E34" s="262" t="s">
        <v>5521</v>
      </c>
      <c r="F34" s="265" t="s">
        <v>5566</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5517</v>
      </c>
      <c r="B35" s="256" t="s">
        <v>5585</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5517</v>
      </c>
      <c r="B36" s="257" t="s">
        <v>5585</v>
      </c>
      <c r="C36" s="258" t="s">
        <v>5586</v>
      </c>
      <c r="D36" s="261" t="s">
        <v>5587</v>
      </c>
      <c r="E36" s="262" t="s">
        <v>5521</v>
      </c>
      <c r="F36" s="265" t="s">
        <v>5566</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5517</v>
      </c>
      <c r="B37" s="257" t="s">
        <v>5585</v>
      </c>
      <c r="C37" s="258" t="s">
        <v>5588</v>
      </c>
      <c r="D37" s="261" t="s">
        <v>5589</v>
      </c>
      <c r="E37" s="262" t="s">
        <v>5521</v>
      </c>
      <c r="F37" s="265" t="s">
        <v>5590</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5517</v>
      </c>
      <c r="B38" s="257" t="s">
        <v>5585</v>
      </c>
      <c r="C38" s="258" t="s">
        <v>5591</v>
      </c>
      <c r="D38" s="261" t="s">
        <v>5592</v>
      </c>
      <c r="E38" s="262" t="s">
        <v>5521</v>
      </c>
      <c r="F38" s="265" t="s">
        <v>5590</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5517</v>
      </c>
      <c r="B39" s="257" t="s">
        <v>5585</v>
      </c>
      <c r="C39" s="258" t="s">
        <v>5593</v>
      </c>
      <c r="D39" s="261" t="s">
        <v>5594</v>
      </c>
      <c r="E39" s="262" t="s">
        <v>5521</v>
      </c>
      <c r="F39" s="265" t="s">
        <v>5590</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5517</v>
      </c>
      <c r="B40" s="257" t="s">
        <v>5585</v>
      </c>
      <c r="C40" s="258" t="s">
        <v>5595</v>
      </c>
      <c r="D40" s="261" t="s">
        <v>5596</v>
      </c>
      <c r="E40" s="262" t="s">
        <v>5521</v>
      </c>
      <c r="F40" s="265" t="s">
        <v>5590</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5517</v>
      </c>
      <c r="B41" s="257" t="s">
        <v>5585</v>
      </c>
      <c r="C41" s="258" t="s">
        <v>5597</v>
      </c>
      <c r="D41" s="261" t="s">
        <v>5598</v>
      </c>
      <c r="E41" s="262" t="s">
        <v>5521</v>
      </c>
      <c r="F41" s="265" t="s">
        <v>5590</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5517</v>
      </c>
      <c r="B42" s="257" t="s">
        <v>5585</v>
      </c>
      <c r="C42" s="258" t="s">
        <v>5599</v>
      </c>
      <c r="D42" s="261" t="s">
        <v>5600</v>
      </c>
      <c r="E42" s="262" t="s">
        <v>5521</v>
      </c>
      <c r="F42" s="265" t="s">
        <v>5590</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5517</v>
      </c>
      <c r="B43" s="257" t="s">
        <v>5585</v>
      </c>
      <c r="C43" s="258" t="s">
        <v>5601</v>
      </c>
      <c r="D43" s="261" t="s">
        <v>5602</v>
      </c>
      <c r="E43" s="262" t="s">
        <v>5521</v>
      </c>
      <c r="F43" s="265" t="s">
        <v>5590</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5517</v>
      </c>
      <c r="B44" s="257" t="s">
        <v>5585</v>
      </c>
      <c r="C44" s="258" t="s">
        <v>5603</v>
      </c>
      <c r="D44" s="261" t="s">
        <v>5604</v>
      </c>
      <c r="E44" s="262" t="s">
        <v>5521</v>
      </c>
      <c r="F44" s="265" t="s">
        <v>5590</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5517</v>
      </c>
      <c r="B45" s="257" t="s">
        <v>5585</v>
      </c>
      <c r="C45" s="258" t="s">
        <v>5605</v>
      </c>
      <c r="D45" s="261" t="s">
        <v>5606</v>
      </c>
      <c r="E45" s="262" t="s">
        <v>5521</v>
      </c>
      <c r="F45" s="265" t="s">
        <v>5590</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5517</v>
      </c>
      <c r="B46" s="257" t="s">
        <v>5585</v>
      </c>
      <c r="C46" s="258" t="s">
        <v>5607</v>
      </c>
      <c r="D46" s="261" t="s">
        <v>5608</v>
      </c>
      <c r="E46" s="262" t="s">
        <v>5521</v>
      </c>
      <c r="F46" s="265" t="s">
        <v>5590</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5517</v>
      </c>
      <c r="B47" s="257" t="s">
        <v>5585</v>
      </c>
      <c r="C47" s="258" t="s">
        <v>5609</v>
      </c>
      <c r="D47" s="261" t="s">
        <v>5610</v>
      </c>
      <c r="E47" s="262" t="s">
        <v>5521</v>
      </c>
      <c r="F47" s="265" t="s">
        <v>5590</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5517</v>
      </c>
      <c r="B48" s="257" t="s">
        <v>5585</v>
      </c>
      <c r="C48" s="258" t="s">
        <v>5611</v>
      </c>
      <c r="D48" s="261" t="s">
        <v>5612</v>
      </c>
      <c r="E48" s="262" t="s">
        <v>5521</v>
      </c>
      <c r="F48" s="265" t="s">
        <v>5590</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5517</v>
      </c>
      <c r="B49" s="257" t="s">
        <v>5585</v>
      </c>
      <c r="C49" s="258" t="s">
        <v>5613</v>
      </c>
      <c r="D49" s="261" t="s">
        <v>5614</v>
      </c>
      <c r="E49" s="262" t="s">
        <v>5521</v>
      </c>
      <c r="F49" s="265" t="s">
        <v>5590</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5517</v>
      </c>
      <c r="B50" s="256" t="s">
        <v>2787</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5517</v>
      </c>
      <c r="B51" s="257" t="s">
        <v>2787</v>
      </c>
      <c r="C51" s="258" t="s">
        <v>5615</v>
      </c>
      <c r="D51" s="261" t="s">
        <v>5616</v>
      </c>
      <c r="E51" s="262" t="s">
        <v>5617</v>
      </c>
      <c r="F51" s="265" t="s">
        <v>5618</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5517</v>
      </c>
      <c r="B52" s="257" t="s">
        <v>2787</v>
      </c>
      <c r="C52" s="258" t="s">
        <v>5619</v>
      </c>
      <c r="D52" s="261" t="s">
        <v>5620</v>
      </c>
      <c r="E52" s="262" t="s">
        <v>5617</v>
      </c>
      <c r="F52" s="265" t="s">
        <v>5618</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5517</v>
      </c>
      <c r="B53" s="257" t="s">
        <v>2787</v>
      </c>
      <c r="C53" s="258" t="s">
        <v>5621</v>
      </c>
      <c r="D53" s="261" t="s">
        <v>5622</v>
      </c>
      <c r="E53" s="262" t="s">
        <v>5617</v>
      </c>
      <c r="F53" s="265" t="s">
        <v>5618</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5517</v>
      </c>
      <c r="B54" s="257" t="s">
        <v>2787</v>
      </c>
      <c r="C54" s="258" t="s">
        <v>5623</v>
      </c>
      <c r="D54" s="261" t="s">
        <v>5624</v>
      </c>
      <c r="E54" s="262" t="s">
        <v>5617</v>
      </c>
      <c r="F54" s="265" t="s">
        <v>5618</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5517</v>
      </c>
      <c r="B55" s="257" t="s">
        <v>2787</v>
      </c>
      <c r="C55" s="258" t="s">
        <v>5625</v>
      </c>
      <c r="D55" s="261" t="s">
        <v>5626</v>
      </c>
      <c r="E55" s="262" t="s">
        <v>5617</v>
      </c>
      <c r="F55" s="265" t="s">
        <v>5618</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5517</v>
      </c>
      <c r="B56" s="257" t="s">
        <v>2787</v>
      </c>
      <c r="C56" s="258" t="s">
        <v>5627</v>
      </c>
      <c r="D56" s="261" t="s">
        <v>5628</v>
      </c>
      <c r="E56" s="262" t="s">
        <v>5617</v>
      </c>
      <c r="F56" s="265" t="s">
        <v>5618</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5517</v>
      </c>
      <c r="B57" s="257" t="s">
        <v>2787</v>
      </c>
      <c r="C57" s="258" t="s">
        <v>5629</v>
      </c>
      <c r="D57" s="261" t="s">
        <v>5630</v>
      </c>
      <c r="E57" s="262" t="s">
        <v>5617</v>
      </c>
      <c r="F57" s="265" t="s">
        <v>5618</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5517</v>
      </c>
      <c r="B58" s="257" t="s">
        <v>2787</v>
      </c>
      <c r="C58" s="258" t="s">
        <v>5631</v>
      </c>
      <c r="D58" s="261" t="s">
        <v>5632</v>
      </c>
      <c r="E58" s="262" t="s">
        <v>5521</v>
      </c>
      <c r="F58" s="265" t="s">
        <v>5618</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5517</v>
      </c>
      <c r="B59" s="257" t="s">
        <v>2787</v>
      </c>
      <c r="C59" s="258" t="s">
        <v>5633</v>
      </c>
      <c r="D59" s="261" t="s">
        <v>5634</v>
      </c>
      <c r="E59" s="262" t="s">
        <v>5521</v>
      </c>
      <c r="F59" s="265" t="s">
        <v>5618</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5517</v>
      </c>
      <c r="B60" s="256" t="s">
        <v>5635</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5517</v>
      </c>
      <c r="B61" s="257" t="s">
        <v>5635</v>
      </c>
      <c r="C61" s="258" t="s">
        <v>5636</v>
      </c>
      <c r="D61" s="261" t="s">
        <v>5637</v>
      </c>
      <c r="E61" s="262" t="s">
        <v>5521</v>
      </c>
      <c r="F61" s="265" t="s">
        <v>5638</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5517</v>
      </c>
      <c r="B62" s="257" t="s">
        <v>5635</v>
      </c>
      <c r="C62" s="258" t="s">
        <v>5639</v>
      </c>
      <c r="D62" s="261" t="s">
        <v>5640</v>
      </c>
      <c r="E62" s="262" t="s">
        <v>5521</v>
      </c>
      <c r="F62" s="265" t="s">
        <v>5638</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5517</v>
      </c>
      <c r="B63" s="257" t="s">
        <v>5635</v>
      </c>
      <c r="C63" s="258" t="s">
        <v>5641</v>
      </c>
      <c r="D63" s="261" t="s">
        <v>5642</v>
      </c>
      <c r="E63" s="262" t="s">
        <v>5521</v>
      </c>
      <c r="F63" s="265" t="s">
        <v>5638</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5517</v>
      </c>
      <c r="B64" s="257" t="s">
        <v>5635</v>
      </c>
      <c r="C64" s="258" t="s">
        <v>5643</v>
      </c>
      <c r="D64" s="261" t="s">
        <v>5644</v>
      </c>
      <c r="E64" s="262" t="s">
        <v>5521</v>
      </c>
      <c r="F64" s="265" t="s">
        <v>5638</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5517</v>
      </c>
      <c r="B65" s="257" t="s">
        <v>5635</v>
      </c>
      <c r="C65" s="258" t="s">
        <v>5645</v>
      </c>
      <c r="D65" s="261" t="s">
        <v>5646</v>
      </c>
      <c r="E65" s="262" t="s">
        <v>5521</v>
      </c>
      <c r="F65" s="265" t="s">
        <v>5638</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5517</v>
      </c>
      <c r="B66" s="257" t="s">
        <v>5635</v>
      </c>
      <c r="C66" s="258" t="s">
        <v>5647</v>
      </c>
      <c r="D66" s="261" t="s">
        <v>5648</v>
      </c>
      <c r="E66" s="262" t="s">
        <v>5521</v>
      </c>
      <c r="F66" s="265" t="s">
        <v>5638</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5517</v>
      </c>
      <c r="B67" s="257" t="s">
        <v>5635</v>
      </c>
      <c r="C67" s="258" t="s">
        <v>5649</v>
      </c>
      <c r="D67" s="261" t="s">
        <v>5650</v>
      </c>
      <c r="E67" s="262" t="s">
        <v>5521</v>
      </c>
      <c r="F67" s="265" t="s">
        <v>5638</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5517</v>
      </c>
      <c r="B68" s="257" t="s">
        <v>5635</v>
      </c>
      <c r="C68" s="258" t="s">
        <v>5651</v>
      </c>
      <c r="D68" s="261" t="s">
        <v>5652</v>
      </c>
      <c r="E68" s="262" t="s">
        <v>5521</v>
      </c>
      <c r="F68" s="265" t="s">
        <v>5653</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5517</v>
      </c>
      <c r="B69" s="257" t="s">
        <v>5635</v>
      </c>
      <c r="C69" s="258" t="s">
        <v>5654</v>
      </c>
      <c r="D69" s="261" t="s">
        <v>5655</v>
      </c>
      <c r="E69" s="262" t="s">
        <v>5521</v>
      </c>
      <c r="F69" s="265" t="s">
        <v>5653</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5517</v>
      </c>
      <c r="B70" s="257" t="s">
        <v>5635</v>
      </c>
      <c r="C70" s="258" t="s">
        <v>5656</v>
      </c>
      <c r="D70" s="261" t="s">
        <v>5657</v>
      </c>
      <c r="E70" s="262" t="s">
        <v>5521</v>
      </c>
      <c r="F70" s="265" t="s">
        <v>5653</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5517</v>
      </c>
      <c r="B71" s="257" t="s">
        <v>5635</v>
      </c>
      <c r="C71" s="258" t="s">
        <v>5658</v>
      </c>
      <c r="D71" s="261" t="s">
        <v>5659</v>
      </c>
      <c r="E71" s="262" t="s">
        <v>5521</v>
      </c>
      <c r="F71" s="265" t="s">
        <v>5660</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5517</v>
      </c>
      <c r="B72" s="257" t="s">
        <v>5635</v>
      </c>
      <c r="C72" s="258" t="s">
        <v>5661</v>
      </c>
      <c r="D72" s="261" t="s">
        <v>5662</v>
      </c>
      <c r="E72" s="262" t="s">
        <v>5521</v>
      </c>
      <c r="F72" s="265" t="s">
        <v>5638</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5517</v>
      </c>
      <c r="B73" s="257" t="s">
        <v>5635</v>
      </c>
      <c r="C73" s="258" t="s">
        <v>5663</v>
      </c>
      <c r="D73" s="261" t="s">
        <v>5664</v>
      </c>
      <c r="E73" s="262" t="s">
        <v>5665</v>
      </c>
      <c r="F73" s="265" t="s">
        <v>5638</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5517</v>
      </c>
      <c r="B74" s="256" t="s">
        <v>5666</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5517</v>
      </c>
      <c r="B75" s="257" t="s">
        <v>5666</v>
      </c>
      <c r="C75" s="258" t="s">
        <v>5667</v>
      </c>
      <c r="D75" s="261" t="s">
        <v>5668</v>
      </c>
      <c r="E75" s="262" t="s">
        <v>5665</v>
      </c>
      <c r="F75" s="265" t="s">
        <v>5669</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5517</v>
      </c>
      <c r="B76" s="257" t="s">
        <v>5666</v>
      </c>
      <c r="C76" s="258" t="s">
        <v>5670</v>
      </c>
      <c r="D76" s="261" t="s">
        <v>5671</v>
      </c>
      <c r="E76" s="262" t="s">
        <v>5665</v>
      </c>
      <c r="F76" s="265" t="s">
        <v>5669</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5517</v>
      </c>
      <c r="B77" s="257" t="s">
        <v>5666</v>
      </c>
      <c r="C77" s="258" t="s">
        <v>5672</v>
      </c>
      <c r="D77" s="261" t="s">
        <v>5673</v>
      </c>
      <c r="E77" s="262" t="s">
        <v>5665</v>
      </c>
      <c r="F77" s="265" t="s">
        <v>5669</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5517</v>
      </c>
      <c r="B78" s="257" t="s">
        <v>5666</v>
      </c>
      <c r="C78" s="258" t="s">
        <v>5674</v>
      </c>
      <c r="D78" s="261" t="s">
        <v>5675</v>
      </c>
      <c r="E78" s="262" t="s">
        <v>5665</v>
      </c>
      <c r="F78" s="265" t="s">
        <v>5669</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5517</v>
      </c>
      <c r="B79" s="257" t="s">
        <v>5666</v>
      </c>
      <c r="C79" s="258" t="s">
        <v>5676</v>
      </c>
      <c r="D79" s="261" t="s">
        <v>5677</v>
      </c>
      <c r="E79" s="262" t="s">
        <v>5665</v>
      </c>
      <c r="F79" s="265" t="s">
        <v>5669</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5517</v>
      </c>
      <c r="B80" s="257" t="s">
        <v>5666</v>
      </c>
      <c r="C80" s="258" t="s">
        <v>5678</v>
      </c>
      <c r="D80" s="261" t="s">
        <v>5679</v>
      </c>
      <c r="E80" s="262" t="s">
        <v>5665</v>
      </c>
      <c r="F80" s="265" t="s">
        <v>5669</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5517</v>
      </c>
      <c r="B81" s="257" t="s">
        <v>5666</v>
      </c>
      <c r="C81" s="258" t="s">
        <v>5680</v>
      </c>
      <c r="D81" s="261" t="s">
        <v>5681</v>
      </c>
      <c r="E81" s="262" t="s">
        <v>5665</v>
      </c>
      <c r="F81" s="265" t="s">
        <v>5669</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5517</v>
      </c>
      <c r="B82" s="257" t="s">
        <v>5666</v>
      </c>
      <c r="C82" s="258" t="s">
        <v>5682</v>
      </c>
      <c r="D82" s="261" t="s">
        <v>5683</v>
      </c>
      <c r="E82" s="262" t="s">
        <v>5665</v>
      </c>
      <c r="F82" s="265" t="s">
        <v>5669</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5517</v>
      </c>
      <c r="B83" s="257" t="s">
        <v>5666</v>
      </c>
      <c r="C83" s="258" t="s">
        <v>5684</v>
      </c>
      <c r="D83" s="261" t="s">
        <v>5685</v>
      </c>
      <c r="E83" s="262" t="s">
        <v>5665</v>
      </c>
      <c r="F83" s="265" t="s">
        <v>5669</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5517</v>
      </c>
      <c r="B84" s="257" t="s">
        <v>5666</v>
      </c>
      <c r="C84" s="258" t="s">
        <v>5686</v>
      </c>
      <c r="D84" s="261" t="s">
        <v>5687</v>
      </c>
      <c r="E84" s="262" t="s">
        <v>5665</v>
      </c>
      <c r="F84" s="265" t="s">
        <v>5669</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5517</v>
      </c>
      <c r="B85" s="257" t="s">
        <v>5666</v>
      </c>
      <c r="C85" s="258" t="s">
        <v>5688</v>
      </c>
      <c r="D85" s="261" t="s">
        <v>5689</v>
      </c>
      <c r="E85" s="262" t="s">
        <v>5665</v>
      </c>
      <c r="F85" s="265" t="s">
        <v>5669</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5517</v>
      </c>
      <c r="B86" s="257" t="s">
        <v>5666</v>
      </c>
      <c r="C86" s="258" t="s">
        <v>5690</v>
      </c>
      <c r="D86" s="261" t="s">
        <v>5691</v>
      </c>
      <c r="E86" s="262" t="s">
        <v>5665</v>
      </c>
      <c r="F86" s="265" t="s">
        <v>5669</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5517</v>
      </c>
      <c r="B87" s="257" t="s">
        <v>5666</v>
      </c>
      <c r="C87" s="258" t="s">
        <v>5692</v>
      </c>
      <c r="D87" s="261" t="s">
        <v>5693</v>
      </c>
      <c r="E87" s="262" t="s">
        <v>5665</v>
      </c>
      <c r="F87" s="265" t="s">
        <v>5669</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5517</v>
      </c>
      <c r="B88" s="257" t="s">
        <v>5666</v>
      </c>
      <c r="C88" s="258" t="s">
        <v>5694</v>
      </c>
      <c r="D88" s="261" t="s">
        <v>5695</v>
      </c>
      <c r="E88" s="262" t="s">
        <v>5665</v>
      </c>
      <c r="F88" s="265" t="s">
        <v>5653</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5517</v>
      </c>
      <c r="B89" s="257" t="s">
        <v>5666</v>
      </c>
      <c r="C89" s="258" t="s">
        <v>5696</v>
      </c>
      <c r="D89" s="261" t="s">
        <v>5697</v>
      </c>
      <c r="E89" s="262" t="s">
        <v>5665</v>
      </c>
      <c r="F89" s="265" t="s">
        <v>5653</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5517</v>
      </c>
      <c r="B90" s="257" t="s">
        <v>5666</v>
      </c>
      <c r="C90" s="258" t="s">
        <v>5698</v>
      </c>
      <c r="D90" s="261" t="s">
        <v>5699</v>
      </c>
      <c r="E90" s="262" t="s">
        <v>5665</v>
      </c>
      <c r="F90" s="265" t="s">
        <v>5653</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5517</v>
      </c>
      <c r="B91" s="256" t="s">
        <v>5700</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5517</v>
      </c>
      <c r="B92" s="257" t="s">
        <v>5700</v>
      </c>
      <c r="C92" s="258" t="s">
        <v>5701</v>
      </c>
      <c r="D92" s="261" t="s">
        <v>5702</v>
      </c>
      <c r="E92" s="262" t="s">
        <v>5521</v>
      </c>
      <c r="F92" s="265" t="s">
        <v>5653</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5517</v>
      </c>
      <c r="B93" s="257" t="s">
        <v>5700</v>
      </c>
      <c r="C93" s="258" t="s">
        <v>5703</v>
      </c>
      <c r="D93" s="261" t="s">
        <v>5704</v>
      </c>
      <c r="E93" s="262" t="s">
        <v>5521</v>
      </c>
      <c r="F93" s="265" t="s">
        <v>5653</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5517</v>
      </c>
      <c r="B94" s="257" t="s">
        <v>5700</v>
      </c>
      <c r="C94" s="258" t="s">
        <v>5705</v>
      </c>
      <c r="D94" s="261" t="s">
        <v>5706</v>
      </c>
      <c r="E94" s="262" t="s">
        <v>5521</v>
      </c>
      <c r="F94" s="265" t="s">
        <v>5653</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5517</v>
      </c>
      <c r="B95" s="257" t="s">
        <v>5700</v>
      </c>
      <c r="C95" s="258" t="s">
        <v>5707</v>
      </c>
      <c r="D95" s="261" t="s">
        <v>5708</v>
      </c>
      <c r="E95" s="262" t="s">
        <v>5521</v>
      </c>
      <c r="F95" s="265" t="s">
        <v>5653</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5517</v>
      </c>
      <c r="B96" s="257" t="s">
        <v>5700</v>
      </c>
      <c r="C96" s="258" t="s">
        <v>5709</v>
      </c>
      <c r="D96" s="261" t="s">
        <v>5710</v>
      </c>
      <c r="E96" s="262" t="s">
        <v>5521</v>
      </c>
      <c r="F96" s="265" t="s">
        <v>5653</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5517</v>
      </c>
      <c r="B97" s="257" t="s">
        <v>5700</v>
      </c>
      <c r="C97" s="258" t="s">
        <v>5711</v>
      </c>
      <c r="D97" s="261" t="s">
        <v>5712</v>
      </c>
      <c r="E97" s="262" t="s">
        <v>5521</v>
      </c>
      <c r="F97" s="265" t="s">
        <v>5713</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5517</v>
      </c>
      <c r="B98" s="257" t="s">
        <v>5700</v>
      </c>
      <c r="C98" s="258" t="s">
        <v>5714</v>
      </c>
      <c r="D98" s="261" t="s">
        <v>5715</v>
      </c>
      <c r="E98" s="262" t="s">
        <v>5521</v>
      </c>
      <c r="F98" s="265" t="s">
        <v>5713</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5517</v>
      </c>
      <c r="B99" s="257" t="s">
        <v>5700</v>
      </c>
      <c r="C99" s="258" t="s">
        <v>5716</v>
      </c>
      <c r="D99" s="261" t="s">
        <v>5717</v>
      </c>
      <c r="E99" s="262" t="s">
        <v>5521</v>
      </c>
      <c r="F99" s="265" t="s">
        <v>5713</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5517</v>
      </c>
      <c r="B100" s="257" t="s">
        <v>5700</v>
      </c>
      <c r="C100" s="258" t="s">
        <v>5718</v>
      </c>
      <c r="D100" s="261" t="s">
        <v>5719</v>
      </c>
      <c r="E100" s="262" t="s">
        <v>5521</v>
      </c>
      <c r="F100" s="265" t="s">
        <v>5713</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5517</v>
      </c>
      <c r="B101" s="257" t="s">
        <v>5700</v>
      </c>
      <c r="C101" s="258" t="s">
        <v>5720</v>
      </c>
      <c r="D101" s="261" t="s">
        <v>5721</v>
      </c>
      <c r="E101" s="262" t="s">
        <v>5521</v>
      </c>
      <c r="F101" s="265" t="s">
        <v>5653</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5517</v>
      </c>
      <c r="B102" s="257" t="s">
        <v>5700</v>
      </c>
      <c r="C102" s="258" t="s">
        <v>5722</v>
      </c>
      <c r="D102" s="261" t="s">
        <v>5723</v>
      </c>
      <c r="E102" s="262" t="s">
        <v>5665</v>
      </c>
      <c r="F102" s="265" t="s">
        <v>5653</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5517</v>
      </c>
      <c r="B103" s="257" t="s">
        <v>5700</v>
      </c>
      <c r="C103" s="258" t="s">
        <v>5724</v>
      </c>
      <c r="D103" s="261" t="s">
        <v>5725</v>
      </c>
      <c r="E103" s="262" t="s">
        <v>5665</v>
      </c>
      <c r="F103" s="265" t="s">
        <v>5653</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5517</v>
      </c>
      <c r="B104" s="257" t="s">
        <v>5700</v>
      </c>
      <c r="C104" s="258" t="s">
        <v>5726</v>
      </c>
      <c r="D104" s="261" t="s">
        <v>5727</v>
      </c>
      <c r="E104" s="262" t="s">
        <v>5665</v>
      </c>
      <c r="F104" s="265" t="s">
        <v>5653</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5517</v>
      </c>
      <c r="B105" s="257" t="s">
        <v>5700</v>
      </c>
      <c r="C105" s="258" t="s">
        <v>5728</v>
      </c>
      <c r="D105" s="261" t="s">
        <v>5729</v>
      </c>
      <c r="E105" s="262" t="s">
        <v>5550</v>
      </c>
      <c r="F105" s="265" t="s">
        <v>5653</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5517</v>
      </c>
      <c r="B106" s="256" t="s">
        <v>5730</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5517</v>
      </c>
      <c r="B107" s="257" t="s">
        <v>5730</v>
      </c>
      <c r="C107" s="258" t="s">
        <v>5731</v>
      </c>
      <c r="D107" s="261" t="s">
        <v>5732</v>
      </c>
      <c r="E107" s="262" t="s">
        <v>5665</v>
      </c>
      <c r="F107" s="265" t="s">
        <v>5653</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5517</v>
      </c>
      <c r="B108" s="257" t="s">
        <v>5730</v>
      </c>
      <c r="C108" s="258" t="s">
        <v>5733</v>
      </c>
      <c r="D108" s="261" t="s">
        <v>5734</v>
      </c>
      <c r="E108" s="262" t="s">
        <v>5665</v>
      </c>
      <c r="F108" s="265" t="s">
        <v>5653</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5517</v>
      </c>
      <c r="B109" s="257" t="s">
        <v>5730</v>
      </c>
      <c r="C109" s="258" t="s">
        <v>5735</v>
      </c>
      <c r="D109" s="261" t="s">
        <v>5736</v>
      </c>
      <c r="E109" s="262" t="s">
        <v>5665</v>
      </c>
      <c r="F109" s="265" t="s">
        <v>5653</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5517</v>
      </c>
      <c r="B110" s="257" t="s">
        <v>5730</v>
      </c>
      <c r="C110" s="258" t="s">
        <v>5737</v>
      </c>
      <c r="D110" s="261" t="s">
        <v>5738</v>
      </c>
      <c r="E110" s="262" t="s">
        <v>5665</v>
      </c>
      <c r="F110" s="265" t="s">
        <v>5653</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5517</v>
      </c>
      <c r="B111" s="257" t="s">
        <v>5730</v>
      </c>
      <c r="C111" s="258" t="s">
        <v>5739</v>
      </c>
      <c r="D111" s="261" t="s">
        <v>5740</v>
      </c>
      <c r="E111" s="262" t="s">
        <v>5665</v>
      </c>
      <c r="F111" s="265" t="s">
        <v>5653</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5517</v>
      </c>
      <c r="B112" s="257" t="s">
        <v>5730</v>
      </c>
      <c r="C112" s="258" t="s">
        <v>5741</v>
      </c>
      <c r="D112" s="261" t="s">
        <v>5742</v>
      </c>
      <c r="E112" s="262" t="s">
        <v>5665</v>
      </c>
      <c r="F112" s="265" t="s">
        <v>5653</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5517</v>
      </c>
      <c r="B113" s="257" t="s">
        <v>5730</v>
      </c>
      <c r="C113" s="258" t="s">
        <v>5743</v>
      </c>
      <c r="D113" s="261" t="s">
        <v>5744</v>
      </c>
      <c r="E113" s="262" t="s">
        <v>5665</v>
      </c>
      <c r="F113" s="265" t="s">
        <v>5653</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5517</v>
      </c>
      <c r="B114" s="257" t="s">
        <v>5730</v>
      </c>
      <c r="C114" s="258" t="s">
        <v>5745</v>
      </c>
      <c r="D114" s="261" t="s">
        <v>5746</v>
      </c>
      <c r="E114" s="262" t="s">
        <v>5665</v>
      </c>
      <c r="F114" s="265" t="s">
        <v>5653</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5517</v>
      </c>
      <c r="B115" s="257" t="s">
        <v>5730</v>
      </c>
      <c r="C115" s="258" t="s">
        <v>5747</v>
      </c>
      <c r="D115" s="261" t="s">
        <v>5748</v>
      </c>
      <c r="E115" s="262" t="s">
        <v>5665</v>
      </c>
      <c r="F115" s="265" t="s">
        <v>5653</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5517</v>
      </c>
      <c r="B116" s="257" t="s">
        <v>5730</v>
      </c>
      <c r="C116" s="258" t="s">
        <v>5749</v>
      </c>
      <c r="D116" s="261" t="s">
        <v>5750</v>
      </c>
      <c r="E116" s="262" t="s">
        <v>5665</v>
      </c>
      <c r="F116" s="265" t="s">
        <v>5653</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5517</v>
      </c>
      <c r="B117" s="257" t="s">
        <v>5730</v>
      </c>
      <c r="C117" s="258" t="s">
        <v>5751</v>
      </c>
      <c r="D117" s="261" t="s">
        <v>5752</v>
      </c>
      <c r="E117" s="262" t="s">
        <v>5665</v>
      </c>
      <c r="F117" s="265" t="s">
        <v>5653</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5753</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5753</v>
      </c>
      <c r="B119" s="256" t="s">
        <v>5754</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5753</v>
      </c>
      <c r="B120" s="257" t="s">
        <v>5754</v>
      </c>
      <c r="C120" s="258" t="s">
        <v>5755</v>
      </c>
      <c r="D120" s="261" t="s">
        <v>5756</v>
      </c>
      <c r="E120" s="262" t="s">
        <v>5521</v>
      </c>
      <c r="F120" s="265" t="s">
        <v>5757</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5753</v>
      </c>
      <c r="B121" s="257" t="s">
        <v>5754</v>
      </c>
      <c r="C121" s="258" t="s">
        <v>5758</v>
      </c>
      <c r="D121" s="261" t="s">
        <v>5759</v>
      </c>
      <c r="E121" s="262" t="s">
        <v>5521</v>
      </c>
      <c r="F121" s="265" t="s">
        <v>5757</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5753</v>
      </c>
      <c r="B122" s="257" t="s">
        <v>5754</v>
      </c>
      <c r="C122" s="258" t="s">
        <v>5760</v>
      </c>
      <c r="D122" s="261" t="s">
        <v>5761</v>
      </c>
      <c r="E122" s="262" t="s">
        <v>5521</v>
      </c>
      <c r="F122" s="265" t="s">
        <v>5757</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5753</v>
      </c>
      <c r="B123" s="257" t="s">
        <v>5754</v>
      </c>
      <c r="C123" s="258" t="s">
        <v>5762</v>
      </c>
      <c r="D123" s="261" t="s">
        <v>5763</v>
      </c>
      <c r="E123" s="262" t="s">
        <v>5521</v>
      </c>
      <c r="F123" s="265" t="s">
        <v>5757</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5753</v>
      </c>
      <c r="B124" s="257" t="s">
        <v>5754</v>
      </c>
      <c r="C124" s="258" t="s">
        <v>5764</v>
      </c>
      <c r="D124" s="261" t="s">
        <v>5765</v>
      </c>
      <c r="E124" s="262" t="s">
        <v>5521</v>
      </c>
      <c r="F124" s="265" t="s">
        <v>5757</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5753</v>
      </c>
      <c r="B125" s="257" t="s">
        <v>5754</v>
      </c>
      <c r="C125" s="258" t="s">
        <v>5766</v>
      </c>
      <c r="D125" s="261" t="s">
        <v>5767</v>
      </c>
      <c r="E125" s="262" t="s">
        <v>5521</v>
      </c>
      <c r="F125" s="265" t="s">
        <v>5757</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5753</v>
      </c>
      <c r="B126" s="257" t="s">
        <v>5754</v>
      </c>
      <c r="C126" s="258" t="s">
        <v>5768</v>
      </c>
      <c r="D126" s="261" t="s">
        <v>5769</v>
      </c>
      <c r="E126" s="262" t="s">
        <v>5521</v>
      </c>
      <c r="F126" s="265" t="s">
        <v>5757</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5753</v>
      </c>
      <c r="B127" s="257" t="s">
        <v>5754</v>
      </c>
      <c r="C127" s="258" t="s">
        <v>5770</v>
      </c>
      <c r="D127" s="261" t="s">
        <v>5771</v>
      </c>
      <c r="E127" s="262" t="s">
        <v>5521</v>
      </c>
      <c r="F127" s="265" t="s">
        <v>5757</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5753</v>
      </c>
      <c r="B128" s="257" t="s">
        <v>5754</v>
      </c>
      <c r="C128" s="258" t="s">
        <v>5772</v>
      </c>
      <c r="D128" s="261" t="s">
        <v>5773</v>
      </c>
      <c r="E128" s="262" t="s">
        <v>5521</v>
      </c>
      <c r="F128" s="265" t="s">
        <v>5757</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5753</v>
      </c>
      <c r="B129" s="257" t="s">
        <v>5754</v>
      </c>
      <c r="C129" s="258" t="s">
        <v>5774</v>
      </c>
      <c r="D129" s="261" t="s">
        <v>5775</v>
      </c>
      <c r="E129" s="262" t="s">
        <v>5521</v>
      </c>
      <c r="F129" s="265" t="s">
        <v>5757</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5753</v>
      </c>
      <c r="B130" s="257" t="s">
        <v>5754</v>
      </c>
      <c r="C130" s="258" t="s">
        <v>5776</v>
      </c>
      <c r="D130" s="261" t="s">
        <v>5777</v>
      </c>
      <c r="E130" s="262" t="s">
        <v>5521</v>
      </c>
      <c r="F130" s="265" t="s">
        <v>5757</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5753</v>
      </c>
      <c r="B131" s="257" t="s">
        <v>5754</v>
      </c>
      <c r="C131" s="258" t="s">
        <v>5778</v>
      </c>
      <c r="D131" s="261" t="s">
        <v>5779</v>
      </c>
      <c r="E131" s="262" t="s">
        <v>5521</v>
      </c>
      <c r="F131" s="265" t="s">
        <v>5757</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5753</v>
      </c>
      <c r="B132" s="257" t="s">
        <v>5754</v>
      </c>
      <c r="C132" s="258" t="s">
        <v>5780</v>
      </c>
      <c r="D132" s="261" t="s">
        <v>5781</v>
      </c>
      <c r="E132" s="262" t="s">
        <v>5521</v>
      </c>
      <c r="F132" s="265" t="s">
        <v>5757</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5753</v>
      </c>
      <c r="B133" s="257" t="s">
        <v>5754</v>
      </c>
      <c r="C133" s="258" t="s">
        <v>5782</v>
      </c>
      <c r="D133" s="261" t="s">
        <v>5783</v>
      </c>
      <c r="E133" s="262" t="s">
        <v>5550</v>
      </c>
      <c r="F133" s="265" t="s">
        <v>5757</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5753</v>
      </c>
      <c r="B134" s="257" t="s">
        <v>5754</v>
      </c>
      <c r="C134" s="258" t="s">
        <v>5784</v>
      </c>
      <c r="D134" s="261" t="s">
        <v>5785</v>
      </c>
      <c r="E134" s="262" t="s">
        <v>5550</v>
      </c>
      <c r="F134" s="265" t="s">
        <v>5757</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5753</v>
      </c>
      <c r="B135" s="257" t="s">
        <v>5754</v>
      </c>
      <c r="C135" s="258" t="s">
        <v>5786</v>
      </c>
      <c r="D135" s="261" t="s">
        <v>5787</v>
      </c>
      <c r="E135" s="262" t="s">
        <v>5665</v>
      </c>
      <c r="F135" s="265" t="s">
        <v>5757</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5753</v>
      </c>
      <c r="B136" s="257" t="s">
        <v>5754</v>
      </c>
      <c r="C136" s="258" t="s">
        <v>5788</v>
      </c>
      <c r="D136" s="261" t="s">
        <v>5789</v>
      </c>
      <c r="E136" s="262" t="s">
        <v>5550</v>
      </c>
      <c r="F136" s="265" t="s">
        <v>5757</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5753</v>
      </c>
      <c r="B137" s="257" t="s">
        <v>5754</v>
      </c>
      <c r="C137" s="258" t="s">
        <v>5790</v>
      </c>
      <c r="D137" s="261" t="s">
        <v>5791</v>
      </c>
      <c r="E137" s="262" t="s">
        <v>5550</v>
      </c>
      <c r="F137" s="265" t="s">
        <v>5757</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5753</v>
      </c>
      <c r="B138" s="257" t="s">
        <v>5754</v>
      </c>
      <c r="C138" s="258" t="s">
        <v>5792</v>
      </c>
      <c r="D138" s="261" t="s">
        <v>5793</v>
      </c>
      <c r="E138" s="262" t="s">
        <v>5665</v>
      </c>
      <c r="F138" s="265" t="s">
        <v>5757</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5753</v>
      </c>
      <c r="B139" s="257" t="s">
        <v>5754</v>
      </c>
      <c r="C139" s="258" t="s">
        <v>5794</v>
      </c>
      <c r="D139" s="261" t="s">
        <v>5795</v>
      </c>
      <c r="E139" s="262" t="s">
        <v>5665</v>
      </c>
      <c r="F139" s="265" t="s">
        <v>5757</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5753</v>
      </c>
      <c r="B140" s="257" t="s">
        <v>5754</v>
      </c>
      <c r="C140" s="258" t="s">
        <v>5796</v>
      </c>
      <c r="D140" s="261" t="s">
        <v>5797</v>
      </c>
      <c r="E140" s="262" t="s">
        <v>5521</v>
      </c>
      <c r="F140" s="265" t="s">
        <v>5757</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5753</v>
      </c>
      <c r="B141" s="257" t="s">
        <v>5754</v>
      </c>
      <c r="C141" s="258" t="s">
        <v>5798</v>
      </c>
      <c r="D141" s="261" t="s">
        <v>5799</v>
      </c>
      <c r="E141" s="262" t="s">
        <v>5800</v>
      </c>
      <c r="F141" s="265" t="s">
        <v>5801</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5753</v>
      </c>
      <c r="B142" s="257" t="s">
        <v>5754</v>
      </c>
      <c r="C142" s="258" t="s">
        <v>5802</v>
      </c>
      <c r="D142" s="261" t="s">
        <v>5803</v>
      </c>
      <c r="E142" s="262" t="s">
        <v>5800</v>
      </c>
      <c r="F142" s="265" t="s">
        <v>5801</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5753</v>
      </c>
      <c r="B143" s="257" t="s">
        <v>5754</v>
      </c>
      <c r="C143" s="258" t="s">
        <v>5804</v>
      </c>
      <c r="D143" s="261" t="s">
        <v>5805</v>
      </c>
      <c r="E143" s="262" t="s">
        <v>5800</v>
      </c>
      <c r="F143" s="265" t="s">
        <v>5801</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5753</v>
      </c>
      <c r="B144" s="257" t="s">
        <v>5754</v>
      </c>
      <c r="C144" s="258" t="s">
        <v>5806</v>
      </c>
      <c r="D144" s="261" t="s">
        <v>5807</v>
      </c>
      <c r="E144" s="262" t="s">
        <v>5617</v>
      </c>
      <c r="F144" s="265" t="s">
        <v>5801</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5753</v>
      </c>
      <c r="B145" s="257" t="s">
        <v>5754</v>
      </c>
      <c r="C145" s="258" t="s">
        <v>5808</v>
      </c>
      <c r="D145" s="261" t="s">
        <v>5809</v>
      </c>
      <c r="E145" s="262" t="s">
        <v>5617</v>
      </c>
      <c r="F145" s="265" t="s">
        <v>5801</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5753</v>
      </c>
      <c r="B146" s="257" t="s">
        <v>5754</v>
      </c>
      <c r="C146" s="258" t="s">
        <v>5810</v>
      </c>
      <c r="D146" s="261" t="s">
        <v>5811</v>
      </c>
      <c r="E146" s="262" t="s">
        <v>5617</v>
      </c>
      <c r="F146" s="265" t="s">
        <v>5801</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5753</v>
      </c>
      <c r="B147" s="256" t="s">
        <v>5812</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5753</v>
      </c>
      <c r="B148" s="257" t="s">
        <v>5812</v>
      </c>
      <c r="C148" s="258" t="s">
        <v>5813</v>
      </c>
      <c r="D148" s="261" t="s">
        <v>5814</v>
      </c>
      <c r="E148" s="262" t="s">
        <v>5550</v>
      </c>
      <c r="F148" s="265" t="s">
        <v>5815</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5753</v>
      </c>
      <c r="B149" s="257" t="s">
        <v>5812</v>
      </c>
      <c r="C149" s="258" t="s">
        <v>5816</v>
      </c>
      <c r="D149" s="261" t="s">
        <v>5817</v>
      </c>
      <c r="E149" s="262" t="s">
        <v>5550</v>
      </c>
      <c r="F149" s="265" t="s">
        <v>5815</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5753</v>
      </c>
      <c r="B150" s="257" t="s">
        <v>5812</v>
      </c>
      <c r="C150" s="258" t="s">
        <v>5818</v>
      </c>
      <c r="D150" s="261" t="s">
        <v>5819</v>
      </c>
      <c r="E150" s="262" t="s">
        <v>5550</v>
      </c>
      <c r="F150" s="265" t="s">
        <v>5815</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5753</v>
      </c>
      <c r="B151" s="257" t="s">
        <v>5812</v>
      </c>
      <c r="C151" s="258" t="s">
        <v>5820</v>
      </c>
      <c r="D151" s="261" t="s">
        <v>5821</v>
      </c>
      <c r="E151" s="262" t="s">
        <v>5550</v>
      </c>
      <c r="F151" s="265" t="s">
        <v>5815</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5753</v>
      </c>
      <c r="B152" s="257" t="s">
        <v>5812</v>
      </c>
      <c r="C152" s="258" t="s">
        <v>5822</v>
      </c>
      <c r="D152" s="261" t="s">
        <v>5823</v>
      </c>
      <c r="E152" s="262" t="s">
        <v>5550</v>
      </c>
      <c r="F152" s="265" t="s">
        <v>5815</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5753</v>
      </c>
      <c r="B153" s="257" t="s">
        <v>5812</v>
      </c>
      <c r="C153" s="258" t="s">
        <v>5824</v>
      </c>
      <c r="D153" s="261" t="s">
        <v>5825</v>
      </c>
      <c r="E153" s="262" t="s">
        <v>5550</v>
      </c>
      <c r="F153" s="265" t="s">
        <v>5815</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5753</v>
      </c>
      <c r="B154" s="257" t="s">
        <v>5812</v>
      </c>
      <c r="C154" s="258" t="s">
        <v>5826</v>
      </c>
      <c r="D154" s="261" t="s">
        <v>5827</v>
      </c>
      <c r="E154" s="262" t="s">
        <v>5550</v>
      </c>
      <c r="F154" s="265" t="s">
        <v>5815</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5753</v>
      </c>
      <c r="B155" s="257" t="s">
        <v>5812</v>
      </c>
      <c r="C155" s="258" t="s">
        <v>5828</v>
      </c>
      <c r="D155" s="261" t="s">
        <v>5829</v>
      </c>
      <c r="E155" s="262" t="s">
        <v>5550</v>
      </c>
      <c r="F155" s="265" t="s">
        <v>5815</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5753</v>
      </c>
      <c r="B156" s="257" t="s">
        <v>5812</v>
      </c>
      <c r="C156" s="258" t="s">
        <v>5830</v>
      </c>
      <c r="D156" s="261" t="s">
        <v>5831</v>
      </c>
      <c r="E156" s="262" t="s">
        <v>5550</v>
      </c>
      <c r="F156" s="265" t="s">
        <v>5815</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5753</v>
      </c>
      <c r="B157" s="257" t="s">
        <v>5812</v>
      </c>
      <c r="C157" s="258" t="s">
        <v>5832</v>
      </c>
      <c r="D157" s="261" t="s">
        <v>5833</v>
      </c>
      <c r="E157" s="262" t="s">
        <v>5550</v>
      </c>
      <c r="F157" s="265" t="s">
        <v>5815</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5753</v>
      </c>
      <c r="B158" s="257" t="s">
        <v>5812</v>
      </c>
      <c r="C158" s="258" t="s">
        <v>5834</v>
      </c>
      <c r="D158" s="261" t="s">
        <v>5835</v>
      </c>
      <c r="E158" s="262" t="s">
        <v>5550</v>
      </c>
      <c r="F158" s="265" t="s">
        <v>5815</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5753</v>
      </c>
      <c r="B159" s="257" t="s">
        <v>5812</v>
      </c>
      <c r="C159" s="258" t="s">
        <v>5836</v>
      </c>
      <c r="D159" s="261" t="s">
        <v>5837</v>
      </c>
      <c r="E159" s="262" t="s">
        <v>5550</v>
      </c>
      <c r="F159" s="265" t="s">
        <v>5815</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5753</v>
      </c>
      <c r="B160" s="257" t="s">
        <v>5812</v>
      </c>
      <c r="C160" s="258" t="s">
        <v>5838</v>
      </c>
      <c r="D160" s="261" t="s">
        <v>5839</v>
      </c>
      <c r="E160" s="262" t="s">
        <v>5550</v>
      </c>
      <c r="F160" s="265" t="s">
        <v>5840</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5753</v>
      </c>
      <c r="B161" s="257" t="s">
        <v>5812</v>
      </c>
      <c r="C161" s="258" t="s">
        <v>5841</v>
      </c>
      <c r="D161" s="261" t="s">
        <v>5842</v>
      </c>
      <c r="E161" s="262" t="s">
        <v>5550</v>
      </c>
      <c r="F161" s="265" t="s">
        <v>5840</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5753</v>
      </c>
      <c r="B162" s="257" t="s">
        <v>5812</v>
      </c>
      <c r="C162" s="258" t="s">
        <v>5843</v>
      </c>
      <c r="D162" s="261" t="s">
        <v>5844</v>
      </c>
      <c r="E162" s="262" t="s">
        <v>5550</v>
      </c>
      <c r="F162" s="265" t="s">
        <v>5840</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5753</v>
      </c>
      <c r="B163" s="257" t="s">
        <v>5812</v>
      </c>
      <c r="C163" s="258" t="s">
        <v>5845</v>
      </c>
      <c r="D163" s="261" t="s">
        <v>5846</v>
      </c>
      <c r="E163" s="262" t="s">
        <v>5550</v>
      </c>
      <c r="F163" s="265" t="s">
        <v>5840</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5753</v>
      </c>
      <c r="B164" s="257" t="s">
        <v>5812</v>
      </c>
      <c r="C164" s="258" t="s">
        <v>5847</v>
      </c>
      <c r="D164" s="261" t="s">
        <v>5848</v>
      </c>
      <c r="E164" s="262" t="s">
        <v>5550</v>
      </c>
      <c r="F164" s="265" t="s">
        <v>5840</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5753</v>
      </c>
      <c r="B165" s="256" t="s">
        <v>5849</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5753</v>
      </c>
      <c r="B166" s="257" t="s">
        <v>5849</v>
      </c>
      <c r="C166" s="258" t="s">
        <v>5850</v>
      </c>
      <c r="D166" s="261" t="s">
        <v>5851</v>
      </c>
      <c r="E166" s="262" t="s">
        <v>5521</v>
      </c>
      <c r="F166" s="265" t="s">
        <v>5852</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5753</v>
      </c>
      <c r="B167" s="257" t="s">
        <v>5849</v>
      </c>
      <c r="C167" s="258" t="s">
        <v>5853</v>
      </c>
      <c r="D167" s="261" t="s">
        <v>5854</v>
      </c>
      <c r="E167" s="262" t="s">
        <v>5665</v>
      </c>
      <c r="F167" s="265" t="s">
        <v>5852</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5753</v>
      </c>
      <c r="B168" s="257" t="s">
        <v>5849</v>
      </c>
      <c r="C168" s="258" t="s">
        <v>5855</v>
      </c>
      <c r="D168" s="261" t="s">
        <v>5856</v>
      </c>
      <c r="E168" s="262" t="s">
        <v>5617</v>
      </c>
      <c r="F168" s="265" t="s">
        <v>5852</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5753</v>
      </c>
      <c r="B169" s="257" t="s">
        <v>5849</v>
      </c>
      <c r="C169" s="258" t="s">
        <v>5857</v>
      </c>
      <c r="D169" s="261" t="s">
        <v>5858</v>
      </c>
      <c r="E169" s="262" t="s">
        <v>5617</v>
      </c>
      <c r="F169" s="265" t="s">
        <v>5852</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5753</v>
      </c>
      <c r="B170" s="257" t="s">
        <v>5849</v>
      </c>
      <c r="C170" s="258" t="s">
        <v>5859</v>
      </c>
      <c r="D170" s="261" t="s">
        <v>5860</v>
      </c>
      <c r="E170" s="262" t="s">
        <v>5665</v>
      </c>
      <c r="F170" s="265" t="s">
        <v>5852</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5753</v>
      </c>
      <c r="B171" s="257" t="s">
        <v>5849</v>
      </c>
      <c r="C171" s="258" t="s">
        <v>5861</v>
      </c>
      <c r="D171" s="261" t="s">
        <v>5862</v>
      </c>
      <c r="E171" s="262" t="s">
        <v>5550</v>
      </c>
      <c r="F171" s="265" t="s">
        <v>5852</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5753</v>
      </c>
      <c r="B172" s="257" t="s">
        <v>5849</v>
      </c>
      <c r="C172" s="258" t="s">
        <v>5863</v>
      </c>
      <c r="D172" s="261" t="s">
        <v>5864</v>
      </c>
      <c r="E172" s="262" t="s">
        <v>5617</v>
      </c>
      <c r="F172" s="265" t="s">
        <v>5852</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5753</v>
      </c>
      <c r="B173" s="257" t="s">
        <v>5849</v>
      </c>
      <c r="C173" s="258" t="s">
        <v>5865</v>
      </c>
      <c r="D173" s="261" t="s">
        <v>5866</v>
      </c>
      <c r="E173" s="262" t="s">
        <v>5550</v>
      </c>
      <c r="F173" s="265" t="s">
        <v>5852</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5753</v>
      </c>
      <c r="B174" s="257" t="s">
        <v>5849</v>
      </c>
      <c r="C174" s="258" t="s">
        <v>5867</v>
      </c>
      <c r="D174" s="261" t="s">
        <v>5868</v>
      </c>
      <c r="E174" s="262" t="s">
        <v>5617</v>
      </c>
      <c r="F174" s="265" t="s">
        <v>5852</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5753</v>
      </c>
      <c r="B175" s="257" t="s">
        <v>5849</v>
      </c>
      <c r="C175" s="258" t="s">
        <v>5869</v>
      </c>
      <c r="D175" s="261" t="s">
        <v>5870</v>
      </c>
      <c r="E175" s="262" t="s">
        <v>5550</v>
      </c>
      <c r="F175" s="265" t="s">
        <v>5852</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5753</v>
      </c>
      <c r="B176" s="257" t="s">
        <v>5849</v>
      </c>
      <c r="C176" s="258" t="s">
        <v>5871</v>
      </c>
      <c r="D176" s="261" t="s">
        <v>5872</v>
      </c>
      <c r="E176" s="262" t="s">
        <v>5521</v>
      </c>
      <c r="F176" s="265" t="s">
        <v>5852</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5753</v>
      </c>
      <c r="B177" s="257" t="s">
        <v>5849</v>
      </c>
      <c r="C177" s="258" t="s">
        <v>5873</v>
      </c>
      <c r="D177" s="261" t="s">
        <v>5874</v>
      </c>
      <c r="E177" s="262" t="s">
        <v>5521</v>
      </c>
      <c r="F177" s="265" t="s">
        <v>5852</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5753</v>
      </c>
      <c r="B178" s="257" t="s">
        <v>5849</v>
      </c>
      <c r="C178" s="258" t="s">
        <v>5875</v>
      </c>
      <c r="D178" s="261" t="s">
        <v>5876</v>
      </c>
      <c r="E178" s="262" t="s">
        <v>5550</v>
      </c>
      <c r="F178" s="265" t="s">
        <v>5852</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5753</v>
      </c>
      <c r="B179" s="257" t="s">
        <v>5849</v>
      </c>
      <c r="C179" s="258" t="s">
        <v>5877</v>
      </c>
      <c r="D179" s="261" t="s">
        <v>5878</v>
      </c>
      <c r="E179" s="262" t="s">
        <v>5665</v>
      </c>
      <c r="F179" s="265" t="s">
        <v>5852</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5753</v>
      </c>
      <c r="B180" s="257" t="s">
        <v>5849</v>
      </c>
      <c r="C180" s="258" t="s">
        <v>5879</v>
      </c>
      <c r="D180" s="261" t="s">
        <v>5880</v>
      </c>
      <c r="E180" s="262" t="s">
        <v>5665</v>
      </c>
      <c r="F180" s="265" t="s">
        <v>5852</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5753</v>
      </c>
      <c r="B181" s="256" t="s">
        <v>5881</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5753</v>
      </c>
      <c r="B182" s="257" t="s">
        <v>5881</v>
      </c>
      <c r="C182" s="258" t="s">
        <v>5882</v>
      </c>
      <c r="D182" s="261" t="s">
        <v>5883</v>
      </c>
      <c r="E182" s="262" t="s">
        <v>5521</v>
      </c>
      <c r="F182" s="265" t="s">
        <v>5884</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5753</v>
      </c>
      <c r="B183" s="257" t="s">
        <v>5881</v>
      </c>
      <c r="C183" s="258" t="s">
        <v>5885</v>
      </c>
      <c r="D183" s="261" t="s">
        <v>5886</v>
      </c>
      <c r="E183" s="262" t="s">
        <v>5521</v>
      </c>
      <c r="F183" s="265" t="s">
        <v>5884</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5753</v>
      </c>
      <c r="B184" s="257" t="s">
        <v>5881</v>
      </c>
      <c r="C184" s="258" t="s">
        <v>5887</v>
      </c>
      <c r="D184" s="261" t="s">
        <v>5888</v>
      </c>
      <c r="E184" s="262" t="s">
        <v>5521</v>
      </c>
      <c r="F184" s="265" t="s">
        <v>5884</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5753</v>
      </c>
      <c r="B185" s="257" t="s">
        <v>5881</v>
      </c>
      <c r="C185" s="258" t="s">
        <v>5889</v>
      </c>
      <c r="D185" s="261" t="s">
        <v>5890</v>
      </c>
      <c r="E185" s="262" t="s">
        <v>5521</v>
      </c>
      <c r="F185" s="265" t="s">
        <v>5884</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5753</v>
      </c>
      <c r="B186" s="257" t="s">
        <v>5881</v>
      </c>
      <c r="C186" s="258" t="s">
        <v>5891</v>
      </c>
      <c r="D186" s="261" t="s">
        <v>5892</v>
      </c>
      <c r="E186" s="262" t="s">
        <v>5521</v>
      </c>
      <c r="F186" s="265" t="s">
        <v>5884</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5753</v>
      </c>
      <c r="B187" s="257" t="s">
        <v>5881</v>
      </c>
      <c r="C187" s="258" t="s">
        <v>5893</v>
      </c>
      <c r="D187" s="261" t="s">
        <v>5894</v>
      </c>
      <c r="E187" s="262" t="s">
        <v>5550</v>
      </c>
      <c r="F187" s="265" t="s">
        <v>5884</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5753</v>
      </c>
      <c r="B188" s="257" t="s">
        <v>5881</v>
      </c>
      <c r="C188" s="258" t="s">
        <v>5895</v>
      </c>
      <c r="D188" s="261" t="s">
        <v>5896</v>
      </c>
      <c r="E188" s="262" t="s">
        <v>5550</v>
      </c>
      <c r="F188" s="265" t="s">
        <v>5884</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5753</v>
      </c>
      <c r="B189" s="257" t="s">
        <v>5881</v>
      </c>
      <c r="C189" s="258" t="s">
        <v>5897</v>
      </c>
      <c r="D189" s="261" t="s">
        <v>5898</v>
      </c>
      <c r="E189" s="262" t="s">
        <v>5550</v>
      </c>
      <c r="F189" s="265" t="s">
        <v>5884</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5753</v>
      </c>
      <c r="B190" s="257" t="s">
        <v>5881</v>
      </c>
      <c r="C190" s="258" t="s">
        <v>5899</v>
      </c>
      <c r="D190" s="261" t="s">
        <v>5900</v>
      </c>
      <c r="E190" s="262" t="s">
        <v>5550</v>
      </c>
      <c r="F190" s="265" t="s">
        <v>5884</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5753</v>
      </c>
      <c r="B191" s="257" t="s">
        <v>5881</v>
      </c>
      <c r="C191" s="258" t="s">
        <v>5901</v>
      </c>
      <c r="D191" s="261" t="s">
        <v>5902</v>
      </c>
      <c r="E191" s="262" t="s">
        <v>5521</v>
      </c>
      <c r="F191" s="265" t="s">
        <v>5884</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5753</v>
      </c>
      <c r="B192" s="257" t="s">
        <v>5881</v>
      </c>
      <c r="C192" s="258" t="s">
        <v>5903</v>
      </c>
      <c r="D192" s="261" t="s">
        <v>5904</v>
      </c>
      <c r="E192" s="262" t="s">
        <v>5521</v>
      </c>
      <c r="F192" s="265" t="s">
        <v>5884</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5753</v>
      </c>
      <c r="B193" s="257" t="s">
        <v>5881</v>
      </c>
      <c r="C193" s="258" t="s">
        <v>5905</v>
      </c>
      <c r="D193" s="261" t="s">
        <v>5906</v>
      </c>
      <c r="E193" s="262" t="s">
        <v>5521</v>
      </c>
      <c r="F193" s="265" t="s">
        <v>5884</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5753</v>
      </c>
      <c r="B194" s="257" t="s">
        <v>5881</v>
      </c>
      <c r="C194" s="258" t="s">
        <v>5907</v>
      </c>
      <c r="D194" s="261" t="s">
        <v>5908</v>
      </c>
      <c r="E194" s="262" t="s">
        <v>5521</v>
      </c>
      <c r="F194" s="265" t="s">
        <v>5884</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5753</v>
      </c>
      <c r="B195" s="257" t="s">
        <v>5881</v>
      </c>
      <c r="C195" s="258" t="s">
        <v>5909</v>
      </c>
      <c r="D195" s="261" t="s">
        <v>5910</v>
      </c>
      <c r="E195" s="262" t="s">
        <v>5521</v>
      </c>
      <c r="F195" s="265" t="s">
        <v>5884</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5753</v>
      </c>
      <c r="B196" s="257" t="s">
        <v>5881</v>
      </c>
      <c r="C196" s="258" t="s">
        <v>5911</v>
      </c>
      <c r="D196" s="261" t="s">
        <v>5912</v>
      </c>
      <c r="E196" s="262" t="s">
        <v>5521</v>
      </c>
      <c r="F196" s="265" t="s">
        <v>5913</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5753</v>
      </c>
      <c r="B197" s="257" t="s">
        <v>5881</v>
      </c>
      <c r="C197" s="258" t="s">
        <v>5914</v>
      </c>
      <c r="D197" s="261" t="s">
        <v>5915</v>
      </c>
      <c r="E197" s="262" t="s">
        <v>5521</v>
      </c>
      <c r="F197" s="265" t="s">
        <v>5913</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5753</v>
      </c>
      <c r="B198" s="257" t="s">
        <v>5881</v>
      </c>
      <c r="C198" s="258" t="s">
        <v>5916</v>
      </c>
      <c r="D198" s="261" t="s">
        <v>5917</v>
      </c>
      <c r="E198" s="262" t="s">
        <v>5521</v>
      </c>
      <c r="F198" s="265" t="s">
        <v>5913</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5753</v>
      </c>
      <c r="B199" s="257" t="s">
        <v>5881</v>
      </c>
      <c r="C199" s="258" t="s">
        <v>5918</v>
      </c>
      <c r="D199" s="261" t="s">
        <v>5919</v>
      </c>
      <c r="E199" s="262" t="s">
        <v>5521</v>
      </c>
      <c r="F199" s="265" t="s">
        <v>5913</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5920</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5920</v>
      </c>
      <c r="B201" s="256" t="s">
        <v>5921</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5920</v>
      </c>
      <c r="B202" s="257" t="s">
        <v>5921</v>
      </c>
      <c r="C202" s="258" t="s">
        <v>5922</v>
      </c>
      <c r="D202" s="261" t="s">
        <v>5923</v>
      </c>
      <c r="E202" s="262" t="s">
        <v>5800</v>
      </c>
      <c r="F202" s="265" t="s">
        <v>5924</v>
      </c>
      <c r="G202" s="268">
        <f>IF(COUNTIF(H202:AU202,"&lt;&gt;")=0,"",SUMPRODUCT(((Recommendations[ImplStatus]="Implemented")+(Recommendations[ImplStatus]="Compensated"))*ISNUMBER(MATCH(Recommendations[Id],H202:AU202,0)))/COUNTIF(H202:AU202,"&lt;&gt;"))</f>
        <v>0</v>
      </c>
      <c r="H202" s="269" t="s">
        <v>217</v>
      </c>
      <c r="I202" s="269" t="s">
        <v>442</v>
      </c>
      <c r="J202" s="269" t="s">
        <v>714</v>
      </c>
      <c r="K202" s="269" t="s">
        <v>719</v>
      </c>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5920</v>
      </c>
      <c r="B203" s="257" t="s">
        <v>5921</v>
      </c>
      <c r="C203" s="258" t="s">
        <v>5925</v>
      </c>
      <c r="D203" s="261" t="s">
        <v>5926</v>
      </c>
      <c r="E203" s="262" t="s">
        <v>5800</v>
      </c>
      <c r="F203" s="265" t="s">
        <v>5924</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5920</v>
      </c>
      <c r="B204" s="257" t="s">
        <v>5921</v>
      </c>
      <c r="C204" s="258" t="s">
        <v>5927</v>
      </c>
      <c r="D204" s="261" t="s">
        <v>5928</v>
      </c>
      <c r="E204" s="262" t="s">
        <v>5800</v>
      </c>
      <c r="F204" s="265" t="s">
        <v>5924</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5920</v>
      </c>
      <c r="B205" s="257" t="s">
        <v>5921</v>
      </c>
      <c r="C205" s="258" t="s">
        <v>5929</v>
      </c>
      <c r="D205" s="261" t="s">
        <v>5930</v>
      </c>
      <c r="E205" s="262" t="s">
        <v>5800</v>
      </c>
      <c r="F205" s="265" t="s">
        <v>5924</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5920</v>
      </c>
      <c r="B206" s="257" t="s">
        <v>5921</v>
      </c>
      <c r="C206" s="258" t="s">
        <v>5931</v>
      </c>
      <c r="D206" s="261" t="s">
        <v>5932</v>
      </c>
      <c r="E206" s="262" t="s">
        <v>5800</v>
      </c>
      <c r="F206" s="265" t="s">
        <v>5924</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5920</v>
      </c>
      <c r="B207" s="257" t="s">
        <v>5921</v>
      </c>
      <c r="C207" s="258" t="s">
        <v>5933</v>
      </c>
      <c r="D207" s="261" t="s">
        <v>5934</v>
      </c>
      <c r="E207" s="262" t="s">
        <v>5665</v>
      </c>
      <c r="F207" s="265" t="s">
        <v>5924</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5920</v>
      </c>
      <c r="B208" s="257" t="s">
        <v>5921</v>
      </c>
      <c r="C208" s="258" t="s">
        <v>5935</v>
      </c>
      <c r="D208" s="261" t="s">
        <v>5936</v>
      </c>
      <c r="E208" s="262" t="s">
        <v>5665</v>
      </c>
      <c r="F208" s="265" t="s">
        <v>5924</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5920</v>
      </c>
      <c r="B209" s="257" t="s">
        <v>5921</v>
      </c>
      <c r="C209" s="258" t="s">
        <v>5937</v>
      </c>
      <c r="D209" s="261" t="s">
        <v>5938</v>
      </c>
      <c r="E209" s="262" t="s">
        <v>5800</v>
      </c>
      <c r="F209" s="265" t="s">
        <v>5924</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5920</v>
      </c>
      <c r="B210" s="257" t="s">
        <v>5921</v>
      </c>
      <c r="C210" s="258" t="s">
        <v>5939</v>
      </c>
      <c r="D210" s="261" t="s">
        <v>5940</v>
      </c>
      <c r="E210" s="262" t="s">
        <v>5550</v>
      </c>
      <c r="F210" s="265" t="s">
        <v>5941</v>
      </c>
      <c r="G210" s="268">
        <f>IF(COUNTIF(H210:AU210,"&lt;&gt;")=0,"",SUMPRODUCT(((Recommendations[ImplStatus]="Implemented")+(Recommendations[ImplStatus]="Compensated"))*ISNUMBER(MATCH(Recommendations[Id],H210:AU210,0)))/COUNTIF(H210:AU210,"&lt;&gt;"))</f>
        <v>0</v>
      </c>
      <c r="H210" s="269" t="s">
        <v>650</v>
      </c>
      <c r="I210" s="269" t="s">
        <v>655</v>
      </c>
      <c r="J210" s="269" t="s">
        <v>694</v>
      </c>
      <c r="K210" s="269" t="s">
        <v>729</v>
      </c>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5920</v>
      </c>
      <c r="B211" s="257" t="s">
        <v>5921</v>
      </c>
      <c r="C211" s="258" t="s">
        <v>5942</v>
      </c>
      <c r="D211" s="261" t="s">
        <v>5943</v>
      </c>
      <c r="E211" s="262" t="s">
        <v>5550</v>
      </c>
      <c r="F211" s="265" t="s">
        <v>5941</v>
      </c>
      <c r="G211" s="268">
        <f>IF(COUNTIF(H211:AU211,"&lt;&gt;")=0,"",SUMPRODUCT(((Recommendations[ImplStatus]="Implemented")+(Recommendations[ImplStatus]="Compensated"))*ISNUMBER(MATCH(Recommendations[Id],H211:AU211,0)))/COUNTIF(H211:AU211,"&lt;&gt;"))</f>
        <v>0</v>
      </c>
      <c r="H211" s="269" t="s">
        <v>694</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5920</v>
      </c>
      <c r="B212" s="257" t="s">
        <v>5921</v>
      </c>
      <c r="C212" s="258" t="s">
        <v>5944</v>
      </c>
      <c r="D212" s="261" t="s">
        <v>5945</v>
      </c>
      <c r="E212" s="262" t="s">
        <v>5617</v>
      </c>
      <c r="F212" s="265" t="s">
        <v>5946</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5920</v>
      </c>
      <c r="B213" s="257" t="s">
        <v>5921</v>
      </c>
      <c r="C213" s="258" t="s">
        <v>5947</v>
      </c>
      <c r="D213" s="261" t="s">
        <v>5948</v>
      </c>
      <c r="E213" s="262" t="s">
        <v>5550</v>
      </c>
      <c r="F213" s="265" t="s">
        <v>5949</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5920</v>
      </c>
      <c r="B214" s="257" t="s">
        <v>5921</v>
      </c>
      <c r="C214" s="258" t="s">
        <v>5950</v>
      </c>
      <c r="D214" s="261" t="s">
        <v>5951</v>
      </c>
      <c r="E214" s="262" t="s">
        <v>5617</v>
      </c>
      <c r="F214" s="265" t="s">
        <v>5952</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5920</v>
      </c>
      <c r="B215" s="257" t="s">
        <v>5921</v>
      </c>
      <c r="C215" s="258" t="s">
        <v>5953</v>
      </c>
      <c r="D215" s="261" t="s">
        <v>5954</v>
      </c>
      <c r="E215" s="262" t="s">
        <v>5521</v>
      </c>
      <c r="F215" s="265" t="s">
        <v>5952</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5920</v>
      </c>
      <c r="B216" s="257" t="s">
        <v>5921</v>
      </c>
      <c r="C216" s="258" t="s">
        <v>5955</v>
      </c>
      <c r="D216" s="261" t="s">
        <v>5956</v>
      </c>
      <c r="E216" s="262" t="s">
        <v>5521</v>
      </c>
      <c r="F216" s="265" t="s">
        <v>5952</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5920</v>
      </c>
      <c r="B217" s="257" t="s">
        <v>5921</v>
      </c>
      <c r="C217" s="258" t="s">
        <v>5957</v>
      </c>
      <c r="D217" s="261" t="s">
        <v>5958</v>
      </c>
      <c r="E217" s="262" t="s">
        <v>5550</v>
      </c>
      <c r="F217" s="265" t="s">
        <v>5952</v>
      </c>
      <c r="G217" s="268">
        <f>IF(COUNTIF(H217:AU217,"&lt;&gt;")=0,"",SUMPRODUCT(((Recommendations[ImplStatus]="Implemented")+(Recommendations[ImplStatus]="Compensated"))*ISNUMBER(MATCH(Recommendations[Id],H217:AU217,0)))/COUNTIF(H217:AU217,"&lt;&gt;"))</f>
        <v>0</v>
      </c>
      <c r="H217" s="269" t="s">
        <v>766</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5920</v>
      </c>
      <c r="B218" s="257" t="s">
        <v>5921</v>
      </c>
      <c r="C218" s="258" t="s">
        <v>5959</v>
      </c>
      <c r="D218" s="261" t="s">
        <v>5960</v>
      </c>
      <c r="E218" s="262" t="s">
        <v>5550</v>
      </c>
      <c r="F218" s="265" t="s">
        <v>5952</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5920</v>
      </c>
      <c r="B219" s="257" t="s">
        <v>5921</v>
      </c>
      <c r="C219" s="258" t="s">
        <v>5961</v>
      </c>
      <c r="D219" s="261" t="s">
        <v>5962</v>
      </c>
      <c r="E219" s="262" t="s">
        <v>5550</v>
      </c>
      <c r="F219" s="265" t="s">
        <v>5952</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5920</v>
      </c>
      <c r="B220" s="257" t="s">
        <v>5921</v>
      </c>
      <c r="C220" s="258" t="s">
        <v>5963</v>
      </c>
      <c r="D220" s="261" t="s">
        <v>5964</v>
      </c>
      <c r="E220" s="262" t="s">
        <v>5550</v>
      </c>
      <c r="F220" s="265" t="s">
        <v>5952</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5920</v>
      </c>
      <c r="B221" s="256" t="s">
        <v>5965</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5920</v>
      </c>
      <c r="B222" s="257" t="s">
        <v>5965</v>
      </c>
      <c r="C222" s="258" t="s">
        <v>5966</v>
      </c>
      <c r="D222" s="261" t="s">
        <v>5967</v>
      </c>
      <c r="E222" s="262" t="s">
        <v>5617</v>
      </c>
      <c r="F222" s="265" t="s">
        <v>5968</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5920</v>
      </c>
      <c r="B223" s="257" t="s">
        <v>5965</v>
      </c>
      <c r="C223" s="258" t="s">
        <v>5969</v>
      </c>
      <c r="D223" s="261" t="s">
        <v>5970</v>
      </c>
      <c r="E223" s="262" t="s">
        <v>5617</v>
      </c>
      <c r="F223" s="265" t="s">
        <v>5968</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5920</v>
      </c>
      <c r="B224" s="257" t="s">
        <v>5965</v>
      </c>
      <c r="C224" s="258" t="s">
        <v>5971</v>
      </c>
      <c r="D224" s="261" t="s">
        <v>5972</v>
      </c>
      <c r="E224" s="262" t="s">
        <v>5617</v>
      </c>
      <c r="F224" s="265" t="s">
        <v>5968</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5920</v>
      </c>
      <c r="B225" s="257" t="s">
        <v>5965</v>
      </c>
      <c r="C225" s="258" t="s">
        <v>5973</v>
      </c>
      <c r="D225" s="261" t="s">
        <v>5974</v>
      </c>
      <c r="E225" s="262" t="s">
        <v>5617</v>
      </c>
      <c r="F225" s="265" t="s">
        <v>5968</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5920</v>
      </c>
      <c r="B226" s="257" t="s">
        <v>5965</v>
      </c>
      <c r="C226" s="258" t="s">
        <v>5975</v>
      </c>
      <c r="D226" s="261" t="s">
        <v>5976</v>
      </c>
      <c r="E226" s="262" t="s">
        <v>5617</v>
      </c>
      <c r="F226" s="265" t="s">
        <v>5968</v>
      </c>
      <c r="G226" s="268">
        <f>IF(COUNTIF(H226:AU226,"&lt;&gt;")=0,"",SUMPRODUCT(((Recommendations[ImplStatus]="Implemented")+(Recommendations[ImplStatus]="Compensated"))*ISNUMBER(MATCH(Recommendations[Id],H226:AU226,0)))/COUNTIF(H226:AU226,"&lt;&gt;"))</f>
        <v>0</v>
      </c>
      <c r="H226" s="269" t="s">
        <v>669</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5920</v>
      </c>
      <c r="B227" s="257" t="s">
        <v>5965</v>
      </c>
      <c r="C227" s="258" t="s">
        <v>5977</v>
      </c>
      <c r="D227" s="261" t="s">
        <v>5978</v>
      </c>
      <c r="E227" s="262" t="s">
        <v>5617</v>
      </c>
      <c r="F227" s="265" t="s">
        <v>5968</v>
      </c>
      <c r="G227" s="268">
        <f>IF(COUNTIF(H227:AU227,"&lt;&gt;")=0,"",SUMPRODUCT(((Recommendations[ImplStatus]="Implemented")+(Recommendations[ImplStatus]="Compensated"))*ISNUMBER(MATCH(Recommendations[Id],H227:AU227,0)))/COUNTIF(H227:AU227,"&lt;&gt;"))</f>
        <v>0</v>
      </c>
      <c r="H227" s="269" t="s">
        <v>709</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5920</v>
      </c>
      <c r="B228" s="257" t="s">
        <v>5965</v>
      </c>
      <c r="C228" s="258" t="s">
        <v>5979</v>
      </c>
      <c r="D228" s="261" t="s">
        <v>5980</v>
      </c>
      <c r="E228" s="262" t="s">
        <v>5617</v>
      </c>
      <c r="F228" s="265" t="s">
        <v>5968</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5920</v>
      </c>
      <c r="B229" s="257" t="s">
        <v>5965</v>
      </c>
      <c r="C229" s="258" t="s">
        <v>5981</v>
      </c>
      <c r="D229" s="261" t="s">
        <v>5982</v>
      </c>
      <c r="E229" s="262" t="s">
        <v>5521</v>
      </c>
      <c r="F229" s="265" t="s">
        <v>5968</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5920</v>
      </c>
      <c r="B230" s="257" t="s">
        <v>5965</v>
      </c>
      <c r="C230" s="258" t="s">
        <v>5983</v>
      </c>
      <c r="D230" s="261" t="s">
        <v>5984</v>
      </c>
      <c r="E230" s="262" t="s">
        <v>5521</v>
      </c>
      <c r="F230" s="265" t="s">
        <v>5968</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5920</v>
      </c>
      <c r="B231" s="257" t="s">
        <v>5965</v>
      </c>
      <c r="C231" s="258" t="s">
        <v>5985</v>
      </c>
      <c r="D231" s="261" t="s">
        <v>5986</v>
      </c>
      <c r="E231" s="262" t="s">
        <v>5617</v>
      </c>
      <c r="F231" s="265" t="s">
        <v>5987</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5920</v>
      </c>
      <c r="B232" s="257" t="s">
        <v>5965</v>
      </c>
      <c r="C232" s="258" t="s">
        <v>5988</v>
      </c>
      <c r="D232" s="261" t="s">
        <v>5989</v>
      </c>
      <c r="E232" s="262" t="s">
        <v>5617</v>
      </c>
      <c r="F232" s="265" t="s">
        <v>5987</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5920</v>
      </c>
      <c r="B233" s="257" t="s">
        <v>5965</v>
      </c>
      <c r="C233" s="258" t="s">
        <v>5990</v>
      </c>
      <c r="D233" s="261" t="s">
        <v>5991</v>
      </c>
      <c r="E233" s="262" t="s">
        <v>5550</v>
      </c>
      <c r="F233" s="265" t="s">
        <v>5987</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5920</v>
      </c>
      <c r="B234" s="257" t="s">
        <v>5965</v>
      </c>
      <c r="C234" s="258" t="s">
        <v>5992</v>
      </c>
      <c r="D234" s="261" t="s">
        <v>5993</v>
      </c>
      <c r="E234" s="262" t="s">
        <v>5550</v>
      </c>
      <c r="F234" s="265" t="s">
        <v>5987</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5920</v>
      </c>
      <c r="B235" s="257" t="s">
        <v>5965</v>
      </c>
      <c r="C235" s="258" t="s">
        <v>5994</v>
      </c>
      <c r="D235" s="261" t="s">
        <v>5995</v>
      </c>
      <c r="E235" s="262" t="s">
        <v>5617</v>
      </c>
      <c r="F235" s="265" t="s">
        <v>5987</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5920</v>
      </c>
      <c r="B236" s="257" t="s">
        <v>5965</v>
      </c>
      <c r="C236" s="258" t="s">
        <v>5996</v>
      </c>
      <c r="D236" s="261" t="s">
        <v>5997</v>
      </c>
      <c r="E236" s="262" t="s">
        <v>5550</v>
      </c>
      <c r="F236" s="265" t="s">
        <v>5987</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5920</v>
      </c>
      <c r="B237" s="256" t="s">
        <v>2154</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5920</v>
      </c>
      <c r="B238" s="257" t="s">
        <v>2154</v>
      </c>
      <c r="C238" s="258" t="s">
        <v>5998</v>
      </c>
      <c r="D238" s="261" t="s">
        <v>5999</v>
      </c>
      <c r="E238" s="262" t="s">
        <v>5521</v>
      </c>
      <c r="F238" s="265" t="s">
        <v>6000</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5920</v>
      </c>
      <c r="B239" s="257" t="s">
        <v>2154</v>
      </c>
      <c r="C239" s="258" t="s">
        <v>6001</v>
      </c>
      <c r="D239" s="261" t="s">
        <v>6002</v>
      </c>
      <c r="E239" s="262" t="s">
        <v>5521</v>
      </c>
      <c r="F239" s="265" t="s">
        <v>6000</v>
      </c>
      <c r="G239" s="268">
        <f>IF(COUNTIF(H239:AU239,"&lt;&gt;")=0,"",SUMPRODUCT(((Recommendations[ImplStatus]="Implemented")+(Recommendations[ImplStatus]="Compensated"))*ISNUMBER(MATCH(Recommendations[Id],H239:AU239,0)))/COUNTIF(H239:AU239,"&lt;&gt;"))</f>
        <v>0</v>
      </c>
      <c r="H239" s="269" t="s">
        <v>356</v>
      </c>
      <c r="I239" s="269" t="s">
        <v>674</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5920</v>
      </c>
      <c r="B240" s="257" t="s">
        <v>2154</v>
      </c>
      <c r="C240" s="258" t="s">
        <v>6003</v>
      </c>
      <c r="D240" s="261" t="s">
        <v>6004</v>
      </c>
      <c r="E240" s="262" t="s">
        <v>5521</v>
      </c>
      <c r="F240" s="265" t="s">
        <v>6000</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5920</v>
      </c>
      <c r="B241" s="257" t="s">
        <v>2154</v>
      </c>
      <c r="C241" s="258" t="s">
        <v>6005</v>
      </c>
      <c r="D241" s="261" t="s">
        <v>6006</v>
      </c>
      <c r="E241" s="262" t="s">
        <v>5521</v>
      </c>
      <c r="F241" s="265" t="s">
        <v>6000</v>
      </c>
      <c r="G241" s="268">
        <f>IF(COUNTIF(H241:AU241,"&lt;&gt;")=0,"",SUMPRODUCT(((Recommendations[ImplStatus]="Implemented")+(Recommendations[ImplStatus]="Compensated"))*ISNUMBER(MATCH(Recommendations[Id],H241:AU241,0)))/COUNTIF(H241:AU241,"&lt;&gt;"))</f>
        <v>0</v>
      </c>
      <c r="H241" s="269" t="s">
        <v>13</v>
      </c>
      <c r="I241" s="269" t="s">
        <v>23</v>
      </c>
      <c r="J241" s="269" t="s">
        <v>28</v>
      </c>
      <c r="K241" s="269" t="s">
        <v>33</v>
      </c>
      <c r="L241" s="269" t="s">
        <v>38</v>
      </c>
      <c r="M241" s="269" t="s">
        <v>49</v>
      </c>
      <c r="N241" s="269" t="s">
        <v>55</v>
      </c>
      <c r="O241" s="269" t="s">
        <v>75</v>
      </c>
      <c r="P241" s="269" t="s">
        <v>105</v>
      </c>
      <c r="Q241" s="269" t="s">
        <v>110</v>
      </c>
      <c r="R241" s="269" t="s">
        <v>115</v>
      </c>
      <c r="S241" s="269" t="s">
        <v>120</v>
      </c>
      <c r="T241" s="269" t="s">
        <v>125</v>
      </c>
      <c r="U241" s="269" t="s">
        <v>130</v>
      </c>
      <c r="V241" s="269" t="s">
        <v>135</v>
      </c>
      <c r="W241" s="269" t="s">
        <v>140</v>
      </c>
      <c r="X241" s="269" t="s">
        <v>145</v>
      </c>
      <c r="Y241" s="269" t="s">
        <v>150</v>
      </c>
      <c r="Z241" s="269" t="s">
        <v>154</v>
      </c>
      <c r="AA241" s="269" t="s">
        <v>158</v>
      </c>
      <c r="AB241" s="269" t="s">
        <v>163</v>
      </c>
      <c r="AC241" s="269" t="s">
        <v>168</v>
      </c>
      <c r="AD241" s="269" t="s">
        <v>173</v>
      </c>
      <c r="AE241" s="269" t="s">
        <v>207</v>
      </c>
      <c r="AF241" s="269" t="s">
        <v>212</v>
      </c>
      <c r="AG241" s="269" t="s">
        <v>222</v>
      </c>
      <c r="AH241" s="269" t="s">
        <v>512</v>
      </c>
      <c r="AI241" s="269" t="s">
        <v>522</v>
      </c>
      <c r="AJ241" s="269" t="s">
        <v>527</v>
      </c>
      <c r="AK241" s="269" t="s">
        <v>531</v>
      </c>
      <c r="AL241" s="269" t="s">
        <v>551</v>
      </c>
      <c r="AM241" s="269" t="s">
        <v>561</v>
      </c>
      <c r="AN241" s="269" t="s">
        <v>566</v>
      </c>
      <c r="AO241" s="269" t="s">
        <v>576</v>
      </c>
      <c r="AP241" s="269" t="s">
        <v>679</v>
      </c>
      <c r="AQ241" s="269" t="s">
        <v>684</v>
      </c>
      <c r="AR241" s="269" t="s">
        <v>699</v>
      </c>
      <c r="AS241" s="269" t="s">
        <v>704</v>
      </c>
      <c r="AT241" s="269" t="s">
        <v>724</v>
      </c>
      <c r="AU241" s="283" t="s">
        <v>747</v>
      </c>
    </row>
    <row r="242" spans="1:47" ht="60" customHeight="1" x14ac:dyDescent="0.35">
      <c r="A242" s="279" t="s">
        <v>5920</v>
      </c>
      <c r="B242" s="257" t="s">
        <v>2154</v>
      </c>
      <c r="C242" s="258" t="s">
        <v>6007</v>
      </c>
      <c r="D242" s="261" t="s">
        <v>6008</v>
      </c>
      <c r="E242" s="262" t="s">
        <v>5521</v>
      </c>
      <c r="F242" s="265" t="s">
        <v>6000</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5920</v>
      </c>
      <c r="B243" s="257" t="s">
        <v>2154</v>
      </c>
      <c r="C243" s="258" t="s">
        <v>6009</v>
      </c>
      <c r="D243" s="261" t="s">
        <v>6010</v>
      </c>
      <c r="E243" s="262" t="s">
        <v>5521</v>
      </c>
      <c r="F243" s="265" t="s">
        <v>6000</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5920</v>
      </c>
      <c r="B244" s="257" t="s">
        <v>2154</v>
      </c>
      <c r="C244" s="258" t="s">
        <v>6011</v>
      </c>
      <c r="D244" s="261" t="s">
        <v>6012</v>
      </c>
      <c r="E244" s="262" t="s">
        <v>5521</v>
      </c>
      <c r="F244" s="265" t="s">
        <v>6000</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5920</v>
      </c>
      <c r="B245" s="257" t="s">
        <v>2154</v>
      </c>
      <c r="C245" s="258" t="s">
        <v>6013</v>
      </c>
      <c r="D245" s="261" t="s">
        <v>6014</v>
      </c>
      <c r="E245" s="262" t="s">
        <v>5521</v>
      </c>
      <c r="F245" s="265" t="s">
        <v>6000</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5920</v>
      </c>
      <c r="B246" s="257" t="s">
        <v>2154</v>
      </c>
      <c r="C246" s="258" t="s">
        <v>6015</v>
      </c>
      <c r="D246" s="261" t="s">
        <v>6016</v>
      </c>
      <c r="E246" s="262" t="s">
        <v>5521</v>
      </c>
      <c r="F246" s="265" t="s">
        <v>6000</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5920</v>
      </c>
      <c r="B247" s="257" t="s">
        <v>2154</v>
      </c>
      <c r="C247" s="258" t="s">
        <v>6017</v>
      </c>
      <c r="D247" s="261" t="s">
        <v>6018</v>
      </c>
      <c r="E247" s="262" t="s">
        <v>5521</v>
      </c>
      <c r="F247" s="265" t="s">
        <v>6000</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5920</v>
      </c>
      <c r="B248" s="257" t="s">
        <v>2154</v>
      </c>
      <c r="C248" s="258" t="s">
        <v>6019</v>
      </c>
      <c r="D248" s="261" t="s">
        <v>6020</v>
      </c>
      <c r="E248" s="262" t="s">
        <v>5550</v>
      </c>
      <c r="F248" s="265" t="s">
        <v>6000</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5920</v>
      </c>
      <c r="B249" s="257" t="s">
        <v>2154</v>
      </c>
      <c r="C249" s="258" t="s">
        <v>6021</v>
      </c>
      <c r="D249" s="261" t="s">
        <v>6022</v>
      </c>
      <c r="E249" s="262" t="s">
        <v>5550</v>
      </c>
      <c r="F249" s="265" t="s">
        <v>6023</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5920</v>
      </c>
      <c r="B250" s="257" t="s">
        <v>2154</v>
      </c>
      <c r="C250" s="258" t="s">
        <v>6024</v>
      </c>
      <c r="D250" s="261" t="s">
        <v>6025</v>
      </c>
      <c r="E250" s="262" t="s">
        <v>5550</v>
      </c>
      <c r="F250" s="265" t="s">
        <v>6023</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5920</v>
      </c>
      <c r="B251" s="256" t="s">
        <v>6026</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5920</v>
      </c>
      <c r="B252" s="257" t="s">
        <v>6026</v>
      </c>
      <c r="C252" s="258" t="s">
        <v>6027</v>
      </c>
      <c r="D252" s="261" t="s">
        <v>6028</v>
      </c>
      <c r="E252" s="262" t="s">
        <v>5617</v>
      </c>
      <c r="F252" s="265" t="s">
        <v>6029</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5920</v>
      </c>
      <c r="B253" s="257" t="s">
        <v>6026</v>
      </c>
      <c r="C253" s="258" t="s">
        <v>6030</v>
      </c>
      <c r="D253" s="261" t="s">
        <v>6031</v>
      </c>
      <c r="E253" s="262" t="s">
        <v>5617</v>
      </c>
      <c r="F253" s="265" t="s">
        <v>6029</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5920</v>
      </c>
      <c r="B254" s="257" t="s">
        <v>6026</v>
      </c>
      <c r="C254" s="258" t="s">
        <v>6032</v>
      </c>
      <c r="D254" s="261" t="s">
        <v>6033</v>
      </c>
      <c r="E254" s="262" t="s">
        <v>5617</v>
      </c>
      <c r="F254" s="265" t="s">
        <v>6029</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5920</v>
      </c>
      <c r="B255" s="257" t="s">
        <v>6026</v>
      </c>
      <c r="C255" s="258" t="s">
        <v>6034</v>
      </c>
      <c r="D255" s="261" t="s">
        <v>6035</v>
      </c>
      <c r="E255" s="262" t="s">
        <v>5617</v>
      </c>
      <c r="F255" s="265" t="s">
        <v>6029</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5920</v>
      </c>
      <c r="B256" s="257" t="s">
        <v>6026</v>
      </c>
      <c r="C256" s="258" t="s">
        <v>6036</v>
      </c>
      <c r="D256" s="261" t="s">
        <v>6037</v>
      </c>
      <c r="E256" s="262" t="s">
        <v>5617</v>
      </c>
      <c r="F256" s="265" t="s">
        <v>6029</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5920</v>
      </c>
      <c r="B257" s="257" t="s">
        <v>6026</v>
      </c>
      <c r="C257" s="258" t="s">
        <v>6038</v>
      </c>
      <c r="D257" s="261" t="s">
        <v>6039</v>
      </c>
      <c r="E257" s="262" t="s">
        <v>5521</v>
      </c>
      <c r="F257" s="265" t="s">
        <v>6029</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5920</v>
      </c>
      <c r="B258" s="257" t="s">
        <v>6026</v>
      </c>
      <c r="C258" s="258" t="s">
        <v>6040</v>
      </c>
      <c r="D258" s="261" t="s">
        <v>6041</v>
      </c>
      <c r="E258" s="262" t="s">
        <v>5521</v>
      </c>
      <c r="F258" s="265" t="s">
        <v>6029</v>
      </c>
      <c r="G258" s="268">
        <f>IF(COUNTIF(H258:AU258,"&lt;&gt;")=0,"",SUMPRODUCT(((Recommendations[ImplStatus]="Implemented")+(Recommendations[ImplStatus]="Compensated"))*ISNUMBER(MATCH(Recommendations[Id],H258:AU258,0)))/COUNTIF(H258:AU258,"&lt;&gt;"))</f>
        <v>0</v>
      </c>
      <c r="H258" s="269" t="s">
        <v>709</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5920</v>
      </c>
      <c r="B259" s="257" t="s">
        <v>6026</v>
      </c>
      <c r="C259" s="258" t="s">
        <v>6042</v>
      </c>
      <c r="D259" s="261" t="s">
        <v>6043</v>
      </c>
      <c r="E259" s="262" t="s">
        <v>5521</v>
      </c>
      <c r="F259" s="265" t="s">
        <v>6029</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5920</v>
      </c>
      <c r="B260" s="257" t="s">
        <v>6026</v>
      </c>
      <c r="C260" s="258" t="s">
        <v>6044</v>
      </c>
      <c r="D260" s="261" t="s">
        <v>6045</v>
      </c>
      <c r="E260" s="262" t="s">
        <v>5521</v>
      </c>
      <c r="F260" s="265" t="s">
        <v>6029</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5920</v>
      </c>
      <c r="B261" s="257" t="s">
        <v>6026</v>
      </c>
      <c r="C261" s="258" t="s">
        <v>6046</v>
      </c>
      <c r="D261" s="261" t="s">
        <v>6047</v>
      </c>
      <c r="E261" s="262" t="s">
        <v>5665</v>
      </c>
      <c r="F261" s="265" t="s">
        <v>6029</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5920</v>
      </c>
      <c r="B262" s="257" t="s">
        <v>6026</v>
      </c>
      <c r="C262" s="258" t="s">
        <v>6048</v>
      </c>
      <c r="D262" s="261" t="s">
        <v>6049</v>
      </c>
      <c r="E262" s="262" t="s">
        <v>5665</v>
      </c>
      <c r="F262" s="265" t="s">
        <v>6029</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5920</v>
      </c>
      <c r="B263" s="257" t="s">
        <v>6026</v>
      </c>
      <c r="C263" s="258" t="s">
        <v>6050</v>
      </c>
      <c r="D263" s="261" t="s">
        <v>6051</v>
      </c>
      <c r="E263" s="262" t="s">
        <v>5665</v>
      </c>
      <c r="F263" s="265" t="s">
        <v>6029</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5920</v>
      </c>
      <c r="B264" s="256" t="s">
        <v>6052</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5920</v>
      </c>
      <c r="B265" s="257" t="s">
        <v>6052</v>
      </c>
      <c r="C265" s="258" t="s">
        <v>6053</v>
      </c>
      <c r="D265" s="261" t="s">
        <v>6054</v>
      </c>
      <c r="E265" s="262" t="s">
        <v>5550</v>
      </c>
      <c r="F265" s="265" t="s">
        <v>6055</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5920</v>
      </c>
      <c r="B266" s="257" t="s">
        <v>6052</v>
      </c>
      <c r="C266" s="258" t="s">
        <v>6056</v>
      </c>
      <c r="D266" s="261" t="s">
        <v>6057</v>
      </c>
      <c r="E266" s="262" t="s">
        <v>5550</v>
      </c>
      <c r="F266" s="265" t="s">
        <v>6055</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5920</v>
      </c>
      <c r="B267" s="257" t="s">
        <v>6052</v>
      </c>
      <c r="C267" s="258" t="s">
        <v>6058</v>
      </c>
      <c r="D267" s="261" t="s">
        <v>6059</v>
      </c>
      <c r="E267" s="262" t="s">
        <v>5550</v>
      </c>
      <c r="F267" s="265" t="s">
        <v>6055</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5920</v>
      </c>
      <c r="B268" s="257" t="s">
        <v>6052</v>
      </c>
      <c r="C268" s="258" t="s">
        <v>6060</v>
      </c>
      <c r="D268" s="261" t="s">
        <v>6061</v>
      </c>
      <c r="E268" s="262" t="s">
        <v>5550</v>
      </c>
      <c r="F268" s="265" t="s">
        <v>6055</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5920</v>
      </c>
      <c r="B269" s="257" t="s">
        <v>6052</v>
      </c>
      <c r="C269" s="258" t="s">
        <v>6062</v>
      </c>
      <c r="D269" s="261" t="s">
        <v>6063</v>
      </c>
      <c r="E269" s="262" t="s">
        <v>5550</v>
      </c>
      <c r="F269" s="265" t="s">
        <v>6055</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5920</v>
      </c>
      <c r="B270" s="257" t="s">
        <v>6052</v>
      </c>
      <c r="C270" s="258" t="s">
        <v>6064</v>
      </c>
      <c r="D270" s="261" t="s">
        <v>6065</v>
      </c>
      <c r="E270" s="262" t="s">
        <v>5550</v>
      </c>
      <c r="F270" s="265" t="s">
        <v>6055</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5920</v>
      </c>
      <c r="B271" s="257" t="s">
        <v>6052</v>
      </c>
      <c r="C271" s="258" t="s">
        <v>6066</v>
      </c>
      <c r="D271" s="261" t="s">
        <v>6067</v>
      </c>
      <c r="E271" s="262" t="s">
        <v>5550</v>
      </c>
      <c r="F271" s="265" t="s">
        <v>6055</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5920</v>
      </c>
      <c r="B272" s="257" t="s">
        <v>6052</v>
      </c>
      <c r="C272" s="258" t="s">
        <v>6068</v>
      </c>
      <c r="D272" s="261" t="s">
        <v>6069</v>
      </c>
      <c r="E272" s="262" t="s">
        <v>5550</v>
      </c>
      <c r="F272" s="265" t="s">
        <v>6055</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5920</v>
      </c>
      <c r="B273" s="257" t="s">
        <v>6052</v>
      </c>
      <c r="C273" s="258" t="s">
        <v>6070</v>
      </c>
      <c r="D273" s="261" t="s">
        <v>6071</v>
      </c>
      <c r="E273" s="262" t="s">
        <v>5550</v>
      </c>
      <c r="F273" s="265" t="s">
        <v>6055</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6072</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6072</v>
      </c>
      <c r="B275" s="256" t="s">
        <v>6073</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6072</v>
      </c>
      <c r="B276" s="257" t="s">
        <v>6073</v>
      </c>
      <c r="C276" s="258" t="s">
        <v>6074</v>
      </c>
      <c r="D276" s="261" t="s">
        <v>6075</v>
      </c>
      <c r="E276" s="262" t="s">
        <v>5521</v>
      </c>
      <c r="F276" s="265" t="s">
        <v>6076</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6072</v>
      </c>
      <c r="B277" s="257" t="s">
        <v>6073</v>
      </c>
      <c r="C277" s="258" t="s">
        <v>6077</v>
      </c>
      <c r="D277" s="261" t="s">
        <v>6078</v>
      </c>
      <c r="E277" s="262" t="s">
        <v>5521</v>
      </c>
      <c r="F277" s="265" t="s">
        <v>6076</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6072</v>
      </c>
      <c r="B278" s="257" t="s">
        <v>6073</v>
      </c>
      <c r="C278" s="258" t="s">
        <v>6079</v>
      </c>
      <c r="D278" s="261" t="s">
        <v>6080</v>
      </c>
      <c r="E278" s="262" t="s">
        <v>5521</v>
      </c>
      <c r="F278" s="265" t="s">
        <v>6076</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6072</v>
      </c>
      <c r="B279" s="257" t="s">
        <v>6073</v>
      </c>
      <c r="C279" s="258" t="s">
        <v>6081</v>
      </c>
      <c r="D279" s="261" t="s">
        <v>6082</v>
      </c>
      <c r="E279" s="262" t="s">
        <v>5521</v>
      </c>
      <c r="F279" s="265" t="s">
        <v>6076</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6072</v>
      </c>
      <c r="B280" s="257" t="s">
        <v>6073</v>
      </c>
      <c r="C280" s="258" t="s">
        <v>6083</v>
      </c>
      <c r="D280" s="261" t="s">
        <v>6084</v>
      </c>
      <c r="E280" s="262" t="s">
        <v>5521</v>
      </c>
      <c r="F280" s="265" t="s">
        <v>6076</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6072</v>
      </c>
      <c r="B281" s="257" t="s">
        <v>6073</v>
      </c>
      <c r="C281" s="258" t="s">
        <v>6085</v>
      </c>
      <c r="D281" s="261" t="s">
        <v>6086</v>
      </c>
      <c r="E281" s="262" t="s">
        <v>5521</v>
      </c>
      <c r="F281" s="265" t="s">
        <v>6076</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6072</v>
      </c>
      <c r="B282" s="257" t="s">
        <v>6073</v>
      </c>
      <c r="C282" s="258" t="s">
        <v>6087</v>
      </c>
      <c r="D282" s="261" t="s">
        <v>6088</v>
      </c>
      <c r="E282" s="262" t="s">
        <v>5521</v>
      </c>
      <c r="F282" s="265" t="s">
        <v>6076</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6072</v>
      </c>
      <c r="B283" s="257" t="s">
        <v>6073</v>
      </c>
      <c r="C283" s="258" t="s">
        <v>6089</v>
      </c>
      <c r="D283" s="261" t="s">
        <v>6090</v>
      </c>
      <c r="E283" s="262" t="s">
        <v>5617</v>
      </c>
      <c r="F283" s="265" t="s">
        <v>6091</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6072</v>
      </c>
      <c r="B284" s="257" t="s">
        <v>6073</v>
      </c>
      <c r="C284" s="258" t="s">
        <v>6092</v>
      </c>
      <c r="D284" s="261" t="s">
        <v>6093</v>
      </c>
      <c r="E284" s="262" t="s">
        <v>5617</v>
      </c>
      <c r="F284" s="265" t="s">
        <v>6091</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6072</v>
      </c>
      <c r="B285" s="257" t="s">
        <v>6073</v>
      </c>
      <c r="C285" s="258" t="s">
        <v>6094</v>
      </c>
      <c r="D285" s="261" t="s">
        <v>6095</v>
      </c>
      <c r="E285" s="262" t="s">
        <v>5521</v>
      </c>
      <c r="F285" s="265" t="s">
        <v>6091</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6072</v>
      </c>
      <c r="B286" s="257" t="s">
        <v>6073</v>
      </c>
      <c r="C286" s="258" t="s">
        <v>6096</v>
      </c>
      <c r="D286" s="261" t="s">
        <v>6097</v>
      </c>
      <c r="E286" s="262" t="s">
        <v>5550</v>
      </c>
      <c r="F286" s="265" t="s">
        <v>6091</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6072</v>
      </c>
      <c r="B287" s="257" t="s">
        <v>6073</v>
      </c>
      <c r="C287" s="258" t="s">
        <v>6098</v>
      </c>
      <c r="D287" s="261" t="s">
        <v>6099</v>
      </c>
      <c r="E287" s="262" t="s">
        <v>5550</v>
      </c>
      <c r="F287" s="265" t="s">
        <v>6091</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6072</v>
      </c>
      <c r="B288" s="257" t="s">
        <v>6073</v>
      </c>
      <c r="C288" s="258" t="s">
        <v>6100</v>
      </c>
      <c r="D288" s="261" t="s">
        <v>6101</v>
      </c>
      <c r="E288" s="262" t="s">
        <v>5550</v>
      </c>
      <c r="F288" s="265" t="s">
        <v>6091</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6072</v>
      </c>
      <c r="B289" s="257" t="s">
        <v>6073</v>
      </c>
      <c r="C289" s="258" t="s">
        <v>6102</v>
      </c>
      <c r="D289" s="261" t="s">
        <v>6103</v>
      </c>
      <c r="E289" s="262" t="s">
        <v>5550</v>
      </c>
      <c r="F289" s="265" t="s">
        <v>6091</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6072</v>
      </c>
      <c r="B290" s="257" t="s">
        <v>6073</v>
      </c>
      <c r="C290" s="258" t="s">
        <v>6104</v>
      </c>
      <c r="D290" s="261" t="s">
        <v>6105</v>
      </c>
      <c r="E290" s="262" t="s">
        <v>5521</v>
      </c>
      <c r="F290" s="265" t="s">
        <v>6091</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6072</v>
      </c>
      <c r="B291" s="257" t="s">
        <v>6073</v>
      </c>
      <c r="C291" s="258" t="s">
        <v>6106</v>
      </c>
      <c r="D291" s="261" t="s">
        <v>6107</v>
      </c>
      <c r="E291" s="262" t="s">
        <v>5550</v>
      </c>
      <c r="F291" s="265" t="s">
        <v>6108</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6072</v>
      </c>
      <c r="B292" s="257" t="s">
        <v>6073</v>
      </c>
      <c r="C292" s="258" t="s">
        <v>6109</v>
      </c>
      <c r="D292" s="261" t="s">
        <v>6110</v>
      </c>
      <c r="E292" s="262" t="s">
        <v>5550</v>
      </c>
      <c r="F292" s="265" t="s">
        <v>6108</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6072</v>
      </c>
      <c r="B293" s="257" t="s">
        <v>6073</v>
      </c>
      <c r="C293" s="258" t="s">
        <v>6111</v>
      </c>
      <c r="D293" s="261" t="s">
        <v>6112</v>
      </c>
      <c r="E293" s="262" t="s">
        <v>5800</v>
      </c>
      <c r="F293" s="265" t="s">
        <v>6091</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6072</v>
      </c>
      <c r="B294" s="257" t="s">
        <v>6073</v>
      </c>
      <c r="C294" s="258" t="s">
        <v>6113</v>
      </c>
      <c r="D294" s="261" t="s">
        <v>6114</v>
      </c>
      <c r="E294" s="262" t="s">
        <v>5800</v>
      </c>
      <c r="F294" s="265" t="s">
        <v>6091</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6072</v>
      </c>
      <c r="B295" s="257" t="s">
        <v>6073</v>
      </c>
      <c r="C295" s="258" t="s">
        <v>6115</v>
      </c>
      <c r="D295" s="261" t="s">
        <v>6116</v>
      </c>
      <c r="E295" s="262" t="s">
        <v>5617</v>
      </c>
      <c r="F295" s="265" t="s">
        <v>6091</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6072</v>
      </c>
      <c r="B296" s="257" t="s">
        <v>6073</v>
      </c>
      <c r="C296" s="258" t="s">
        <v>6117</v>
      </c>
      <c r="D296" s="261" t="s">
        <v>6118</v>
      </c>
      <c r="E296" s="262" t="s">
        <v>5617</v>
      </c>
      <c r="F296" s="265" t="s">
        <v>6091</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6072</v>
      </c>
      <c r="B297" s="257" t="s">
        <v>6073</v>
      </c>
      <c r="C297" s="258" t="s">
        <v>6119</v>
      </c>
      <c r="D297" s="261" t="s">
        <v>6120</v>
      </c>
      <c r="E297" s="262" t="s">
        <v>5521</v>
      </c>
      <c r="F297" s="265" t="s">
        <v>6091</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6072</v>
      </c>
      <c r="B298" s="257" t="s">
        <v>6073</v>
      </c>
      <c r="C298" s="258" t="s">
        <v>6121</v>
      </c>
      <c r="D298" s="261" t="s">
        <v>6122</v>
      </c>
      <c r="E298" s="262" t="s">
        <v>5617</v>
      </c>
      <c r="F298" s="265" t="s">
        <v>6091</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6072</v>
      </c>
      <c r="B299" s="257" t="s">
        <v>6073</v>
      </c>
      <c r="C299" s="258" t="s">
        <v>6123</v>
      </c>
      <c r="D299" s="261" t="s">
        <v>6124</v>
      </c>
      <c r="E299" s="262" t="s">
        <v>5550</v>
      </c>
      <c r="F299" s="265" t="s">
        <v>6091</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6072</v>
      </c>
      <c r="B300" s="257" t="s">
        <v>6073</v>
      </c>
      <c r="C300" s="258" t="s">
        <v>6125</v>
      </c>
      <c r="D300" s="261" t="s">
        <v>6126</v>
      </c>
      <c r="E300" s="262" t="s">
        <v>5617</v>
      </c>
      <c r="F300" s="265" t="s">
        <v>6091</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6072</v>
      </c>
      <c r="B301" s="257" t="s">
        <v>6073</v>
      </c>
      <c r="C301" s="258" t="s">
        <v>6127</v>
      </c>
      <c r="D301" s="261" t="s">
        <v>6128</v>
      </c>
      <c r="E301" s="262" t="s">
        <v>5665</v>
      </c>
      <c r="F301" s="265" t="s">
        <v>6091</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6072</v>
      </c>
      <c r="B302" s="257" t="s">
        <v>6073</v>
      </c>
      <c r="C302" s="258" t="s">
        <v>6129</v>
      </c>
      <c r="D302" s="261" t="s">
        <v>6130</v>
      </c>
      <c r="E302" s="262" t="s">
        <v>5665</v>
      </c>
      <c r="F302" s="265" t="s">
        <v>6091</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6072</v>
      </c>
      <c r="B303" s="256" t="s">
        <v>1887</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6072</v>
      </c>
      <c r="B304" s="257" t="s">
        <v>1887</v>
      </c>
      <c r="C304" s="258" t="s">
        <v>6131</v>
      </c>
      <c r="D304" s="261" t="s">
        <v>6132</v>
      </c>
      <c r="E304" s="262" t="s">
        <v>5521</v>
      </c>
      <c r="F304" s="265" t="s">
        <v>6133</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6072</v>
      </c>
      <c r="B305" s="257" t="s">
        <v>1887</v>
      </c>
      <c r="C305" s="258" t="s">
        <v>6134</v>
      </c>
      <c r="D305" s="261" t="s">
        <v>6135</v>
      </c>
      <c r="E305" s="262" t="s">
        <v>5521</v>
      </c>
      <c r="F305" s="265" t="s">
        <v>6133</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6072</v>
      </c>
      <c r="B306" s="257" t="s">
        <v>1887</v>
      </c>
      <c r="C306" s="258" t="s">
        <v>6136</v>
      </c>
      <c r="D306" s="261" t="s">
        <v>6137</v>
      </c>
      <c r="E306" s="262" t="s">
        <v>5521</v>
      </c>
      <c r="F306" s="265" t="s">
        <v>6133</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6072</v>
      </c>
      <c r="B307" s="257" t="s">
        <v>1887</v>
      </c>
      <c r="C307" s="258" t="s">
        <v>6138</v>
      </c>
      <c r="D307" s="261" t="s">
        <v>6139</v>
      </c>
      <c r="E307" s="262" t="s">
        <v>5521</v>
      </c>
      <c r="F307" s="265" t="s">
        <v>6133</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6072</v>
      </c>
      <c r="B308" s="257" t="s">
        <v>1887</v>
      </c>
      <c r="C308" s="258" t="s">
        <v>6140</v>
      </c>
      <c r="D308" s="261" t="s">
        <v>6141</v>
      </c>
      <c r="E308" s="262" t="s">
        <v>5617</v>
      </c>
      <c r="F308" s="265" t="s">
        <v>6133</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6072</v>
      </c>
      <c r="B309" s="257" t="s">
        <v>1887</v>
      </c>
      <c r="C309" s="258" t="s">
        <v>6142</v>
      </c>
      <c r="D309" s="261" t="s">
        <v>6143</v>
      </c>
      <c r="E309" s="262" t="s">
        <v>5617</v>
      </c>
      <c r="F309" s="265" t="s">
        <v>6133</v>
      </c>
      <c r="G309" s="268">
        <f>IF(COUNTIF(H309:AU309,"&lt;&gt;")=0,"",SUMPRODUCT(((Recommendations[ImplStatus]="Implemented")+(Recommendations[ImplStatus]="Compensated"))*ISNUMBER(MATCH(Recommendations[Id],H309:AU309,0)))/COUNTIF(H309:AU309,"&lt;&gt;"))</f>
        <v>0</v>
      </c>
      <c r="H309" s="269" t="s">
        <v>70</v>
      </c>
      <c r="I309" s="269" t="s">
        <v>80</v>
      </c>
      <c r="J309" s="269" t="s">
        <v>541</v>
      </c>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6072</v>
      </c>
      <c r="B310" s="257" t="s">
        <v>1887</v>
      </c>
      <c r="C310" s="258" t="s">
        <v>6144</v>
      </c>
      <c r="D310" s="261" t="s">
        <v>6145</v>
      </c>
      <c r="E310" s="262" t="s">
        <v>5617</v>
      </c>
      <c r="F310" s="265" t="s">
        <v>6133</v>
      </c>
      <c r="G310" s="268">
        <f>IF(COUNTIF(H310:AU310,"&lt;&gt;")=0,"",SUMPRODUCT(((Recommendations[ImplStatus]="Implemented")+(Recommendations[ImplStatus]="Compensated"))*ISNUMBER(MATCH(Recommendations[Id],H310:AU310,0)))/COUNTIF(H310:AU310,"&lt;&gt;"))</f>
        <v>0</v>
      </c>
      <c r="H310" s="269" t="s">
        <v>43</v>
      </c>
      <c r="I310" s="269" t="s">
        <v>90</v>
      </c>
      <c r="J310" s="269" t="s">
        <v>188</v>
      </c>
      <c r="K310" s="269" t="s">
        <v>193</v>
      </c>
      <c r="L310" s="269" t="s">
        <v>198</v>
      </c>
      <c r="M310" s="269" t="s">
        <v>689</v>
      </c>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6072</v>
      </c>
      <c r="B311" s="257" t="s">
        <v>1887</v>
      </c>
      <c r="C311" s="258" t="s">
        <v>6146</v>
      </c>
      <c r="D311" s="261" t="s">
        <v>6147</v>
      </c>
      <c r="E311" s="262" t="s">
        <v>5617</v>
      </c>
      <c r="F311" s="265" t="s">
        <v>6133</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6072</v>
      </c>
      <c r="B312" s="257" t="s">
        <v>1887</v>
      </c>
      <c r="C312" s="258" t="s">
        <v>6148</v>
      </c>
      <c r="D312" s="261" t="s">
        <v>6149</v>
      </c>
      <c r="E312" s="262" t="s">
        <v>5617</v>
      </c>
      <c r="F312" s="265" t="s">
        <v>6133</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6072</v>
      </c>
      <c r="B313" s="257" t="s">
        <v>1887</v>
      </c>
      <c r="C313" s="258" t="s">
        <v>6150</v>
      </c>
      <c r="D313" s="261" t="s">
        <v>6151</v>
      </c>
      <c r="E313" s="262" t="s">
        <v>5550</v>
      </c>
      <c r="F313" s="265" t="s">
        <v>6133</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6072</v>
      </c>
      <c r="B314" s="257" t="s">
        <v>1887</v>
      </c>
      <c r="C314" s="258" t="s">
        <v>6152</v>
      </c>
      <c r="D314" s="261" t="s">
        <v>6153</v>
      </c>
      <c r="E314" s="262" t="s">
        <v>5550</v>
      </c>
      <c r="F314" s="265" t="s">
        <v>6133</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6072</v>
      </c>
      <c r="B315" s="257" t="s">
        <v>1887</v>
      </c>
      <c r="C315" s="258" t="s">
        <v>6154</v>
      </c>
      <c r="D315" s="261" t="s">
        <v>6155</v>
      </c>
      <c r="E315" s="262" t="s">
        <v>5550</v>
      </c>
      <c r="F315" s="265" t="s">
        <v>6133</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6072</v>
      </c>
      <c r="B316" s="257" t="s">
        <v>1887</v>
      </c>
      <c r="C316" s="258" t="s">
        <v>6156</v>
      </c>
      <c r="D316" s="261" t="s">
        <v>6157</v>
      </c>
      <c r="E316" s="262" t="s">
        <v>5550</v>
      </c>
      <c r="F316" s="265" t="s">
        <v>6133</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6072</v>
      </c>
      <c r="B317" s="257" t="s">
        <v>1887</v>
      </c>
      <c r="C317" s="258" t="s">
        <v>6158</v>
      </c>
      <c r="D317" s="261" t="s">
        <v>6159</v>
      </c>
      <c r="E317" s="262" t="s">
        <v>5617</v>
      </c>
      <c r="F317" s="265" t="s">
        <v>6091</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6072</v>
      </c>
      <c r="B318" s="257" t="s">
        <v>1887</v>
      </c>
      <c r="C318" s="258" t="s">
        <v>6160</v>
      </c>
      <c r="D318" s="261" t="s">
        <v>6161</v>
      </c>
      <c r="E318" s="262" t="s">
        <v>5665</v>
      </c>
      <c r="F318" s="265" t="s">
        <v>6091</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6072</v>
      </c>
      <c r="B319" s="257" t="s">
        <v>1887</v>
      </c>
      <c r="C319" s="258" t="s">
        <v>6162</v>
      </c>
      <c r="D319" s="261" t="s">
        <v>6163</v>
      </c>
      <c r="E319" s="262" t="s">
        <v>5665</v>
      </c>
      <c r="F319" s="265" t="s">
        <v>6091</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6072</v>
      </c>
      <c r="B320" s="256" t="s">
        <v>6164</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6072</v>
      </c>
      <c r="B321" s="257" t="s">
        <v>6164</v>
      </c>
      <c r="C321" s="258" t="s">
        <v>6165</v>
      </c>
      <c r="D321" s="261" t="s">
        <v>6166</v>
      </c>
      <c r="E321" s="262" t="s">
        <v>5550</v>
      </c>
      <c r="F321" s="265" t="s">
        <v>6167</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6072</v>
      </c>
      <c r="B322" s="257" t="s">
        <v>6164</v>
      </c>
      <c r="C322" s="258" t="s">
        <v>6168</v>
      </c>
      <c r="D322" s="261" t="s">
        <v>6169</v>
      </c>
      <c r="E322" s="262" t="s">
        <v>5550</v>
      </c>
      <c r="F322" s="265" t="s">
        <v>6167</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6072</v>
      </c>
      <c r="B323" s="257" t="s">
        <v>6164</v>
      </c>
      <c r="C323" s="258" t="s">
        <v>6170</v>
      </c>
      <c r="D323" s="261" t="s">
        <v>6171</v>
      </c>
      <c r="E323" s="262" t="s">
        <v>5550</v>
      </c>
      <c r="F323" s="265" t="s">
        <v>6167</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6072</v>
      </c>
      <c r="B324" s="257" t="s">
        <v>6164</v>
      </c>
      <c r="C324" s="258" t="s">
        <v>6172</v>
      </c>
      <c r="D324" s="261" t="s">
        <v>6173</v>
      </c>
      <c r="E324" s="262" t="s">
        <v>5550</v>
      </c>
      <c r="F324" s="265" t="s">
        <v>6167</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6072</v>
      </c>
      <c r="B325" s="257" t="s">
        <v>6164</v>
      </c>
      <c r="C325" s="258" t="s">
        <v>6174</v>
      </c>
      <c r="D325" s="261" t="s">
        <v>6175</v>
      </c>
      <c r="E325" s="262" t="s">
        <v>5550</v>
      </c>
      <c r="F325" s="265" t="s">
        <v>6167</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6072</v>
      </c>
      <c r="B326" s="257" t="s">
        <v>6164</v>
      </c>
      <c r="C326" s="258" t="s">
        <v>6176</v>
      </c>
      <c r="D326" s="261" t="s">
        <v>6177</v>
      </c>
      <c r="E326" s="262" t="s">
        <v>5550</v>
      </c>
      <c r="F326" s="265" t="s">
        <v>6167</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6072</v>
      </c>
      <c r="B327" s="257" t="s">
        <v>6164</v>
      </c>
      <c r="C327" s="258" t="s">
        <v>6178</v>
      </c>
      <c r="D327" s="261" t="s">
        <v>6179</v>
      </c>
      <c r="E327" s="262" t="s">
        <v>5550</v>
      </c>
      <c r="F327" s="265" t="s">
        <v>6167</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6072</v>
      </c>
      <c r="B328" s="257" t="s">
        <v>6164</v>
      </c>
      <c r="C328" s="258" t="s">
        <v>6180</v>
      </c>
      <c r="D328" s="261" t="s">
        <v>6181</v>
      </c>
      <c r="E328" s="262" t="s">
        <v>5550</v>
      </c>
      <c r="F328" s="265" t="s">
        <v>6167</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6072</v>
      </c>
      <c r="B329" s="257" t="s">
        <v>6164</v>
      </c>
      <c r="C329" s="258" t="s">
        <v>6182</v>
      </c>
      <c r="D329" s="261" t="s">
        <v>6183</v>
      </c>
      <c r="E329" s="262" t="s">
        <v>5550</v>
      </c>
      <c r="F329" s="265" t="s">
        <v>6167</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6072</v>
      </c>
      <c r="B330" s="257" t="s">
        <v>6164</v>
      </c>
      <c r="C330" s="258" t="s">
        <v>6184</v>
      </c>
      <c r="D330" s="261" t="s">
        <v>6185</v>
      </c>
      <c r="E330" s="262" t="s">
        <v>5550</v>
      </c>
      <c r="F330" s="265" t="s">
        <v>6167</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6072</v>
      </c>
      <c r="B331" s="257" t="s">
        <v>6164</v>
      </c>
      <c r="C331" s="258" t="s">
        <v>6186</v>
      </c>
      <c r="D331" s="261" t="s">
        <v>6187</v>
      </c>
      <c r="E331" s="262" t="s">
        <v>5550</v>
      </c>
      <c r="F331" s="265" t="s">
        <v>6167</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6072</v>
      </c>
      <c r="B332" s="257" t="s">
        <v>6164</v>
      </c>
      <c r="C332" s="258" t="s">
        <v>6188</v>
      </c>
      <c r="D332" s="261" t="s">
        <v>6189</v>
      </c>
      <c r="E332" s="262" t="s">
        <v>5550</v>
      </c>
      <c r="F332" s="265" t="s">
        <v>6167</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6072</v>
      </c>
      <c r="B333" s="257" t="s">
        <v>6164</v>
      </c>
      <c r="C333" s="258" t="s">
        <v>6190</v>
      </c>
      <c r="D333" s="261" t="s">
        <v>6191</v>
      </c>
      <c r="E333" s="262" t="s">
        <v>5550</v>
      </c>
      <c r="F333" s="265" t="s">
        <v>6167</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6072</v>
      </c>
      <c r="B334" s="257" t="s">
        <v>6164</v>
      </c>
      <c r="C334" s="258" t="s">
        <v>6192</v>
      </c>
      <c r="D334" s="261" t="s">
        <v>6193</v>
      </c>
      <c r="E334" s="262" t="s">
        <v>5550</v>
      </c>
      <c r="F334" s="265" t="s">
        <v>6167</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6072</v>
      </c>
      <c r="B335" s="257" t="s">
        <v>6164</v>
      </c>
      <c r="C335" s="258" t="s">
        <v>6194</v>
      </c>
      <c r="D335" s="261" t="s">
        <v>6195</v>
      </c>
      <c r="E335" s="262" t="s">
        <v>5550</v>
      </c>
      <c r="F335" s="265" t="s">
        <v>6167</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6072</v>
      </c>
      <c r="B336" s="257" t="s">
        <v>6164</v>
      </c>
      <c r="C336" s="258" t="s">
        <v>6196</v>
      </c>
      <c r="D336" s="261" t="s">
        <v>6197</v>
      </c>
      <c r="E336" s="262" t="s">
        <v>5665</v>
      </c>
      <c r="F336" s="265" t="s">
        <v>6167</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6072</v>
      </c>
      <c r="B337" s="257" t="s">
        <v>6164</v>
      </c>
      <c r="C337" s="258" t="s">
        <v>6198</v>
      </c>
      <c r="D337" s="261" t="s">
        <v>6199</v>
      </c>
      <c r="E337" s="262" t="s">
        <v>5665</v>
      </c>
      <c r="F337" s="265" t="s">
        <v>6167</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6072</v>
      </c>
      <c r="B338" s="257" t="s">
        <v>6164</v>
      </c>
      <c r="C338" s="258" t="s">
        <v>6200</v>
      </c>
      <c r="D338" s="261" t="s">
        <v>6201</v>
      </c>
      <c r="E338" s="262" t="s">
        <v>5550</v>
      </c>
      <c r="F338" s="265" t="s">
        <v>6167</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6072</v>
      </c>
      <c r="B339" s="257" t="s">
        <v>6164</v>
      </c>
      <c r="C339" s="258" t="s">
        <v>6202</v>
      </c>
      <c r="D339" s="261" t="s">
        <v>6203</v>
      </c>
      <c r="E339" s="262" t="s">
        <v>5550</v>
      </c>
      <c r="F339" s="265" t="s">
        <v>6167</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6072</v>
      </c>
      <c r="B340" s="256" t="s">
        <v>6204</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6072</v>
      </c>
      <c r="B341" s="257" t="s">
        <v>6204</v>
      </c>
      <c r="C341" s="258" t="s">
        <v>6205</v>
      </c>
      <c r="D341" s="261" t="s">
        <v>6206</v>
      </c>
      <c r="E341" s="262" t="s">
        <v>5521</v>
      </c>
      <c r="F341" s="265" t="s">
        <v>6091</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6072</v>
      </c>
      <c r="B342" s="257" t="s">
        <v>6204</v>
      </c>
      <c r="C342" s="258" t="s">
        <v>6207</v>
      </c>
      <c r="D342" s="261" t="s">
        <v>6208</v>
      </c>
      <c r="E342" s="262" t="s">
        <v>5521</v>
      </c>
      <c r="F342" s="265" t="s">
        <v>6091</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6072</v>
      </c>
      <c r="B343" s="257" t="s">
        <v>6204</v>
      </c>
      <c r="C343" s="258" t="s">
        <v>6209</v>
      </c>
      <c r="D343" s="261" t="s">
        <v>6210</v>
      </c>
      <c r="E343" s="262" t="s">
        <v>5617</v>
      </c>
      <c r="F343" s="265" t="s">
        <v>6211</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6072</v>
      </c>
      <c r="B344" s="257" t="s">
        <v>6204</v>
      </c>
      <c r="C344" s="258" t="s">
        <v>6212</v>
      </c>
      <c r="D344" s="261" t="s">
        <v>6213</v>
      </c>
      <c r="E344" s="262" t="s">
        <v>5550</v>
      </c>
      <c r="F344" s="265" t="s">
        <v>6211</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6072</v>
      </c>
      <c r="B345" s="257" t="s">
        <v>6204</v>
      </c>
      <c r="C345" s="258" t="s">
        <v>6214</v>
      </c>
      <c r="D345" s="261" t="s">
        <v>6215</v>
      </c>
      <c r="E345" s="262" t="s">
        <v>5550</v>
      </c>
      <c r="F345" s="265" t="s">
        <v>6211</v>
      </c>
      <c r="G345" s="268">
        <f>IF(COUNTIF(H345:AU345,"&lt;&gt;")=0,"",SUMPRODUCT(((Recommendations[ImplStatus]="Implemented")+(Recommendations[ImplStatus]="Compensated"))*ISNUMBER(MATCH(Recommendations[Id],H345:AU345,0)))/COUNTIF(H345:AU345,"&lt;&gt;"))</f>
        <v>0</v>
      </c>
      <c r="H345" s="269" t="s">
        <v>65</v>
      </c>
      <c r="I345" s="269" t="s">
        <v>85</v>
      </c>
      <c r="J345" s="269" t="s">
        <v>546</v>
      </c>
      <c r="K345" s="269" t="s">
        <v>556</v>
      </c>
      <c r="L345" s="269" t="s">
        <v>607</v>
      </c>
      <c r="M345" s="269" t="s">
        <v>612</v>
      </c>
      <c r="N345" s="269" t="s">
        <v>616</v>
      </c>
      <c r="O345" s="269" t="s">
        <v>620</v>
      </c>
      <c r="P345" s="269" t="s">
        <v>625</v>
      </c>
      <c r="Q345" s="269" t="s">
        <v>629</v>
      </c>
      <c r="R345" s="269" t="s">
        <v>633</v>
      </c>
      <c r="S345" s="269" t="s">
        <v>637</v>
      </c>
      <c r="T345" s="269" t="s">
        <v>641</v>
      </c>
      <c r="U345" s="269" t="s">
        <v>734</v>
      </c>
      <c r="V345" s="269" t="s">
        <v>739</v>
      </c>
      <c r="W345" s="269" t="s">
        <v>743</v>
      </c>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6072</v>
      </c>
      <c r="B346" s="257" t="s">
        <v>6204</v>
      </c>
      <c r="C346" s="258" t="s">
        <v>6216</v>
      </c>
      <c r="D346" s="261" t="s">
        <v>6217</v>
      </c>
      <c r="E346" s="262" t="s">
        <v>5550</v>
      </c>
      <c r="F346" s="265" t="s">
        <v>6211</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6072</v>
      </c>
      <c r="B347" s="257" t="s">
        <v>6204</v>
      </c>
      <c r="C347" s="258" t="s">
        <v>6218</v>
      </c>
      <c r="D347" s="261" t="s">
        <v>6219</v>
      </c>
      <c r="E347" s="262" t="s">
        <v>5550</v>
      </c>
      <c r="F347" s="265" t="s">
        <v>6211</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6072</v>
      </c>
      <c r="B348" s="257" t="s">
        <v>6204</v>
      </c>
      <c r="C348" s="258" t="s">
        <v>6220</v>
      </c>
      <c r="D348" s="261" t="s">
        <v>6221</v>
      </c>
      <c r="E348" s="262" t="s">
        <v>5550</v>
      </c>
      <c r="F348" s="265" t="s">
        <v>6211</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6072</v>
      </c>
      <c r="B349" s="257" t="s">
        <v>6204</v>
      </c>
      <c r="C349" s="258" t="s">
        <v>6222</v>
      </c>
      <c r="D349" s="261" t="s">
        <v>6223</v>
      </c>
      <c r="E349" s="262" t="s">
        <v>5550</v>
      </c>
      <c r="F349" s="265" t="s">
        <v>6211</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6072</v>
      </c>
      <c r="B350" s="257" t="s">
        <v>6204</v>
      </c>
      <c r="C350" s="258" t="s">
        <v>6224</v>
      </c>
      <c r="D350" s="261" t="s">
        <v>6225</v>
      </c>
      <c r="E350" s="262" t="s">
        <v>5521</v>
      </c>
      <c r="F350" s="265" t="s">
        <v>6211</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6072</v>
      </c>
      <c r="B351" s="257" t="s">
        <v>6204</v>
      </c>
      <c r="C351" s="258" t="s">
        <v>6226</v>
      </c>
      <c r="D351" s="261" t="s">
        <v>6227</v>
      </c>
      <c r="E351" s="262" t="s">
        <v>5521</v>
      </c>
      <c r="F351" s="265" t="s">
        <v>6211</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6072</v>
      </c>
      <c r="B352" s="257" t="s">
        <v>6204</v>
      </c>
      <c r="C352" s="258" t="s">
        <v>6228</v>
      </c>
      <c r="D352" s="261" t="s">
        <v>6229</v>
      </c>
      <c r="E352" s="262" t="s">
        <v>5521</v>
      </c>
      <c r="F352" s="265" t="s">
        <v>6211</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6072</v>
      </c>
      <c r="B353" s="257" t="s">
        <v>6204</v>
      </c>
      <c r="C353" s="258" t="s">
        <v>6230</v>
      </c>
      <c r="D353" s="261" t="s">
        <v>6231</v>
      </c>
      <c r="E353" s="262" t="s">
        <v>5617</v>
      </c>
      <c r="F353" s="265" t="s">
        <v>6091</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6072</v>
      </c>
      <c r="B354" s="256" t="s">
        <v>6232</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6072</v>
      </c>
      <c r="B355" s="257" t="s">
        <v>6232</v>
      </c>
      <c r="C355" s="258" t="s">
        <v>6233</v>
      </c>
      <c r="D355" s="261" t="s">
        <v>6234</v>
      </c>
      <c r="E355" s="262" t="s">
        <v>5617</v>
      </c>
      <c r="F355" s="265" t="s">
        <v>6235</v>
      </c>
      <c r="G355" s="268">
        <f>IF(COUNTIF(H355:AU355,"&lt;&gt;")=0,"",SUMPRODUCT(((Recommendations[ImplStatus]="Implemented")+(Recommendations[ImplStatus]="Compensated"))*ISNUMBER(MATCH(Recommendations[Id],H355:AU355,0)))/COUNTIF(H355:AU355,"&lt;&gt;"))</f>
        <v>0</v>
      </c>
      <c r="H355" s="269" t="s">
        <v>405</v>
      </c>
      <c r="I355" s="269" t="s">
        <v>419</v>
      </c>
      <c r="J355" s="269" t="s">
        <v>467</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6072</v>
      </c>
      <c r="B356" s="257" t="s">
        <v>6232</v>
      </c>
      <c r="C356" s="258" t="s">
        <v>6236</v>
      </c>
      <c r="D356" s="261" t="s">
        <v>6237</v>
      </c>
      <c r="E356" s="262" t="s">
        <v>5617</v>
      </c>
      <c r="F356" s="265" t="s">
        <v>6235</v>
      </c>
      <c r="G356" s="268">
        <f>IF(COUNTIF(H356:AU356,"&lt;&gt;")=0,"",SUMPRODUCT(((Recommendations[ImplStatus]="Implemented")+(Recommendations[ImplStatus]="Compensated"))*ISNUMBER(MATCH(Recommendations[Id],H356:AU356,0)))/COUNTIF(H356:AU356,"&lt;&gt;"))</f>
        <v>0</v>
      </c>
      <c r="H356" s="269" t="s">
        <v>60</v>
      </c>
      <c r="I356" s="269" t="s">
        <v>95</v>
      </c>
      <c r="J356" s="269" t="s">
        <v>100</v>
      </c>
      <c r="K356" s="269" t="s">
        <v>178</v>
      </c>
      <c r="L356" s="269" t="s">
        <v>183</v>
      </c>
      <c r="M356" s="269" t="s">
        <v>202</v>
      </c>
      <c r="N356" s="269" t="s">
        <v>227</v>
      </c>
      <c r="O356" s="269" t="s">
        <v>232</v>
      </c>
      <c r="P356" s="269" t="s">
        <v>237</v>
      </c>
      <c r="Q356" s="269" t="s">
        <v>241</v>
      </c>
      <c r="R356" s="269" t="s">
        <v>245</v>
      </c>
      <c r="S356" s="269" t="s">
        <v>250</v>
      </c>
      <c r="T356" s="269" t="s">
        <v>260</v>
      </c>
      <c r="U356" s="269" t="s">
        <v>265</v>
      </c>
      <c r="V356" s="269" t="s">
        <v>270</v>
      </c>
      <c r="W356" s="269" t="s">
        <v>274</v>
      </c>
      <c r="X356" s="269" t="s">
        <v>279</v>
      </c>
      <c r="Y356" s="269" t="s">
        <v>284</v>
      </c>
      <c r="Z356" s="269" t="s">
        <v>289</v>
      </c>
      <c r="AA356" s="269" t="s">
        <v>293</v>
      </c>
      <c r="AB356" s="269" t="s">
        <v>298</v>
      </c>
      <c r="AC356" s="269" t="s">
        <v>302</v>
      </c>
      <c r="AD356" s="269" t="s">
        <v>306</v>
      </c>
      <c r="AE356" s="269" t="s">
        <v>310</v>
      </c>
      <c r="AF356" s="269" t="s">
        <v>314</v>
      </c>
      <c r="AG356" s="269" t="s">
        <v>318</v>
      </c>
      <c r="AH356" s="269" t="s">
        <v>323</v>
      </c>
      <c r="AI356" s="269" t="s">
        <v>327</v>
      </c>
      <c r="AJ356" s="269" t="s">
        <v>331</v>
      </c>
      <c r="AK356" s="269" t="s">
        <v>336</v>
      </c>
      <c r="AL356" s="269" t="s">
        <v>340</v>
      </c>
      <c r="AM356" s="269" t="s">
        <v>344</v>
      </c>
      <c r="AN356" s="269" t="s">
        <v>348</v>
      </c>
      <c r="AO356" s="269" t="s">
        <v>352</v>
      </c>
      <c r="AP356" s="269" t="s">
        <v>360</v>
      </c>
      <c r="AQ356" s="269" t="s">
        <v>364</v>
      </c>
      <c r="AR356" s="269" t="s">
        <v>368</v>
      </c>
      <c r="AS356" s="269" t="s">
        <v>373</v>
      </c>
      <c r="AT356" s="269" t="s">
        <v>377</v>
      </c>
      <c r="AU356" s="283" t="s">
        <v>381</v>
      </c>
    </row>
    <row r="357" spans="1:47" ht="60" customHeight="1" x14ac:dyDescent="0.35">
      <c r="A357" s="279" t="s">
        <v>6072</v>
      </c>
      <c r="B357" s="257" t="s">
        <v>6232</v>
      </c>
      <c r="C357" s="258" t="s">
        <v>6238</v>
      </c>
      <c r="D357" s="261" t="s">
        <v>6239</v>
      </c>
      <c r="E357" s="262" t="s">
        <v>5665</v>
      </c>
      <c r="F357" s="265" t="s">
        <v>6235</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6072</v>
      </c>
      <c r="B358" s="257" t="s">
        <v>6232</v>
      </c>
      <c r="C358" s="258" t="s">
        <v>6240</v>
      </c>
      <c r="D358" s="261" t="s">
        <v>6241</v>
      </c>
      <c r="E358" s="262" t="s">
        <v>5665</v>
      </c>
      <c r="F358" s="265" t="s">
        <v>6235</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6072</v>
      </c>
      <c r="B359" s="257" t="s">
        <v>6232</v>
      </c>
      <c r="C359" s="258" t="s">
        <v>6242</v>
      </c>
      <c r="D359" s="261" t="s">
        <v>6243</v>
      </c>
      <c r="E359" s="262" t="s">
        <v>5665</v>
      </c>
      <c r="F359" s="265" t="s">
        <v>6235</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6072</v>
      </c>
      <c r="B360" s="257" t="s">
        <v>6232</v>
      </c>
      <c r="C360" s="258" t="s">
        <v>6244</v>
      </c>
      <c r="D360" s="261" t="s">
        <v>6245</v>
      </c>
      <c r="E360" s="262" t="s">
        <v>5617</v>
      </c>
      <c r="F360" s="265" t="s">
        <v>6235</v>
      </c>
      <c r="G360" s="268">
        <f>IF(COUNTIF(H360:AU360,"&lt;&gt;")=0,"",SUMPRODUCT(((Recommendations[ImplStatus]="Implemented")+(Recommendations[ImplStatus]="Compensated"))*ISNUMBER(MATCH(Recommendations[Id],H360:AU360,0)))/COUNTIF(H360:AU360,"&lt;&gt;"))</f>
        <v>0</v>
      </c>
      <c r="H360" s="269" t="s">
        <v>457</v>
      </c>
      <c r="I360" s="269" t="s">
        <v>507</v>
      </c>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6072</v>
      </c>
      <c r="B361" s="257" t="s">
        <v>6232</v>
      </c>
      <c r="C361" s="258" t="s">
        <v>6246</v>
      </c>
      <c r="D361" s="261" t="s">
        <v>6247</v>
      </c>
      <c r="E361" s="262" t="s">
        <v>5550</v>
      </c>
      <c r="F361" s="265" t="s">
        <v>6235</v>
      </c>
      <c r="G361" s="268">
        <f>IF(COUNTIF(H361:AU361,"&lt;&gt;")=0,"",SUMPRODUCT(((Recommendations[ImplStatus]="Implemented")+(Recommendations[ImplStatus]="Compensated"))*ISNUMBER(MATCH(Recommendations[Id],H361:AU361,0)))/COUNTIF(H361:AU361,"&lt;&gt;"))</f>
        <v>0</v>
      </c>
      <c r="H361" s="269" t="s">
        <v>429</v>
      </c>
      <c r="I361" s="269" t="s">
        <v>434</v>
      </c>
      <c r="J361" s="269" t="s">
        <v>438</v>
      </c>
      <c r="K361" s="269" t="s">
        <v>581</v>
      </c>
      <c r="L361" s="269" t="s">
        <v>586</v>
      </c>
      <c r="M361" s="269" t="s">
        <v>590</v>
      </c>
      <c r="N361" s="269" t="s">
        <v>595</v>
      </c>
      <c r="O361" s="269" t="s">
        <v>599</v>
      </c>
      <c r="P361" s="269" t="s">
        <v>603</v>
      </c>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6072</v>
      </c>
      <c r="B362" s="257" t="s">
        <v>6232</v>
      </c>
      <c r="C362" s="258" t="s">
        <v>6248</v>
      </c>
      <c r="D362" s="261" t="s">
        <v>6249</v>
      </c>
      <c r="E362" s="262" t="s">
        <v>5665</v>
      </c>
      <c r="F362" s="265" t="s">
        <v>6235</v>
      </c>
      <c r="G362" s="268">
        <f>IF(COUNTIF(H362:AU362,"&lt;&gt;")=0,"",SUMPRODUCT(((Recommendations[ImplStatus]="Implemented")+(Recommendations[ImplStatus]="Compensated"))*ISNUMBER(MATCH(Recommendations[Id],H362:AU362,0)))/COUNTIF(H362:AU362,"&lt;&gt;"))</f>
        <v>0</v>
      </c>
      <c r="H362" s="269" t="s">
        <v>255</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6072</v>
      </c>
      <c r="B363" s="257" t="s">
        <v>6232</v>
      </c>
      <c r="C363" s="258" t="s">
        <v>6250</v>
      </c>
      <c r="D363" s="261" t="s">
        <v>6251</v>
      </c>
      <c r="E363" s="262" t="s">
        <v>5665</v>
      </c>
      <c r="F363" s="265" t="s">
        <v>6235</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6072</v>
      </c>
      <c r="B364" s="257" t="s">
        <v>6232</v>
      </c>
      <c r="C364" s="258" t="s">
        <v>6252</v>
      </c>
      <c r="D364" s="261" t="s">
        <v>6253</v>
      </c>
      <c r="E364" s="262" t="s">
        <v>5665</v>
      </c>
      <c r="F364" s="265" t="s">
        <v>6235</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6072</v>
      </c>
      <c r="B365" s="257" t="s">
        <v>6232</v>
      </c>
      <c r="C365" s="258" t="s">
        <v>6254</v>
      </c>
      <c r="D365" s="261" t="s">
        <v>6255</v>
      </c>
      <c r="E365" s="262" t="s">
        <v>5665</v>
      </c>
      <c r="F365" s="265" t="s">
        <v>6235</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6072</v>
      </c>
      <c r="B366" s="257" t="s">
        <v>6232</v>
      </c>
      <c r="C366" s="258" t="s">
        <v>6256</v>
      </c>
      <c r="D366" s="261" t="s">
        <v>6257</v>
      </c>
      <c r="E366" s="262" t="s">
        <v>5665</v>
      </c>
      <c r="F366" s="265" t="s">
        <v>6235</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6072</v>
      </c>
      <c r="B367" s="257" t="s">
        <v>6232</v>
      </c>
      <c r="C367" s="258" t="s">
        <v>6258</v>
      </c>
      <c r="D367" s="261" t="s">
        <v>6259</v>
      </c>
      <c r="E367" s="262" t="s">
        <v>5665</v>
      </c>
      <c r="F367" s="265" t="s">
        <v>6235</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6072</v>
      </c>
      <c r="B368" s="257" t="s">
        <v>6232</v>
      </c>
      <c r="C368" s="258" t="s">
        <v>6260</v>
      </c>
      <c r="D368" s="261" t="s">
        <v>6261</v>
      </c>
      <c r="E368" s="262" t="s">
        <v>5665</v>
      </c>
      <c r="F368" s="265" t="s">
        <v>6235</v>
      </c>
      <c r="G368" s="268">
        <f>IF(COUNTIF(H368:AU368,"&lt;&gt;")=0,"",SUMPRODUCT(((Recommendations[ImplStatus]="Implemented")+(Recommendations[ImplStatus]="Compensated"))*ISNUMBER(MATCH(Recommendations[Id],H368:AU368,0)))/COUNTIF(H368:AU368,"&lt;&gt;"))</f>
        <v>0</v>
      </c>
      <c r="H368" s="269" t="s">
        <v>645</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6072</v>
      </c>
      <c r="B369" s="257" t="s">
        <v>6232</v>
      </c>
      <c r="C369" s="258" t="s">
        <v>6262</v>
      </c>
      <c r="D369" s="261" t="s">
        <v>6263</v>
      </c>
      <c r="E369" s="262" t="s">
        <v>5665</v>
      </c>
      <c r="F369" s="265" t="s">
        <v>6235</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6264</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6264</v>
      </c>
      <c r="B371" s="256" t="s">
        <v>6265</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6264</v>
      </c>
      <c r="B372" s="257" t="s">
        <v>6265</v>
      </c>
      <c r="C372" s="258" t="s">
        <v>6266</v>
      </c>
      <c r="D372" s="261" t="s">
        <v>6267</v>
      </c>
      <c r="E372" s="262" t="s">
        <v>5521</v>
      </c>
      <c r="F372" s="265" t="s">
        <v>6268</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6264</v>
      </c>
      <c r="B373" s="257" t="s">
        <v>6265</v>
      </c>
      <c r="C373" s="258" t="s">
        <v>6269</v>
      </c>
      <c r="D373" s="261" t="s">
        <v>6270</v>
      </c>
      <c r="E373" s="262" t="s">
        <v>5521</v>
      </c>
      <c r="F373" s="265" t="s">
        <v>6271</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6264</v>
      </c>
      <c r="B374" s="257" t="s">
        <v>6265</v>
      </c>
      <c r="C374" s="258" t="s">
        <v>6272</v>
      </c>
      <c r="D374" s="261" t="s">
        <v>6273</v>
      </c>
      <c r="E374" s="262" t="s">
        <v>5550</v>
      </c>
      <c r="F374" s="265" t="s">
        <v>6271</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6264</v>
      </c>
      <c r="B375" s="257" t="s">
        <v>6265</v>
      </c>
      <c r="C375" s="258" t="s">
        <v>6274</v>
      </c>
      <c r="D375" s="261" t="s">
        <v>6275</v>
      </c>
      <c r="E375" s="262" t="s">
        <v>5550</v>
      </c>
      <c r="F375" s="265" t="s">
        <v>6271</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6264</v>
      </c>
      <c r="B376" s="257" t="s">
        <v>6265</v>
      </c>
      <c r="C376" s="258" t="s">
        <v>6276</v>
      </c>
      <c r="D376" s="261" t="s">
        <v>6277</v>
      </c>
      <c r="E376" s="262" t="s">
        <v>5550</v>
      </c>
      <c r="F376" s="265" t="s">
        <v>6133</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6264</v>
      </c>
      <c r="B377" s="257" t="s">
        <v>6265</v>
      </c>
      <c r="C377" s="258" t="s">
        <v>6278</v>
      </c>
      <c r="D377" s="261" t="s">
        <v>6279</v>
      </c>
      <c r="E377" s="262" t="s">
        <v>5617</v>
      </c>
      <c r="F377" s="265" t="s">
        <v>6091</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6264</v>
      </c>
      <c r="B378" s="257" t="s">
        <v>6265</v>
      </c>
      <c r="C378" s="258" t="s">
        <v>6280</v>
      </c>
      <c r="D378" s="261" t="s">
        <v>6281</v>
      </c>
      <c r="E378" s="262" t="s">
        <v>5617</v>
      </c>
      <c r="F378" s="265" t="s">
        <v>6271</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6264</v>
      </c>
      <c r="B379" s="257" t="s">
        <v>6265</v>
      </c>
      <c r="C379" s="258" t="s">
        <v>6282</v>
      </c>
      <c r="D379" s="261" t="s">
        <v>6283</v>
      </c>
      <c r="E379" s="262" t="s">
        <v>5617</v>
      </c>
      <c r="F379" s="265" t="s">
        <v>6268</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6264</v>
      </c>
      <c r="B380" s="257" t="s">
        <v>6265</v>
      </c>
      <c r="C380" s="258" t="s">
        <v>6284</v>
      </c>
      <c r="D380" s="261" t="s">
        <v>6285</v>
      </c>
      <c r="E380" s="262" t="s">
        <v>5617</v>
      </c>
      <c r="F380" s="265" t="s">
        <v>6268</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6264</v>
      </c>
      <c r="B381" s="257" t="s">
        <v>6265</v>
      </c>
      <c r="C381" s="258" t="s">
        <v>6286</v>
      </c>
      <c r="D381" s="261" t="s">
        <v>6287</v>
      </c>
      <c r="E381" s="262" t="s">
        <v>5617</v>
      </c>
      <c r="F381" s="265" t="s">
        <v>6268</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6264</v>
      </c>
      <c r="B382" s="257" t="s">
        <v>6265</v>
      </c>
      <c r="C382" s="258" t="s">
        <v>6288</v>
      </c>
      <c r="D382" s="261" t="s">
        <v>6289</v>
      </c>
      <c r="E382" s="262" t="s">
        <v>5665</v>
      </c>
      <c r="F382" s="265" t="s">
        <v>6268</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6264</v>
      </c>
      <c r="B383" s="257" t="s">
        <v>6265</v>
      </c>
      <c r="C383" s="258" t="s">
        <v>6290</v>
      </c>
      <c r="D383" s="261" t="s">
        <v>6291</v>
      </c>
      <c r="E383" s="262" t="s">
        <v>5665</v>
      </c>
      <c r="F383" s="265" t="s">
        <v>6268</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6264</v>
      </c>
      <c r="B384" s="257" t="s">
        <v>6265</v>
      </c>
      <c r="C384" s="258" t="s">
        <v>6292</v>
      </c>
      <c r="D384" s="261" t="s">
        <v>6293</v>
      </c>
      <c r="E384" s="262" t="s">
        <v>5665</v>
      </c>
      <c r="F384" s="265" t="s">
        <v>6268</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6264</v>
      </c>
      <c r="B385" s="257" t="s">
        <v>6265</v>
      </c>
      <c r="C385" s="258" t="s">
        <v>6294</v>
      </c>
      <c r="D385" s="261" t="s">
        <v>6295</v>
      </c>
      <c r="E385" s="262" t="s">
        <v>5617</v>
      </c>
      <c r="F385" s="265" t="s">
        <v>6268</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6264</v>
      </c>
      <c r="B386" s="256" t="s">
        <v>6296</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6264</v>
      </c>
      <c r="B387" s="257" t="s">
        <v>6296</v>
      </c>
      <c r="C387" s="258" t="s">
        <v>6297</v>
      </c>
      <c r="D387" s="261" t="s">
        <v>6298</v>
      </c>
      <c r="E387" s="262" t="s">
        <v>5521</v>
      </c>
      <c r="F387" s="265" t="s">
        <v>6299</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6264</v>
      </c>
      <c r="B388" s="257" t="s">
        <v>6296</v>
      </c>
      <c r="C388" s="258" t="s">
        <v>6300</v>
      </c>
      <c r="D388" s="261" t="s">
        <v>6301</v>
      </c>
      <c r="E388" s="262" t="s">
        <v>5521</v>
      </c>
      <c r="F388" s="265" t="s">
        <v>6299</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6264</v>
      </c>
      <c r="B389" s="257" t="s">
        <v>6296</v>
      </c>
      <c r="C389" s="258" t="s">
        <v>6302</v>
      </c>
      <c r="D389" s="261" t="s">
        <v>6303</v>
      </c>
      <c r="E389" s="262" t="s">
        <v>5800</v>
      </c>
      <c r="F389" s="265" t="s">
        <v>6299</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6264</v>
      </c>
      <c r="B390" s="257" t="s">
        <v>6296</v>
      </c>
      <c r="C390" s="258" t="s">
        <v>6304</v>
      </c>
      <c r="D390" s="261" t="s">
        <v>6305</v>
      </c>
      <c r="E390" s="262" t="s">
        <v>5617</v>
      </c>
      <c r="F390" s="265" t="s">
        <v>6299</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6264</v>
      </c>
      <c r="B391" s="257" t="s">
        <v>6296</v>
      </c>
      <c r="C391" s="258" t="s">
        <v>6306</v>
      </c>
      <c r="D391" s="261" t="s">
        <v>6307</v>
      </c>
      <c r="E391" s="262" t="s">
        <v>5800</v>
      </c>
      <c r="F391" s="265" t="s">
        <v>6299</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6264</v>
      </c>
      <c r="B392" s="257" t="s">
        <v>6296</v>
      </c>
      <c r="C392" s="258" t="s">
        <v>6308</v>
      </c>
      <c r="D392" s="261" t="s">
        <v>6309</v>
      </c>
      <c r="E392" s="262" t="s">
        <v>5550</v>
      </c>
      <c r="F392" s="265" t="s">
        <v>6299</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6264</v>
      </c>
      <c r="B393" s="257" t="s">
        <v>6296</v>
      </c>
      <c r="C393" s="258" t="s">
        <v>6310</v>
      </c>
      <c r="D393" s="261" t="s">
        <v>6311</v>
      </c>
      <c r="E393" s="262" t="s">
        <v>5550</v>
      </c>
      <c r="F393" s="265" t="s">
        <v>6299</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6264</v>
      </c>
      <c r="B394" s="257" t="s">
        <v>6296</v>
      </c>
      <c r="C394" s="258" t="s">
        <v>6312</v>
      </c>
      <c r="D394" s="261" t="s">
        <v>6313</v>
      </c>
      <c r="E394" s="262" t="s">
        <v>5800</v>
      </c>
      <c r="F394" s="265" t="s">
        <v>6299</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6264</v>
      </c>
      <c r="B395" s="257" t="s">
        <v>6296</v>
      </c>
      <c r="C395" s="258" t="s">
        <v>6314</v>
      </c>
      <c r="D395" s="261" t="s">
        <v>6315</v>
      </c>
      <c r="E395" s="262" t="s">
        <v>5617</v>
      </c>
      <c r="F395" s="265" t="s">
        <v>6299</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6264</v>
      </c>
      <c r="B396" s="257" t="s">
        <v>6296</v>
      </c>
      <c r="C396" s="258" t="s">
        <v>6316</v>
      </c>
      <c r="D396" s="261" t="s">
        <v>6317</v>
      </c>
      <c r="E396" s="262" t="s">
        <v>5800</v>
      </c>
      <c r="F396" s="265" t="s">
        <v>6299</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6264</v>
      </c>
      <c r="B397" s="257" t="s">
        <v>6296</v>
      </c>
      <c r="C397" s="258" t="s">
        <v>6318</v>
      </c>
      <c r="D397" s="261" t="s">
        <v>6319</v>
      </c>
      <c r="E397" s="262" t="s">
        <v>5550</v>
      </c>
      <c r="F397" s="265" t="s">
        <v>6299</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6264</v>
      </c>
      <c r="B398" s="257" t="s">
        <v>6296</v>
      </c>
      <c r="C398" s="258" t="s">
        <v>6320</v>
      </c>
      <c r="D398" s="261" t="s">
        <v>6321</v>
      </c>
      <c r="E398" s="262" t="s">
        <v>5665</v>
      </c>
      <c r="F398" s="265" t="s">
        <v>6299</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6264</v>
      </c>
      <c r="B399" s="257" t="s">
        <v>6296</v>
      </c>
      <c r="C399" s="258" t="s">
        <v>6322</v>
      </c>
      <c r="D399" s="261" t="s">
        <v>6323</v>
      </c>
      <c r="E399" s="262" t="s">
        <v>5800</v>
      </c>
      <c r="F399" s="265" t="s">
        <v>6299</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6264</v>
      </c>
      <c r="B400" s="257" t="s">
        <v>6296</v>
      </c>
      <c r="C400" s="258" t="s">
        <v>6324</v>
      </c>
      <c r="D400" s="261" t="s">
        <v>6325</v>
      </c>
      <c r="E400" s="262" t="s">
        <v>5800</v>
      </c>
      <c r="F400" s="265" t="s">
        <v>6299</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6264</v>
      </c>
      <c r="B401" s="257" t="s">
        <v>6296</v>
      </c>
      <c r="C401" s="258" t="s">
        <v>6326</v>
      </c>
      <c r="D401" s="261" t="s">
        <v>6327</v>
      </c>
      <c r="E401" s="262" t="s">
        <v>5550</v>
      </c>
      <c r="F401" s="265" t="s">
        <v>6299</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6264</v>
      </c>
      <c r="B402" s="257" t="s">
        <v>6296</v>
      </c>
      <c r="C402" s="258" t="s">
        <v>6328</v>
      </c>
      <c r="D402" s="261" t="s">
        <v>6329</v>
      </c>
      <c r="E402" s="262" t="s">
        <v>5550</v>
      </c>
      <c r="F402" s="265" t="s">
        <v>6299</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6264</v>
      </c>
      <c r="B403" s="257" t="s">
        <v>6296</v>
      </c>
      <c r="C403" s="258" t="s">
        <v>6330</v>
      </c>
      <c r="D403" s="261" t="s">
        <v>6331</v>
      </c>
      <c r="E403" s="262" t="s">
        <v>5550</v>
      </c>
      <c r="F403" s="265" t="s">
        <v>6299</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6264</v>
      </c>
      <c r="B404" s="257" t="s">
        <v>6296</v>
      </c>
      <c r="C404" s="258" t="s">
        <v>6332</v>
      </c>
      <c r="D404" s="261" t="s">
        <v>6333</v>
      </c>
      <c r="E404" s="262" t="s">
        <v>5665</v>
      </c>
      <c r="F404" s="265" t="s">
        <v>6299</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6264</v>
      </c>
      <c r="B405" s="257" t="s">
        <v>6296</v>
      </c>
      <c r="C405" s="258" t="s">
        <v>6334</v>
      </c>
      <c r="D405" s="261" t="s">
        <v>6335</v>
      </c>
      <c r="E405" s="262" t="s">
        <v>5665</v>
      </c>
      <c r="F405" s="265" t="s">
        <v>6299</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6264</v>
      </c>
      <c r="B406" s="257" t="s">
        <v>6296</v>
      </c>
      <c r="C406" s="258" t="s">
        <v>6336</v>
      </c>
      <c r="D406" s="261" t="s">
        <v>6337</v>
      </c>
      <c r="E406" s="262" t="s">
        <v>5665</v>
      </c>
      <c r="F406" s="265" t="s">
        <v>6338</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6264</v>
      </c>
      <c r="B407" s="257" t="s">
        <v>6296</v>
      </c>
      <c r="C407" s="258" t="s">
        <v>6339</v>
      </c>
      <c r="D407" s="261" t="s">
        <v>6340</v>
      </c>
      <c r="E407" s="262" t="s">
        <v>5665</v>
      </c>
      <c r="F407" s="265" t="s">
        <v>6299</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6264</v>
      </c>
      <c r="B408" s="257" t="s">
        <v>6296</v>
      </c>
      <c r="C408" s="258" t="s">
        <v>6341</v>
      </c>
      <c r="D408" s="261" t="s">
        <v>6342</v>
      </c>
      <c r="E408" s="262" t="s">
        <v>5665</v>
      </c>
      <c r="F408" s="265" t="s">
        <v>6299</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6264</v>
      </c>
      <c r="B409" s="257" t="s">
        <v>6296</v>
      </c>
      <c r="C409" s="258" t="s">
        <v>6343</v>
      </c>
      <c r="D409" s="261" t="s">
        <v>6344</v>
      </c>
      <c r="E409" s="262" t="s">
        <v>5665</v>
      </c>
      <c r="F409" s="265" t="s">
        <v>6345</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6264</v>
      </c>
      <c r="B410" s="256" t="s">
        <v>6346</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6264</v>
      </c>
      <c r="B411" s="257" t="s">
        <v>6346</v>
      </c>
      <c r="C411" s="258" t="s">
        <v>6347</v>
      </c>
      <c r="D411" s="261" t="s">
        <v>6348</v>
      </c>
      <c r="E411" s="262" t="s">
        <v>5521</v>
      </c>
      <c r="F411" s="265" t="s">
        <v>6271</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6264</v>
      </c>
      <c r="B412" s="257" t="s">
        <v>6346</v>
      </c>
      <c r="C412" s="258" t="s">
        <v>6349</v>
      </c>
      <c r="D412" s="261" t="s">
        <v>6350</v>
      </c>
      <c r="E412" s="262" t="s">
        <v>5521</v>
      </c>
      <c r="F412" s="265" t="s">
        <v>6271</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6264</v>
      </c>
      <c r="B413" s="257" t="s">
        <v>6346</v>
      </c>
      <c r="C413" s="258" t="s">
        <v>6351</v>
      </c>
      <c r="D413" s="261" t="s">
        <v>6352</v>
      </c>
      <c r="E413" s="262" t="s">
        <v>5521</v>
      </c>
      <c r="F413" s="265" t="s">
        <v>6271</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6264</v>
      </c>
      <c r="B414" s="257" t="s">
        <v>6346</v>
      </c>
      <c r="C414" s="258" t="s">
        <v>6353</v>
      </c>
      <c r="D414" s="261" t="s">
        <v>6354</v>
      </c>
      <c r="E414" s="262" t="s">
        <v>5521</v>
      </c>
      <c r="F414" s="265" t="s">
        <v>6271</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6264</v>
      </c>
      <c r="B415" s="257" t="s">
        <v>6346</v>
      </c>
      <c r="C415" s="258" t="s">
        <v>6355</v>
      </c>
      <c r="D415" s="261" t="s">
        <v>6356</v>
      </c>
      <c r="E415" s="262" t="s">
        <v>5550</v>
      </c>
      <c r="F415" s="265" t="s">
        <v>6271</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6264</v>
      </c>
      <c r="B416" s="257" t="s">
        <v>6346</v>
      </c>
      <c r="C416" s="258" t="s">
        <v>6357</v>
      </c>
      <c r="D416" s="261" t="s">
        <v>6358</v>
      </c>
      <c r="E416" s="262" t="s">
        <v>5550</v>
      </c>
      <c r="F416" s="265" t="s">
        <v>6359</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6264</v>
      </c>
      <c r="B417" s="257" t="s">
        <v>6346</v>
      </c>
      <c r="C417" s="258" t="s">
        <v>6360</v>
      </c>
      <c r="D417" s="261" t="s">
        <v>6361</v>
      </c>
      <c r="E417" s="262" t="s">
        <v>5550</v>
      </c>
      <c r="F417" s="265" t="s">
        <v>6359</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6264</v>
      </c>
      <c r="B418" s="257" t="s">
        <v>6346</v>
      </c>
      <c r="C418" s="258" t="s">
        <v>6362</v>
      </c>
      <c r="D418" s="261" t="s">
        <v>6363</v>
      </c>
      <c r="E418" s="262" t="s">
        <v>5800</v>
      </c>
      <c r="F418" s="265" t="s">
        <v>6359</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6264</v>
      </c>
      <c r="B419" s="257" t="s">
        <v>6346</v>
      </c>
      <c r="C419" s="258" t="s">
        <v>6364</v>
      </c>
      <c r="D419" s="261" t="s">
        <v>6365</v>
      </c>
      <c r="E419" s="262" t="s">
        <v>5550</v>
      </c>
      <c r="F419" s="265" t="s">
        <v>6359</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6264</v>
      </c>
      <c r="B420" s="257" t="s">
        <v>6346</v>
      </c>
      <c r="C420" s="258" t="s">
        <v>6366</v>
      </c>
      <c r="D420" s="261" t="s">
        <v>6367</v>
      </c>
      <c r="E420" s="262" t="s">
        <v>5800</v>
      </c>
      <c r="F420" s="265" t="s">
        <v>6359</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6264</v>
      </c>
      <c r="B421" s="257" t="s">
        <v>6346</v>
      </c>
      <c r="C421" s="258" t="s">
        <v>6368</v>
      </c>
      <c r="D421" s="261" t="s">
        <v>6369</v>
      </c>
      <c r="E421" s="262" t="s">
        <v>5800</v>
      </c>
      <c r="F421" s="265" t="s">
        <v>6359</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6264</v>
      </c>
      <c r="B422" s="257" t="s">
        <v>6346</v>
      </c>
      <c r="C422" s="258" t="s">
        <v>6370</v>
      </c>
      <c r="D422" s="261" t="s">
        <v>6371</v>
      </c>
      <c r="E422" s="262" t="s">
        <v>5550</v>
      </c>
      <c r="F422" s="265" t="s">
        <v>6359</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6264</v>
      </c>
      <c r="B423" s="257" t="s">
        <v>6346</v>
      </c>
      <c r="C423" s="258" t="s">
        <v>6372</v>
      </c>
      <c r="D423" s="261" t="s">
        <v>6373</v>
      </c>
      <c r="E423" s="262" t="s">
        <v>5550</v>
      </c>
      <c r="F423" s="265" t="s">
        <v>6359</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6374</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6374</v>
      </c>
      <c r="B425" s="256" t="s">
        <v>6375</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6374</v>
      </c>
      <c r="B426" s="257" t="s">
        <v>6375</v>
      </c>
      <c r="C426" s="258" t="s">
        <v>6376</v>
      </c>
      <c r="D426" s="261" t="s">
        <v>6377</v>
      </c>
      <c r="E426" s="262" t="s">
        <v>5521</v>
      </c>
      <c r="F426" s="265" t="s">
        <v>6338</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6374</v>
      </c>
      <c r="B427" s="257" t="s">
        <v>6375</v>
      </c>
      <c r="C427" s="258" t="s">
        <v>6378</v>
      </c>
      <c r="D427" s="261" t="s">
        <v>6379</v>
      </c>
      <c r="E427" s="262" t="s">
        <v>5521</v>
      </c>
      <c r="F427" s="265" t="s">
        <v>6338</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6374</v>
      </c>
      <c r="B428" s="257" t="s">
        <v>6375</v>
      </c>
      <c r="C428" s="258" t="s">
        <v>6380</v>
      </c>
      <c r="D428" s="261" t="s">
        <v>6381</v>
      </c>
      <c r="E428" s="262" t="s">
        <v>5800</v>
      </c>
      <c r="F428" s="265" t="s">
        <v>6338</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6374</v>
      </c>
      <c r="B429" s="257" t="s">
        <v>6375</v>
      </c>
      <c r="C429" s="258" t="s">
        <v>6382</v>
      </c>
      <c r="D429" s="261" t="s">
        <v>6383</v>
      </c>
      <c r="E429" s="262" t="s">
        <v>5550</v>
      </c>
      <c r="F429" s="265" t="s">
        <v>6338</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6374</v>
      </c>
      <c r="B430" s="257" t="s">
        <v>6375</v>
      </c>
      <c r="C430" s="258" t="s">
        <v>6384</v>
      </c>
      <c r="D430" s="261" t="s">
        <v>6385</v>
      </c>
      <c r="E430" s="262" t="s">
        <v>5550</v>
      </c>
      <c r="F430" s="265" t="s">
        <v>6338</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6374</v>
      </c>
      <c r="B431" s="257" t="s">
        <v>6375</v>
      </c>
      <c r="C431" s="258" t="s">
        <v>6386</v>
      </c>
      <c r="D431" s="261" t="s">
        <v>6387</v>
      </c>
      <c r="E431" s="262" t="s">
        <v>5800</v>
      </c>
      <c r="F431" s="265" t="s">
        <v>6338</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6374</v>
      </c>
      <c r="B432" s="257" t="s">
        <v>6375</v>
      </c>
      <c r="C432" s="258" t="s">
        <v>6388</v>
      </c>
      <c r="D432" s="261" t="s">
        <v>6389</v>
      </c>
      <c r="E432" s="262" t="s">
        <v>5800</v>
      </c>
      <c r="F432" s="265" t="s">
        <v>6338</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6374</v>
      </c>
      <c r="B433" s="257" t="s">
        <v>6375</v>
      </c>
      <c r="C433" s="258" t="s">
        <v>6390</v>
      </c>
      <c r="D433" s="261" t="s">
        <v>6391</v>
      </c>
      <c r="E433" s="262" t="s">
        <v>5617</v>
      </c>
      <c r="F433" s="265" t="s">
        <v>6338</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6374</v>
      </c>
      <c r="B434" s="257" t="s">
        <v>6375</v>
      </c>
      <c r="C434" s="258" t="s">
        <v>6392</v>
      </c>
      <c r="D434" s="261" t="s">
        <v>6393</v>
      </c>
      <c r="E434" s="262" t="s">
        <v>5617</v>
      </c>
      <c r="F434" s="265" t="s">
        <v>6338</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6374</v>
      </c>
      <c r="B435" s="257" t="s">
        <v>6375</v>
      </c>
      <c r="C435" s="258" t="s">
        <v>6394</v>
      </c>
      <c r="D435" s="261" t="s">
        <v>6395</v>
      </c>
      <c r="E435" s="262" t="s">
        <v>5550</v>
      </c>
      <c r="F435" s="265" t="s">
        <v>6338</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6374</v>
      </c>
      <c r="B436" s="257" t="s">
        <v>6375</v>
      </c>
      <c r="C436" s="258" t="s">
        <v>6396</v>
      </c>
      <c r="D436" s="261" t="s">
        <v>6397</v>
      </c>
      <c r="E436" s="262" t="s">
        <v>5617</v>
      </c>
      <c r="F436" s="265" t="s">
        <v>6338</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6374</v>
      </c>
      <c r="B437" s="257" t="s">
        <v>6375</v>
      </c>
      <c r="C437" s="258" t="s">
        <v>6398</v>
      </c>
      <c r="D437" s="261" t="s">
        <v>6399</v>
      </c>
      <c r="E437" s="262" t="s">
        <v>5550</v>
      </c>
      <c r="F437" s="265" t="s">
        <v>6338</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6374</v>
      </c>
      <c r="B438" s="256" t="s">
        <v>6400</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6374</v>
      </c>
      <c r="B439" s="257" t="s">
        <v>6400</v>
      </c>
      <c r="C439" s="258" t="s">
        <v>6401</v>
      </c>
      <c r="D439" s="261" t="s">
        <v>6402</v>
      </c>
      <c r="E439" s="262" t="s">
        <v>5521</v>
      </c>
      <c r="F439" s="265" t="s">
        <v>6403</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6374</v>
      </c>
      <c r="B440" s="257" t="s">
        <v>6400</v>
      </c>
      <c r="C440" s="258" t="s">
        <v>6404</v>
      </c>
      <c r="D440" s="261" t="s">
        <v>6405</v>
      </c>
      <c r="E440" s="262" t="s">
        <v>5521</v>
      </c>
      <c r="F440" s="265" t="s">
        <v>6403</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6374</v>
      </c>
      <c r="B441" s="257" t="s">
        <v>6400</v>
      </c>
      <c r="C441" s="258" t="s">
        <v>6406</v>
      </c>
      <c r="D441" s="261" t="s">
        <v>6407</v>
      </c>
      <c r="E441" s="262" t="s">
        <v>5521</v>
      </c>
      <c r="F441" s="265" t="s">
        <v>6403</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6374</v>
      </c>
      <c r="B442" s="257" t="s">
        <v>6400</v>
      </c>
      <c r="C442" s="258" t="s">
        <v>6408</v>
      </c>
      <c r="D442" s="261" t="s">
        <v>6409</v>
      </c>
      <c r="E442" s="262" t="s">
        <v>5521</v>
      </c>
      <c r="F442" s="265" t="s">
        <v>6403</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6374</v>
      </c>
      <c r="B443" s="257" t="s">
        <v>6400</v>
      </c>
      <c r="C443" s="258" t="s">
        <v>6410</v>
      </c>
      <c r="D443" s="261" t="s">
        <v>6411</v>
      </c>
      <c r="E443" s="262" t="s">
        <v>5550</v>
      </c>
      <c r="F443" s="265" t="s">
        <v>6403</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6374</v>
      </c>
      <c r="B444" s="257" t="s">
        <v>6400</v>
      </c>
      <c r="C444" s="258" t="s">
        <v>6412</v>
      </c>
      <c r="D444" s="261" t="s">
        <v>6413</v>
      </c>
      <c r="E444" s="262" t="s">
        <v>5550</v>
      </c>
      <c r="F444" s="265" t="s">
        <v>6403</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6374</v>
      </c>
      <c r="B445" s="257" t="s">
        <v>6400</v>
      </c>
      <c r="C445" s="258" t="s">
        <v>6414</v>
      </c>
      <c r="D445" s="261" t="s">
        <v>6415</v>
      </c>
      <c r="E445" s="262" t="s">
        <v>5550</v>
      </c>
      <c r="F445" s="265" t="s">
        <v>6403</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6374</v>
      </c>
      <c r="B446" s="257" t="s">
        <v>6400</v>
      </c>
      <c r="C446" s="258" t="s">
        <v>6416</v>
      </c>
      <c r="D446" s="261" t="s">
        <v>6417</v>
      </c>
      <c r="E446" s="262" t="s">
        <v>5665</v>
      </c>
      <c r="F446" s="265" t="s">
        <v>6403</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6374</v>
      </c>
      <c r="B447" s="257" t="s">
        <v>6400</v>
      </c>
      <c r="C447" s="258" t="s">
        <v>6418</v>
      </c>
      <c r="D447" s="261" t="s">
        <v>6419</v>
      </c>
      <c r="E447" s="262" t="s">
        <v>5550</v>
      </c>
      <c r="F447" s="265" t="s">
        <v>6403</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6374</v>
      </c>
      <c r="B448" s="257" t="s">
        <v>6400</v>
      </c>
      <c r="C448" s="258" t="s">
        <v>6420</v>
      </c>
      <c r="D448" s="261" t="s">
        <v>6421</v>
      </c>
      <c r="E448" s="262" t="s">
        <v>5665</v>
      </c>
      <c r="F448" s="265" t="s">
        <v>6403</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6374</v>
      </c>
      <c r="B449" s="257" t="s">
        <v>6400</v>
      </c>
      <c r="C449" s="258" t="s">
        <v>6422</v>
      </c>
      <c r="D449" s="261" t="s">
        <v>6423</v>
      </c>
      <c r="E449" s="262" t="s">
        <v>5665</v>
      </c>
      <c r="F449" s="265" t="s">
        <v>6403</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6424</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6424</v>
      </c>
      <c r="B451" s="256" t="s">
        <v>6425</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6424</v>
      </c>
      <c r="B452" s="257" t="s">
        <v>6425</v>
      </c>
      <c r="C452" s="258" t="s">
        <v>6426</v>
      </c>
      <c r="D452" s="261" t="s">
        <v>6427</v>
      </c>
      <c r="E452" s="262" t="s">
        <v>5521</v>
      </c>
      <c r="F452" s="265" t="s">
        <v>6428</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6424</v>
      </c>
      <c r="B453" s="257" t="s">
        <v>6425</v>
      </c>
      <c r="C453" s="258" t="s">
        <v>6429</v>
      </c>
      <c r="D453" s="261" t="s">
        <v>6430</v>
      </c>
      <c r="E453" s="262" t="s">
        <v>5521</v>
      </c>
      <c r="F453" s="265" t="s">
        <v>6428</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6424</v>
      </c>
      <c r="B454" s="257" t="s">
        <v>6425</v>
      </c>
      <c r="C454" s="258" t="s">
        <v>6431</v>
      </c>
      <c r="D454" s="261" t="s">
        <v>6432</v>
      </c>
      <c r="E454" s="262" t="s">
        <v>5521</v>
      </c>
      <c r="F454" s="265" t="s">
        <v>6428</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6424</v>
      </c>
      <c r="B455" s="257" t="s">
        <v>6425</v>
      </c>
      <c r="C455" s="258" t="s">
        <v>6433</v>
      </c>
      <c r="D455" s="261" t="s">
        <v>6434</v>
      </c>
      <c r="E455" s="262" t="s">
        <v>5521</v>
      </c>
      <c r="F455" s="265" t="s">
        <v>6428</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6424</v>
      </c>
      <c r="B456" s="257" t="s">
        <v>6425</v>
      </c>
      <c r="C456" s="258" t="s">
        <v>6435</v>
      </c>
      <c r="D456" s="261" t="s">
        <v>6436</v>
      </c>
      <c r="E456" s="262" t="s">
        <v>5521</v>
      </c>
      <c r="F456" s="265" t="s">
        <v>6428</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6424</v>
      </c>
      <c r="B457" s="257" t="s">
        <v>6425</v>
      </c>
      <c r="C457" s="258" t="s">
        <v>6437</v>
      </c>
      <c r="D457" s="261" t="s">
        <v>6438</v>
      </c>
      <c r="E457" s="262" t="s">
        <v>5550</v>
      </c>
      <c r="F457" s="265" t="s">
        <v>6428</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6424</v>
      </c>
      <c r="B458" s="257" t="s">
        <v>6425</v>
      </c>
      <c r="C458" s="258" t="s">
        <v>6439</v>
      </c>
      <c r="D458" s="261" t="s">
        <v>6440</v>
      </c>
      <c r="E458" s="262" t="s">
        <v>5550</v>
      </c>
      <c r="F458" s="265" t="s">
        <v>6428</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6424</v>
      </c>
      <c r="B459" s="257" t="s">
        <v>6425</v>
      </c>
      <c r="C459" s="258" t="s">
        <v>6441</v>
      </c>
      <c r="D459" s="261" t="s">
        <v>6442</v>
      </c>
      <c r="E459" s="262" t="s">
        <v>5550</v>
      </c>
      <c r="F459" s="265" t="s">
        <v>6428</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6424</v>
      </c>
      <c r="B460" s="257" t="s">
        <v>6425</v>
      </c>
      <c r="C460" s="258" t="s">
        <v>6443</v>
      </c>
      <c r="D460" s="261" t="s">
        <v>6444</v>
      </c>
      <c r="E460" s="262" t="s">
        <v>5550</v>
      </c>
      <c r="F460" s="265" t="s">
        <v>6428</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6424</v>
      </c>
      <c r="B461" s="257" t="s">
        <v>6425</v>
      </c>
      <c r="C461" s="258" t="s">
        <v>6445</v>
      </c>
      <c r="D461" s="261" t="s">
        <v>6446</v>
      </c>
      <c r="E461" s="262" t="s">
        <v>5550</v>
      </c>
      <c r="F461" s="265" t="s">
        <v>6428</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6424</v>
      </c>
      <c r="B462" s="257" t="s">
        <v>6425</v>
      </c>
      <c r="C462" s="258" t="s">
        <v>6447</v>
      </c>
      <c r="D462" s="261" t="s">
        <v>6448</v>
      </c>
      <c r="E462" s="262" t="s">
        <v>5550</v>
      </c>
      <c r="F462" s="265" t="s">
        <v>6428</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6424</v>
      </c>
      <c r="B463" s="257" t="s">
        <v>6425</v>
      </c>
      <c r="C463" s="258" t="s">
        <v>6449</v>
      </c>
      <c r="D463" s="261" t="s">
        <v>6450</v>
      </c>
      <c r="E463" s="262" t="s">
        <v>5550</v>
      </c>
      <c r="F463" s="265" t="s">
        <v>6428</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6424</v>
      </c>
      <c r="B464" s="257" t="s">
        <v>6425</v>
      </c>
      <c r="C464" s="258" t="s">
        <v>6451</v>
      </c>
      <c r="D464" s="261" t="s">
        <v>6452</v>
      </c>
      <c r="E464" s="262" t="s">
        <v>5550</v>
      </c>
      <c r="F464" s="265" t="s">
        <v>6428</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6424</v>
      </c>
      <c r="B465" s="257" t="s">
        <v>6425</v>
      </c>
      <c r="C465" s="258" t="s">
        <v>6453</v>
      </c>
      <c r="D465" s="261" t="s">
        <v>6454</v>
      </c>
      <c r="E465" s="262" t="s">
        <v>5550</v>
      </c>
      <c r="F465" s="265" t="s">
        <v>6428</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6424</v>
      </c>
      <c r="B466" s="256" t="s">
        <v>6455</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6424</v>
      </c>
      <c r="B467" s="257" t="s">
        <v>6455</v>
      </c>
      <c r="C467" s="258" t="s">
        <v>6456</v>
      </c>
      <c r="D467" s="261" t="s">
        <v>6457</v>
      </c>
      <c r="E467" s="262" t="s">
        <v>5521</v>
      </c>
      <c r="F467" s="265" t="s">
        <v>5660</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6424</v>
      </c>
      <c r="B468" s="257" t="s">
        <v>6455</v>
      </c>
      <c r="C468" s="258" t="s">
        <v>6458</v>
      </c>
      <c r="D468" s="261" t="s">
        <v>6459</v>
      </c>
      <c r="E468" s="262" t="s">
        <v>5521</v>
      </c>
      <c r="F468" s="265" t="s">
        <v>5660</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6424</v>
      </c>
      <c r="B469" s="257" t="s">
        <v>6455</v>
      </c>
      <c r="C469" s="258" t="s">
        <v>6460</v>
      </c>
      <c r="D469" s="261" t="s">
        <v>6461</v>
      </c>
      <c r="E469" s="262" t="s">
        <v>5521</v>
      </c>
      <c r="F469" s="265" t="s">
        <v>5660</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6424</v>
      </c>
      <c r="B470" s="257" t="s">
        <v>6455</v>
      </c>
      <c r="C470" s="258" t="s">
        <v>6462</v>
      </c>
      <c r="D470" s="261" t="s">
        <v>6463</v>
      </c>
      <c r="E470" s="262" t="s">
        <v>5617</v>
      </c>
      <c r="F470" s="265" t="s">
        <v>6029</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6424</v>
      </c>
      <c r="B471" s="257" t="s">
        <v>6455</v>
      </c>
      <c r="C471" s="258" t="s">
        <v>6464</v>
      </c>
      <c r="D471" s="261" t="s">
        <v>6465</v>
      </c>
      <c r="E471" s="262" t="s">
        <v>5617</v>
      </c>
      <c r="F471" s="265" t="s">
        <v>6029</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6424</v>
      </c>
      <c r="B472" s="257" t="s">
        <v>6455</v>
      </c>
      <c r="C472" s="258" t="s">
        <v>6466</v>
      </c>
      <c r="D472" s="261" t="s">
        <v>6467</v>
      </c>
      <c r="E472" s="262" t="s">
        <v>5521</v>
      </c>
      <c r="F472" s="265" t="s">
        <v>6029</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6424</v>
      </c>
      <c r="B473" s="257" t="s">
        <v>6455</v>
      </c>
      <c r="C473" s="258" t="s">
        <v>6468</v>
      </c>
      <c r="D473" s="261" t="s">
        <v>6469</v>
      </c>
      <c r="E473" s="262" t="s">
        <v>5521</v>
      </c>
      <c r="F473" s="265" t="s">
        <v>5968</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6424</v>
      </c>
      <c r="B474" s="257" t="s">
        <v>6455</v>
      </c>
      <c r="C474" s="258" t="s">
        <v>6470</v>
      </c>
      <c r="D474" s="261" t="s">
        <v>6471</v>
      </c>
      <c r="E474" s="262" t="s">
        <v>5550</v>
      </c>
      <c r="F474" s="265" t="s">
        <v>5968</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6424</v>
      </c>
      <c r="B475" s="257" t="s">
        <v>6455</v>
      </c>
      <c r="C475" s="258" t="s">
        <v>6472</v>
      </c>
      <c r="D475" s="261" t="s">
        <v>6473</v>
      </c>
      <c r="E475" s="262" t="s">
        <v>5550</v>
      </c>
      <c r="F475" s="265" t="s">
        <v>5968</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6424</v>
      </c>
      <c r="B476" s="257" t="s">
        <v>6455</v>
      </c>
      <c r="C476" s="258" t="s">
        <v>6474</v>
      </c>
      <c r="D476" s="261" t="s">
        <v>6475</v>
      </c>
      <c r="E476" s="262" t="s">
        <v>5550</v>
      </c>
      <c r="F476" s="265" t="s">
        <v>5968</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6424</v>
      </c>
      <c r="B477" s="257" t="s">
        <v>6455</v>
      </c>
      <c r="C477" s="258" t="s">
        <v>6476</v>
      </c>
      <c r="D477" s="261" t="s">
        <v>6477</v>
      </c>
      <c r="E477" s="262" t="s">
        <v>5550</v>
      </c>
      <c r="F477" s="265" t="s">
        <v>5968</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6424</v>
      </c>
      <c r="B478" s="257" t="s">
        <v>6455</v>
      </c>
      <c r="C478" s="258" t="s">
        <v>6478</v>
      </c>
      <c r="D478" s="261" t="s">
        <v>6479</v>
      </c>
      <c r="E478" s="262" t="s">
        <v>5550</v>
      </c>
      <c r="F478" s="265" t="s">
        <v>6029</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6424</v>
      </c>
      <c r="B479" s="257" t="s">
        <v>6455</v>
      </c>
      <c r="C479" s="258" t="s">
        <v>6480</v>
      </c>
      <c r="D479" s="261" t="s">
        <v>6481</v>
      </c>
      <c r="E479" s="262" t="s">
        <v>5665</v>
      </c>
      <c r="F479" s="265" t="s">
        <v>6029</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6424</v>
      </c>
      <c r="B480" s="257" t="s">
        <v>6455</v>
      </c>
      <c r="C480" s="258" t="s">
        <v>6482</v>
      </c>
      <c r="D480" s="261" t="s">
        <v>6483</v>
      </c>
      <c r="E480" s="262" t="s">
        <v>5665</v>
      </c>
      <c r="F480" s="265" t="s">
        <v>6029</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6424</v>
      </c>
      <c r="B481" s="270" t="s">
        <v>6455</v>
      </c>
      <c r="C481" s="271" t="s">
        <v>6484</v>
      </c>
      <c r="D481" s="272" t="s">
        <v>6485</v>
      </c>
      <c r="E481" s="273" t="s">
        <v>5665</v>
      </c>
      <c r="F481" s="274" t="s">
        <v>5660</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786</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IFERROR(INDEX('Recommendations'!$G$2:$G$165, MATCH(H2,'Recommendations'!$A$2:$A$165,0))="Implemented", FALSE))</xm:f>
            <x14:dxf>
              <font>
                <color rgb="FF000000"/>
              </font>
              <fill>
                <patternFill>
                  <bgColor rgb="FF3C7D22"/>
                </patternFill>
              </fill>
            </x14:dxf>
          </x14:cfRule>
          <x14:cfRule type="expression" priority="2" id="{00000000-000E-0000-0B00-000002000000}">
            <xm:f>AND(H2&lt;&gt;"", IFERROR(INDEX('Recommendations'!$G$2:$G$165, MATCH(H2,'Recommendations'!$A$2:$A$165,0))="Compensated", FALSE))</xm:f>
            <x14:dxf>
              <font>
                <color rgb="FF000000"/>
              </font>
              <fill>
                <patternFill>
                  <bgColor rgb="FFC6E0B4"/>
                </patternFill>
              </fill>
            </x14:dxf>
          </x14:cfRule>
          <x14:cfRule type="expression" priority="3" id="{00000000-000E-0000-0B00-000003000000}">
            <xm:f>AND(H2&lt;&gt;"", IFERROR(INDEX('Recommendations'!$G$2:$G$165, MATCH(H2,'Recommendations'!$A$2:$A$165,0))="Testing", FALSE))</xm:f>
            <x14:dxf>
              <font>
                <color rgb="FF000000"/>
              </font>
              <fill>
                <patternFill>
                  <bgColor rgb="FFFFC000"/>
                </patternFill>
              </fill>
            </x14:dxf>
          </x14:cfRule>
          <x14:cfRule type="expression" priority="4" id="{00000000-000E-0000-0B00-000004000000}">
            <xm:f>AND(H2&lt;&gt;"", IFERROR(INDEX('Recommendations'!$G$2:$G$165, MATCH(H2,'Recommendations'!$A$2:$A$165,0))="Failed", FALSE))</xm:f>
            <x14:dxf>
              <font>
                <color rgb="FF000000"/>
              </font>
              <fill>
                <patternFill>
                  <bgColor rgb="FFD82891"/>
                </patternFill>
              </fill>
            </x14:dxf>
          </x14:cfRule>
          <x14:cfRule type="expression" priority="5" id="{00000000-000E-0000-0B00-000005000000}">
            <xm:f>AND(H2&lt;&gt;"", IFERROR(INDEX('Recommendations'!$G$2:$G$165, MATCH(H2,'Recommendations'!$A$2:$A$165,0))="Risk Accepted", FALSE))</xm:f>
            <x14:dxf>
              <font>
                <color rgb="FF000000"/>
              </font>
              <fill>
                <patternFill>
                  <bgColor rgb="FFD9D9D9"/>
                </patternFill>
              </fill>
            </x14:dxf>
          </x14:cfRule>
          <x14:cfRule type="expression" priority="6" id="{00000000-000E-0000-0B00-000006000000}">
            <xm:f>AND(H2&lt;&gt;"", IFERROR(INDEX('Recommendations'!$G$2:$G$165, MATCH(H2,'Recommendations'!$A$2:$A$165,0))="N/A",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866</v>
      </c>
      <c r="C2" s="290"/>
      <c r="D2" s="290"/>
      <c r="E2" s="290"/>
      <c r="F2" s="290"/>
      <c r="G2" s="290"/>
      <c r="H2" s="290"/>
      <c r="I2" s="290"/>
    </row>
    <row r="4" spans="2:15" ht="18.5" x14ac:dyDescent="0.45">
      <c r="B4" s="39" t="s">
        <v>867</v>
      </c>
    </row>
    <row r="5" spans="2:15" x14ac:dyDescent="0.35">
      <c r="B5" s="41" t="s">
        <v>19</v>
      </c>
      <c r="C5" s="41" t="s">
        <v>868</v>
      </c>
      <c r="D5" s="41" t="s">
        <v>869</v>
      </c>
      <c r="F5" s="291" t="s">
        <v>870</v>
      </c>
      <c r="G5" s="291"/>
      <c r="H5" s="291"/>
      <c r="I5" s="292" t="s">
        <v>871</v>
      </c>
      <c r="J5" s="292"/>
      <c r="K5" s="292"/>
      <c r="L5" s="292"/>
      <c r="M5" s="292"/>
      <c r="N5" s="292"/>
      <c r="O5" s="292"/>
    </row>
    <row r="6" spans="2:15" x14ac:dyDescent="0.35">
      <c r="B6" s="47" t="s">
        <v>872</v>
      </c>
      <c r="C6" s="48">
        <v>164</v>
      </c>
      <c r="D6" s="49" t="s">
        <v>19</v>
      </c>
      <c r="F6" s="291" t="s">
        <v>873</v>
      </c>
      <c r="G6" s="291"/>
      <c r="H6" s="291"/>
      <c r="I6" s="293" t="s">
        <v>874</v>
      </c>
      <c r="J6" s="293"/>
      <c r="K6" s="293"/>
      <c r="L6" s="293"/>
      <c r="M6" s="293"/>
      <c r="N6" s="293"/>
      <c r="O6" s="293"/>
    </row>
    <row r="7" spans="2:15" x14ac:dyDescent="0.35">
      <c r="B7" s="50" t="s">
        <v>875</v>
      </c>
      <c r="C7" s="51">
        <f>C6-C8-C9</f>
        <v>164</v>
      </c>
      <c r="D7" s="52">
        <f>IF(C6&gt;0,C7/C6,0)</f>
        <v>1</v>
      </c>
      <c r="F7" s="291" t="s">
        <v>876</v>
      </c>
      <c r="G7" s="291"/>
      <c r="H7" s="291"/>
      <c r="I7" s="293" t="s">
        <v>874</v>
      </c>
      <c r="J7" s="293"/>
      <c r="K7" s="293"/>
      <c r="L7" s="293"/>
      <c r="M7" s="293"/>
      <c r="N7" s="293"/>
      <c r="O7" s="293"/>
    </row>
    <row r="8" spans="2:15" x14ac:dyDescent="0.35">
      <c r="B8" s="43" t="s">
        <v>877</v>
      </c>
      <c r="C8" s="44">
        <f>COUNTIF('Recommendations'!G:G,"Risk Accepted")</f>
        <v>0</v>
      </c>
      <c r="D8" s="45">
        <f>IF(C6&gt;0,C8/C6,0)</f>
        <v>0</v>
      </c>
      <c r="F8" s="291" t="s">
        <v>878</v>
      </c>
      <c r="G8" s="291"/>
      <c r="H8" s="291"/>
      <c r="I8" s="293" t="s">
        <v>874</v>
      </c>
      <c r="J8" s="293"/>
      <c r="K8" s="293"/>
      <c r="L8" s="293"/>
      <c r="M8" s="293"/>
      <c r="N8" s="293"/>
      <c r="O8" s="293"/>
    </row>
    <row r="9" spans="2:15" x14ac:dyDescent="0.35">
      <c r="B9" s="43" t="s">
        <v>879</v>
      </c>
      <c r="C9" s="44">
        <f>COUNTIF('Recommendations'!G:G,"N/A")</f>
        <v>0</v>
      </c>
      <c r="D9" s="45">
        <f>IF(C6&gt;0,C9/C6,0)</f>
        <v>0</v>
      </c>
      <c r="F9" s="291" t="s">
        <v>880</v>
      </c>
      <c r="G9" s="291"/>
      <c r="H9" s="291"/>
      <c r="I9" s="293" t="s">
        <v>874</v>
      </c>
      <c r="J9" s="293"/>
      <c r="K9" s="293"/>
      <c r="L9" s="293"/>
      <c r="M9" s="293"/>
      <c r="N9" s="293"/>
      <c r="O9" s="293"/>
    </row>
    <row r="12" spans="2:15" ht="18.5" x14ac:dyDescent="0.45">
      <c r="B12" s="39" t="s">
        <v>881</v>
      </c>
    </row>
    <row r="14" spans="2:15" x14ac:dyDescent="0.35">
      <c r="B14" s="53" t="s">
        <v>882</v>
      </c>
    </row>
    <row r="15" spans="2:15" x14ac:dyDescent="0.35">
      <c r="B15" s="41" t="s">
        <v>19</v>
      </c>
      <c r="C15" s="41" t="s">
        <v>883</v>
      </c>
      <c r="D15" s="41" t="s">
        <v>884</v>
      </c>
      <c r="E15" s="41" t="s">
        <v>885</v>
      </c>
      <c r="F15" s="41" t="s">
        <v>886</v>
      </c>
    </row>
    <row r="16" spans="2:15" x14ac:dyDescent="0.35">
      <c r="B16" s="43" t="s">
        <v>887</v>
      </c>
      <c r="C16" s="44">
        <f>COUNTIF('Recommendations'!L:L,"Resolved")</f>
        <v>0</v>
      </c>
      <c r="D16" s="44">
        <f>COUNTIF('Recommendations'!L:L,"Testing")</f>
        <v>0</v>
      </c>
      <c r="E16" s="44">
        <f>COUNTIF('Recommendations'!L:L,"Outstanding")</f>
        <v>164</v>
      </c>
      <c r="F16" s="44">
        <f>SUM(C16:E16)</f>
        <v>164</v>
      </c>
    </row>
    <row r="18" spans="2:6" x14ac:dyDescent="0.35">
      <c r="B18" s="53" t="s">
        <v>888</v>
      </c>
    </row>
    <row r="19" spans="2:6" x14ac:dyDescent="0.35">
      <c r="B19" s="54" t="s">
        <v>19</v>
      </c>
      <c r="C19" s="54" t="s">
        <v>883</v>
      </c>
      <c r="D19" s="54" t="s">
        <v>884</v>
      </c>
      <c r="E19" s="54" t="s">
        <v>885</v>
      </c>
      <c r="F19" s="54" t="s">
        <v>19</v>
      </c>
    </row>
    <row r="20" spans="2:6" x14ac:dyDescent="0.35">
      <c r="B20" s="43" t="s">
        <v>887</v>
      </c>
      <c r="C20" s="45">
        <f>IF(F16&gt;0, C16/F16, 0)</f>
        <v>0</v>
      </c>
      <c r="D20" s="45">
        <f>IF(F16&gt;0, D16/F16, 0)</f>
        <v>0</v>
      </c>
      <c r="E20" s="45">
        <f>IF(F16&gt;0, E16/F16, 0)</f>
        <v>1</v>
      </c>
      <c r="F20" s="46" t="s">
        <v>19</v>
      </c>
    </row>
    <row r="25" spans="2:6" ht="18.5" x14ac:dyDescent="0.45">
      <c r="B25" s="39" t="s">
        <v>889</v>
      </c>
    </row>
    <row r="27" spans="2:6" x14ac:dyDescent="0.35">
      <c r="B27" s="53" t="s">
        <v>882</v>
      </c>
    </row>
    <row r="28" spans="2:6" x14ac:dyDescent="0.35">
      <c r="B28" s="41" t="s">
        <v>5</v>
      </c>
      <c r="C28" s="41" t="s">
        <v>883</v>
      </c>
      <c r="D28" s="41" t="s">
        <v>884</v>
      </c>
      <c r="E28" s="41" t="s">
        <v>885</v>
      </c>
      <c r="F28" s="41" t="s">
        <v>886</v>
      </c>
    </row>
    <row r="29" spans="2:6" x14ac:dyDescent="0.35">
      <c r="B29" s="43" t="s">
        <v>890</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891</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892</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893</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894</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164</v>
      </c>
      <c r="F34" s="44">
        <f t="shared" si="0"/>
        <v>164</v>
      </c>
    </row>
    <row r="36" spans="2:6" x14ac:dyDescent="0.35">
      <c r="B36" s="53" t="s">
        <v>888</v>
      </c>
    </row>
    <row r="37" spans="2:6" x14ac:dyDescent="0.35">
      <c r="B37" s="54" t="s">
        <v>5</v>
      </c>
      <c r="C37" s="54" t="s">
        <v>883</v>
      </c>
      <c r="D37" s="54" t="s">
        <v>884</v>
      </c>
      <c r="E37" s="54" t="s">
        <v>885</v>
      </c>
      <c r="F37" s="54" t="s">
        <v>19</v>
      </c>
    </row>
    <row r="38" spans="2:6" x14ac:dyDescent="0.35">
      <c r="B38" s="43" t="s">
        <v>890</v>
      </c>
      <c r="C38" s="45">
        <f t="shared" ref="C38:C43" si="1">IF(F29&gt;0, C29/F29, 0)</f>
        <v>0</v>
      </c>
      <c r="D38" s="45">
        <f t="shared" ref="D38:D43" si="2">IF(F29&gt;0, D29/F29, 0)</f>
        <v>0</v>
      </c>
      <c r="E38" s="45">
        <f t="shared" ref="E38:E43" si="3">IF(F29&gt;0, E29/F29, 0)</f>
        <v>0</v>
      </c>
      <c r="F38" s="46" t="s">
        <v>19</v>
      </c>
    </row>
    <row r="39" spans="2:6" x14ac:dyDescent="0.35">
      <c r="B39" s="43" t="s">
        <v>891</v>
      </c>
      <c r="C39" s="45">
        <f t="shared" si="1"/>
        <v>0</v>
      </c>
      <c r="D39" s="45">
        <f t="shared" si="2"/>
        <v>0</v>
      </c>
      <c r="E39" s="45">
        <f t="shared" si="3"/>
        <v>0</v>
      </c>
      <c r="F39" s="46" t="s">
        <v>19</v>
      </c>
    </row>
    <row r="40" spans="2:6" x14ac:dyDescent="0.35">
      <c r="B40" s="43" t="s">
        <v>892</v>
      </c>
      <c r="C40" s="45">
        <f t="shared" si="1"/>
        <v>0</v>
      </c>
      <c r="D40" s="45">
        <f t="shared" si="2"/>
        <v>0</v>
      </c>
      <c r="E40" s="45">
        <f t="shared" si="3"/>
        <v>0</v>
      </c>
      <c r="F40" s="46" t="s">
        <v>19</v>
      </c>
    </row>
    <row r="41" spans="2:6" x14ac:dyDescent="0.35">
      <c r="B41" s="43" t="s">
        <v>893</v>
      </c>
      <c r="C41" s="45">
        <f t="shared" si="1"/>
        <v>0</v>
      </c>
      <c r="D41" s="45">
        <f t="shared" si="2"/>
        <v>0</v>
      </c>
      <c r="E41" s="45">
        <f t="shared" si="3"/>
        <v>0</v>
      </c>
      <c r="F41" s="46" t="s">
        <v>19</v>
      </c>
    </row>
    <row r="42" spans="2:6" x14ac:dyDescent="0.35">
      <c r="B42" s="43" t="s">
        <v>894</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895</v>
      </c>
    </row>
    <row r="50" spans="2:6" x14ac:dyDescent="0.35">
      <c r="B50" s="53" t="s">
        <v>882</v>
      </c>
    </row>
    <row r="51" spans="2:6" x14ac:dyDescent="0.35">
      <c r="B51" s="41" t="s">
        <v>2</v>
      </c>
      <c r="C51" s="41" t="s">
        <v>883</v>
      </c>
      <c r="D51" s="41" t="s">
        <v>884</v>
      </c>
      <c r="E51" s="41" t="s">
        <v>885</v>
      </c>
      <c r="F51" s="41" t="s">
        <v>886</v>
      </c>
    </row>
    <row r="52" spans="2:6" x14ac:dyDescent="0.35">
      <c r="B52" s="43" t="s">
        <v>45</v>
      </c>
      <c r="C52" s="44">
        <f>COUNTIFS('Recommendations'!C:C,"CAT I (High)",'Recommendations'!L:L,"=Resolved")</f>
        <v>0</v>
      </c>
      <c r="D52" s="44">
        <f>COUNTIFS('Recommendations'!C:C,"=CAT I (High)",'Recommendations'!L:L,"=Testing")</f>
        <v>0</v>
      </c>
      <c r="E52" s="44">
        <f>COUNTIFS('Recommendations'!C:C,"=CAT I (High)",'Recommendations'!L:L,"=Outstanding")</f>
        <v>13</v>
      </c>
      <c r="F52" s="44">
        <f>SUM(C52:E52)</f>
        <v>13</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130</v>
      </c>
      <c r="F53" s="44">
        <f>SUM(C53:E53)</f>
        <v>130</v>
      </c>
    </row>
    <row r="54" spans="2:6" x14ac:dyDescent="0.35">
      <c r="B54" s="43" t="s">
        <v>51</v>
      </c>
      <c r="C54" s="44">
        <f>COUNTIFS('Recommendations'!C:C,"CAT III (Low)",'Recommendations'!L:L,"=Resolved")</f>
        <v>0</v>
      </c>
      <c r="D54" s="44">
        <f>COUNTIFS('Recommendations'!C:C,"=CAT III (Low)",'Recommendations'!L:L,"=Testing")</f>
        <v>0</v>
      </c>
      <c r="E54" s="44">
        <f>COUNTIFS('Recommendations'!C:C,"=CAT III (Low)",'Recommendations'!L:L,"=Outstanding")</f>
        <v>21</v>
      </c>
      <c r="F54" s="44">
        <f>SUM(C54:E54)</f>
        <v>21</v>
      </c>
    </row>
    <row r="56" spans="2:6" x14ac:dyDescent="0.35">
      <c r="B56" s="53" t="s">
        <v>888</v>
      </c>
    </row>
    <row r="57" spans="2:6" x14ac:dyDescent="0.35">
      <c r="B57" s="54" t="s">
        <v>2</v>
      </c>
      <c r="C57" s="54" t="s">
        <v>883</v>
      </c>
      <c r="D57" s="54" t="s">
        <v>884</v>
      </c>
      <c r="E57" s="54" t="s">
        <v>885</v>
      </c>
      <c r="F57" s="54" t="s">
        <v>19</v>
      </c>
    </row>
    <row r="58" spans="2:6" x14ac:dyDescent="0.35">
      <c r="B58" s="43" t="s">
        <v>45</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51</v>
      </c>
      <c r="C60" s="45">
        <f>IF(F54&gt;0, C54/F54, 0)</f>
        <v>0</v>
      </c>
      <c r="D60" s="45">
        <f>IF(F54&gt;0, D54/F54, 0)</f>
        <v>0</v>
      </c>
      <c r="E60" s="45">
        <f>IF(F54&gt;0, E54/F54, 0)</f>
        <v>1</v>
      </c>
      <c r="F60" s="46" t="s">
        <v>19</v>
      </c>
    </row>
    <row r="65" spans="2:6" ht="18.5" x14ac:dyDescent="0.45">
      <c r="B65" s="39" t="s">
        <v>896</v>
      </c>
    </row>
    <row r="67" spans="2:6" x14ac:dyDescent="0.35">
      <c r="B67" s="53" t="s">
        <v>882</v>
      </c>
    </row>
    <row r="68" spans="2:6" x14ac:dyDescent="0.35">
      <c r="B68" s="41" t="s">
        <v>3</v>
      </c>
      <c r="C68" s="41" t="s">
        <v>883</v>
      </c>
      <c r="D68" s="41" t="s">
        <v>884</v>
      </c>
      <c r="E68" s="41" t="s">
        <v>885</v>
      </c>
      <c r="F68" s="41" t="s">
        <v>886</v>
      </c>
    </row>
    <row r="69" spans="2:6" x14ac:dyDescent="0.35">
      <c r="B69" s="43" t="s">
        <v>897</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898</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899</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900</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164</v>
      </c>
      <c r="F73" s="44">
        <f>SUM(C73:E73)</f>
        <v>164</v>
      </c>
    </row>
    <row r="75" spans="2:6" x14ac:dyDescent="0.35">
      <c r="B75" s="53" t="s">
        <v>888</v>
      </c>
    </row>
    <row r="76" spans="2:6" x14ac:dyDescent="0.35">
      <c r="B76" s="54" t="s">
        <v>3</v>
      </c>
      <c r="C76" s="54" t="s">
        <v>883</v>
      </c>
      <c r="D76" s="54" t="s">
        <v>884</v>
      </c>
      <c r="E76" s="54" t="s">
        <v>885</v>
      </c>
      <c r="F76" s="54" t="s">
        <v>19</v>
      </c>
    </row>
    <row r="77" spans="2:6" x14ac:dyDescent="0.35">
      <c r="B77" s="43" t="s">
        <v>897</v>
      </c>
      <c r="C77" s="45">
        <f>IF(F69&gt;0, C69/F69, 0)</f>
        <v>0</v>
      </c>
      <c r="D77" s="45">
        <f>IF(F69&gt;0, D69/F69, 0)</f>
        <v>0</v>
      </c>
      <c r="E77" s="45">
        <f>IF(F69&gt;0, E69/F69, 0)</f>
        <v>0</v>
      </c>
      <c r="F77" s="46" t="s">
        <v>19</v>
      </c>
    </row>
    <row r="78" spans="2:6" x14ac:dyDescent="0.35">
      <c r="B78" s="43" t="s">
        <v>898</v>
      </c>
      <c r="C78" s="45">
        <f>IF(F70&gt;0, C70/F70, 0)</f>
        <v>0</v>
      </c>
      <c r="D78" s="45">
        <f>IF(F70&gt;0, D70/F70, 0)</f>
        <v>0</v>
      </c>
      <c r="E78" s="45">
        <f>IF(F70&gt;0, E70/F70, 0)</f>
        <v>0</v>
      </c>
      <c r="F78" s="46" t="s">
        <v>19</v>
      </c>
    </row>
    <row r="79" spans="2:6" x14ac:dyDescent="0.35">
      <c r="B79" s="43" t="s">
        <v>899</v>
      </c>
      <c r="C79" s="45">
        <f>IF(F71&gt;0, C71/F71, 0)</f>
        <v>0</v>
      </c>
      <c r="D79" s="45">
        <f>IF(F71&gt;0, D71/F71, 0)</f>
        <v>0</v>
      </c>
      <c r="E79" s="45">
        <f>IF(F71&gt;0, E71/F71, 0)</f>
        <v>0</v>
      </c>
      <c r="F79" s="46" t="s">
        <v>19</v>
      </c>
    </row>
    <row r="80" spans="2:6" x14ac:dyDescent="0.35">
      <c r="B80" s="43" t="s">
        <v>900</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901</v>
      </c>
    </row>
    <row r="88" spans="2:6" x14ac:dyDescent="0.35">
      <c r="B88" s="53" t="s">
        <v>882</v>
      </c>
    </row>
    <row r="89" spans="2:6" x14ac:dyDescent="0.35">
      <c r="B89" s="41" t="s">
        <v>902</v>
      </c>
      <c r="C89" s="41" t="s">
        <v>883</v>
      </c>
      <c r="D89" s="41" t="s">
        <v>884</v>
      </c>
      <c r="E89" s="41" t="s">
        <v>885</v>
      </c>
      <c r="F89" s="41" t="s">
        <v>886</v>
      </c>
    </row>
    <row r="90" spans="2:6" x14ac:dyDescent="0.35">
      <c r="B90" s="43" t="s">
        <v>903</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904</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905</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164</v>
      </c>
      <c r="F93" s="44">
        <f>SUM(C93:E93)</f>
        <v>164</v>
      </c>
    </row>
    <row r="95" spans="2:6" x14ac:dyDescent="0.35">
      <c r="B95" s="53" t="s">
        <v>888</v>
      </c>
    </row>
    <row r="96" spans="2:6" x14ac:dyDescent="0.35">
      <c r="B96" s="54" t="s">
        <v>902</v>
      </c>
      <c r="C96" s="54" t="s">
        <v>883</v>
      </c>
      <c r="D96" s="54" t="s">
        <v>884</v>
      </c>
      <c r="E96" s="54" t="s">
        <v>885</v>
      </c>
      <c r="F96" s="54" t="s">
        <v>19</v>
      </c>
    </row>
    <row r="97" spans="2:15" x14ac:dyDescent="0.35">
      <c r="B97" s="43" t="s">
        <v>903</v>
      </c>
      <c r="C97" s="45">
        <f>IF(F90&gt;0, C90/F90, 0)</f>
        <v>0</v>
      </c>
      <c r="D97" s="45">
        <f>IF(F90&gt;0, D90/F90, 0)</f>
        <v>0</v>
      </c>
      <c r="E97" s="45">
        <f>IF(F90&gt;0, E90/F90, 0)</f>
        <v>0</v>
      </c>
      <c r="F97" s="46" t="s">
        <v>19</v>
      </c>
    </row>
    <row r="98" spans="2:15" x14ac:dyDescent="0.35">
      <c r="B98" s="43" t="s">
        <v>904</v>
      </c>
      <c r="C98" s="45">
        <f>IF(F91&gt;0, C91/F91, 0)</f>
        <v>0</v>
      </c>
      <c r="D98" s="45">
        <f>IF(F91&gt;0, D91/F91, 0)</f>
        <v>0</v>
      </c>
      <c r="E98" s="45">
        <f>IF(F91&gt;0, E91/F91, 0)</f>
        <v>0</v>
      </c>
      <c r="F98" s="46" t="s">
        <v>19</v>
      </c>
    </row>
    <row r="99" spans="2:15" x14ac:dyDescent="0.35">
      <c r="B99" s="43" t="s">
        <v>905</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906</v>
      </c>
      <c r="J105" s="39" t="s">
        <v>907</v>
      </c>
    </row>
    <row r="106" spans="2:15" x14ac:dyDescent="0.35">
      <c r="B106" s="41" t="s">
        <v>5</v>
      </c>
      <c r="C106" s="294" t="s">
        <v>908</v>
      </c>
      <c r="D106" s="294"/>
      <c r="E106" s="41" t="s">
        <v>875</v>
      </c>
      <c r="F106" s="41" t="s">
        <v>883</v>
      </c>
      <c r="G106" s="294" t="s">
        <v>909</v>
      </c>
      <c r="H106" s="294"/>
      <c r="J106" s="41" t="s">
        <v>5</v>
      </c>
      <c r="K106" s="41" t="s">
        <v>897</v>
      </c>
      <c r="L106" s="41" t="s">
        <v>898</v>
      </c>
      <c r="M106" s="41" t="s">
        <v>899</v>
      </c>
      <c r="N106" s="41" t="s">
        <v>900</v>
      </c>
      <c r="O106" s="41" t="s">
        <v>16</v>
      </c>
    </row>
    <row r="107" spans="2:15" x14ac:dyDescent="0.35">
      <c r="B107" s="47" t="s">
        <v>890</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890</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891</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891</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892</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892</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893</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893</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894</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894</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164</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164</v>
      </c>
    </row>
    <row r="119" spans="2:24" ht="21" x14ac:dyDescent="0.5">
      <c r="B119" s="39" t="s">
        <v>910</v>
      </c>
      <c r="P119" s="56" t="s">
        <v>911</v>
      </c>
    </row>
    <row r="121" spans="2:24" ht="60" customHeight="1" x14ac:dyDescent="0.35">
      <c r="B121" s="297" t="s">
        <v>912</v>
      </c>
      <c r="C121" s="290"/>
      <c r="D121" s="290"/>
      <c r="E121" s="290"/>
      <c r="F121" s="290"/>
      <c r="P121" s="297" t="s">
        <v>913</v>
      </c>
      <c r="Q121" s="290"/>
      <c r="R121" s="290"/>
      <c r="S121" s="290"/>
      <c r="T121" s="290"/>
      <c r="U121" s="290"/>
      <c r="V121" s="290"/>
      <c r="W121" s="290"/>
    </row>
    <row r="123" spans="2:24" ht="30" customHeight="1" x14ac:dyDescent="0.35">
      <c r="P123" s="57" t="s">
        <v>914</v>
      </c>
      <c r="Q123" s="58">
        <f>C16</f>
        <v>0</v>
      </c>
      <c r="R123" s="59"/>
      <c r="S123" s="58">
        <f>C69</f>
        <v>0</v>
      </c>
      <c r="T123" s="59"/>
      <c r="U123" s="58">
        <f>C70</f>
        <v>0</v>
      </c>
      <c r="V123" s="59"/>
      <c r="W123" s="58">
        <f>C71</f>
        <v>0</v>
      </c>
      <c r="X123" s="59"/>
    </row>
    <row r="124" spans="2:24" ht="35" customHeight="1" x14ac:dyDescent="0.35">
      <c r="P124" s="60" t="s">
        <v>915</v>
      </c>
      <c r="Q124" s="60" t="s">
        <v>916</v>
      </c>
      <c r="R124" s="60" t="s">
        <v>917</v>
      </c>
      <c r="S124" s="60" t="s">
        <v>918</v>
      </c>
      <c r="T124" s="60" t="s">
        <v>919</v>
      </c>
      <c r="U124" s="60" t="s">
        <v>920</v>
      </c>
      <c r="V124" s="60" t="s">
        <v>921</v>
      </c>
      <c r="W124" s="60" t="s">
        <v>922</v>
      </c>
      <c r="X124" s="60" t="s">
        <v>923</v>
      </c>
    </row>
    <row r="125" spans="2:24" x14ac:dyDescent="0.35">
      <c r="O125" s="61" t="s">
        <v>924</v>
      </c>
      <c r="P125" s="62" t="s">
        <v>925</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926</v>
      </c>
      <c r="P160" s="56" t="s">
        <v>927</v>
      </c>
    </row>
    <row r="162" spans="2:22" ht="45" customHeight="1" x14ac:dyDescent="0.35">
      <c r="B162" s="297" t="s">
        <v>928</v>
      </c>
      <c r="C162" s="290"/>
      <c r="D162" s="290"/>
      <c r="E162" s="290"/>
      <c r="F162" s="290"/>
      <c r="P162" s="297" t="s">
        <v>929</v>
      </c>
      <c r="Q162" s="290"/>
      <c r="R162" s="290"/>
      <c r="S162" s="290"/>
      <c r="T162" s="290"/>
      <c r="U162" s="290"/>
    </row>
    <row r="163" spans="2:22" ht="35" customHeight="1" x14ac:dyDescent="0.35">
      <c r="P163" s="294" t="s">
        <v>930</v>
      </c>
      <c r="Q163" s="294"/>
      <c r="R163" s="294" t="s">
        <v>931</v>
      </c>
      <c r="S163" s="294"/>
      <c r="T163" s="294"/>
    </row>
    <row r="164" spans="2:22" ht="30" customHeight="1" x14ac:dyDescent="0.35">
      <c r="P164" s="298">
        <v>0</v>
      </c>
      <c r="Q164" s="299"/>
      <c r="R164" s="300" t="s">
        <v>932</v>
      </c>
      <c r="S164" s="301"/>
      <c r="T164" s="301"/>
    </row>
    <row r="167" spans="2:22" ht="25" customHeight="1" x14ac:dyDescent="0.35">
      <c r="P167" s="65" t="s">
        <v>915</v>
      </c>
      <c r="Q167" s="65" t="s">
        <v>933</v>
      </c>
      <c r="R167" s="65" t="s">
        <v>934</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786</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6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45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51</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51</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45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15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45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15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15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15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15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45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15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45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45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15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51</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51</v>
      </c>
      <c r="D28" s="3" t="s">
        <v>16</v>
      </c>
      <c r="E28" s="3" t="s">
        <v>17</v>
      </c>
      <c r="F28" s="3" t="s">
        <v>18</v>
      </c>
      <c r="G28" s="3" t="s">
        <v>19</v>
      </c>
      <c r="H28" s="4" t="s">
        <v>19</v>
      </c>
      <c r="I28" s="1" t="s">
        <v>152</v>
      </c>
      <c r="J28" s="1" t="s">
        <v>148</v>
      </c>
      <c r="K28" s="1" t="s">
        <v>153</v>
      </c>
      <c r="L28" s="3" t="str">
        <f t="shared" si="0"/>
        <v>Outstanding</v>
      </c>
      <c r="M28" s="11" t="s">
        <v>19</v>
      </c>
    </row>
    <row r="29" spans="1:13" ht="60" customHeight="1" x14ac:dyDescent="0.35">
      <c r="A29" s="9" t="s">
        <v>154</v>
      </c>
      <c r="B29" s="1" t="s">
        <v>155</v>
      </c>
      <c r="C29" s="2" t="s">
        <v>51</v>
      </c>
      <c r="D29" s="3" t="s">
        <v>16</v>
      </c>
      <c r="E29" s="3" t="s">
        <v>17</v>
      </c>
      <c r="F29" s="3" t="s">
        <v>18</v>
      </c>
      <c r="G29" s="3" t="s">
        <v>19</v>
      </c>
      <c r="H29" s="4" t="s">
        <v>19</v>
      </c>
      <c r="I29" s="1" t="s">
        <v>156</v>
      </c>
      <c r="J29" s="1" t="s">
        <v>148</v>
      </c>
      <c r="K29" s="1" t="s">
        <v>157</v>
      </c>
      <c r="L29" s="3" t="str">
        <f t="shared" si="0"/>
        <v>Outstanding</v>
      </c>
      <c r="M29" s="11" t="s">
        <v>19</v>
      </c>
    </row>
    <row r="30" spans="1:13" ht="60" customHeight="1" x14ac:dyDescent="0.35">
      <c r="A30" s="9" t="s">
        <v>158</v>
      </c>
      <c r="B30" s="1" t="s">
        <v>159</v>
      </c>
      <c r="C30" s="2" t="s">
        <v>51</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51</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15</v>
      </c>
      <c r="D38" s="3" t="s">
        <v>16</v>
      </c>
      <c r="E38" s="3" t="s">
        <v>17</v>
      </c>
      <c r="F38" s="3" t="s">
        <v>18</v>
      </c>
      <c r="G38" s="3" t="s">
        <v>19</v>
      </c>
      <c r="H38" s="4" t="s">
        <v>19</v>
      </c>
      <c r="I38" s="1" t="s">
        <v>200</v>
      </c>
      <c r="J38" s="1" t="s">
        <v>196</v>
      </c>
      <c r="K38" s="1" t="s">
        <v>201</v>
      </c>
      <c r="L38" s="3" t="str">
        <f t="shared" si="0"/>
        <v>Outstanding</v>
      </c>
      <c r="M38" s="11" t="s">
        <v>19</v>
      </c>
    </row>
    <row r="39" spans="1:13" ht="60" customHeight="1" x14ac:dyDescent="0.35">
      <c r="A39" s="9" t="s">
        <v>202</v>
      </c>
      <c r="B39" s="1" t="s">
        <v>203</v>
      </c>
      <c r="C39" s="2" t="s">
        <v>15</v>
      </c>
      <c r="D39" s="3" t="s">
        <v>16</v>
      </c>
      <c r="E39" s="3" t="s">
        <v>17</v>
      </c>
      <c r="F39" s="3" t="s">
        <v>18</v>
      </c>
      <c r="G39" s="3" t="s">
        <v>19</v>
      </c>
      <c r="H39" s="4" t="s">
        <v>19</v>
      </c>
      <c r="I39" s="1" t="s">
        <v>204</v>
      </c>
      <c r="J39" s="1" t="s">
        <v>205</v>
      </c>
      <c r="K39" s="1" t="s">
        <v>206</v>
      </c>
      <c r="L39" s="3" t="str">
        <f t="shared" si="0"/>
        <v>Outstanding</v>
      </c>
      <c r="M39" s="11" t="s">
        <v>19</v>
      </c>
    </row>
    <row r="40" spans="1:13" ht="60" customHeight="1" x14ac:dyDescent="0.35">
      <c r="A40" s="9" t="s">
        <v>207</v>
      </c>
      <c r="B40" s="1" t="s">
        <v>208</v>
      </c>
      <c r="C40" s="2" t="s">
        <v>51</v>
      </c>
      <c r="D40" s="3" t="s">
        <v>16</v>
      </c>
      <c r="E40" s="3" t="s">
        <v>17</v>
      </c>
      <c r="F40" s="3" t="s">
        <v>18</v>
      </c>
      <c r="G40" s="3" t="s">
        <v>19</v>
      </c>
      <c r="H40" s="4" t="s">
        <v>19</v>
      </c>
      <c r="I40" s="1" t="s">
        <v>209</v>
      </c>
      <c r="J40" s="1" t="s">
        <v>210</v>
      </c>
      <c r="K40" s="1" t="s">
        <v>211</v>
      </c>
      <c r="L40" s="3" t="str">
        <f t="shared" si="0"/>
        <v>Outstanding</v>
      </c>
      <c r="M40" s="11" t="s">
        <v>19</v>
      </c>
    </row>
    <row r="41" spans="1:13" ht="60" customHeight="1" x14ac:dyDescent="0.35">
      <c r="A41" s="9" t="s">
        <v>212</v>
      </c>
      <c r="B41" s="1" t="s">
        <v>213</v>
      </c>
      <c r="C41" s="2" t="s">
        <v>51</v>
      </c>
      <c r="D41" s="3" t="s">
        <v>16</v>
      </c>
      <c r="E41" s="3" t="s">
        <v>17</v>
      </c>
      <c r="F41" s="3" t="s">
        <v>18</v>
      </c>
      <c r="G41" s="3" t="s">
        <v>19</v>
      </c>
      <c r="H41" s="4" t="s">
        <v>19</v>
      </c>
      <c r="I41" s="1" t="s">
        <v>214</v>
      </c>
      <c r="J41" s="1" t="s">
        <v>215</v>
      </c>
      <c r="K41" s="1" t="s">
        <v>216</v>
      </c>
      <c r="L41" s="3" t="str">
        <f t="shared" si="0"/>
        <v>Outstanding</v>
      </c>
      <c r="M41" s="11" t="s">
        <v>19</v>
      </c>
    </row>
    <row r="42" spans="1:13" ht="60" customHeight="1" x14ac:dyDescent="0.35">
      <c r="A42" s="9" t="s">
        <v>217</v>
      </c>
      <c r="B42" s="1" t="s">
        <v>218</v>
      </c>
      <c r="C42" s="2" t="s">
        <v>15</v>
      </c>
      <c r="D42" s="3" t="s">
        <v>16</v>
      </c>
      <c r="E42" s="3" t="s">
        <v>17</v>
      </c>
      <c r="F42" s="3" t="s">
        <v>18</v>
      </c>
      <c r="G42" s="3" t="s">
        <v>19</v>
      </c>
      <c r="H42" s="4" t="s">
        <v>19</v>
      </c>
      <c r="I42" s="1" t="s">
        <v>219</v>
      </c>
      <c r="J42" s="1" t="s">
        <v>220</v>
      </c>
      <c r="K42" s="1" t="s">
        <v>221</v>
      </c>
      <c r="L42" s="3" t="str">
        <f t="shared" si="0"/>
        <v>Outstanding</v>
      </c>
      <c r="M42" s="11" t="s">
        <v>19</v>
      </c>
    </row>
    <row r="43" spans="1:13" ht="60" customHeight="1" x14ac:dyDescent="0.35">
      <c r="A43" s="9" t="s">
        <v>222</v>
      </c>
      <c r="B43" s="1" t="s">
        <v>223</v>
      </c>
      <c r="C43" s="2" t="s">
        <v>51</v>
      </c>
      <c r="D43" s="3" t="s">
        <v>16</v>
      </c>
      <c r="E43" s="3" t="s">
        <v>17</v>
      </c>
      <c r="F43" s="3" t="s">
        <v>18</v>
      </c>
      <c r="G43" s="3" t="s">
        <v>19</v>
      </c>
      <c r="H43" s="4" t="s">
        <v>19</v>
      </c>
      <c r="I43" s="1" t="s">
        <v>224</v>
      </c>
      <c r="J43" s="1" t="s">
        <v>225</v>
      </c>
      <c r="K43" s="1" t="s">
        <v>226</v>
      </c>
      <c r="L43" s="3" t="str">
        <f t="shared" si="0"/>
        <v>Outstanding</v>
      </c>
      <c r="M43" s="11" t="s">
        <v>19</v>
      </c>
    </row>
    <row r="44" spans="1:13" ht="60" customHeight="1" x14ac:dyDescent="0.35">
      <c r="A44" s="9" t="s">
        <v>227</v>
      </c>
      <c r="B44" s="1" t="s">
        <v>228</v>
      </c>
      <c r="C44" s="2" t="s">
        <v>15</v>
      </c>
      <c r="D44" s="3" t="s">
        <v>16</v>
      </c>
      <c r="E44" s="3" t="s">
        <v>17</v>
      </c>
      <c r="F44" s="3" t="s">
        <v>18</v>
      </c>
      <c r="G44" s="3" t="s">
        <v>19</v>
      </c>
      <c r="H44" s="4" t="s">
        <v>19</v>
      </c>
      <c r="I44" s="1" t="s">
        <v>229</v>
      </c>
      <c r="J44" s="1" t="s">
        <v>230</v>
      </c>
      <c r="K44" s="1" t="s">
        <v>231</v>
      </c>
      <c r="L44" s="3" t="str">
        <f t="shared" si="0"/>
        <v>Outstanding</v>
      </c>
      <c r="M44" s="11" t="s">
        <v>19</v>
      </c>
    </row>
    <row r="45" spans="1:13" ht="60" customHeight="1" x14ac:dyDescent="0.35">
      <c r="A45" s="9" t="s">
        <v>232</v>
      </c>
      <c r="B45" s="1" t="s">
        <v>233</v>
      </c>
      <c r="C45" s="2" t="s">
        <v>15</v>
      </c>
      <c r="D45" s="3" t="s">
        <v>16</v>
      </c>
      <c r="E45" s="3" t="s">
        <v>17</v>
      </c>
      <c r="F45" s="3" t="s">
        <v>18</v>
      </c>
      <c r="G45" s="3" t="s">
        <v>19</v>
      </c>
      <c r="H45" s="4" t="s">
        <v>19</v>
      </c>
      <c r="I45" s="1" t="s">
        <v>234</v>
      </c>
      <c r="J45" s="1" t="s">
        <v>235</v>
      </c>
      <c r="K45" s="1" t="s">
        <v>236</v>
      </c>
      <c r="L45" s="3" t="str">
        <f t="shared" si="0"/>
        <v>Outstanding</v>
      </c>
      <c r="M45" s="11" t="s">
        <v>19</v>
      </c>
    </row>
    <row r="46" spans="1:13" ht="60" customHeight="1" x14ac:dyDescent="0.35">
      <c r="A46" s="9" t="s">
        <v>237</v>
      </c>
      <c r="B46" s="1" t="s">
        <v>238</v>
      </c>
      <c r="C46" s="2" t="s">
        <v>15</v>
      </c>
      <c r="D46" s="3" t="s">
        <v>16</v>
      </c>
      <c r="E46" s="3" t="s">
        <v>17</v>
      </c>
      <c r="F46" s="3" t="s">
        <v>18</v>
      </c>
      <c r="G46" s="3" t="s">
        <v>19</v>
      </c>
      <c r="H46" s="4" t="s">
        <v>19</v>
      </c>
      <c r="I46" s="1" t="s">
        <v>239</v>
      </c>
      <c r="J46" s="1" t="s">
        <v>235</v>
      </c>
      <c r="K46" s="1" t="s">
        <v>240</v>
      </c>
      <c r="L46" s="3" t="str">
        <f t="shared" si="0"/>
        <v>Outstanding</v>
      </c>
      <c r="M46" s="11" t="s">
        <v>19</v>
      </c>
    </row>
    <row r="47" spans="1:13" ht="60" customHeight="1" x14ac:dyDescent="0.35">
      <c r="A47" s="9" t="s">
        <v>241</v>
      </c>
      <c r="B47" s="1" t="s">
        <v>242</v>
      </c>
      <c r="C47" s="2" t="s">
        <v>15</v>
      </c>
      <c r="D47" s="3" t="s">
        <v>16</v>
      </c>
      <c r="E47" s="3" t="s">
        <v>17</v>
      </c>
      <c r="F47" s="3" t="s">
        <v>18</v>
      </c>
      <c r="G47" s="3" t="s">
        <v>19</v>
      </c>
      <c r="H47" s="4" t="s">
        <v>19</v>
      </c>
      <c r="I47" s="1" t="s">
        <v>243</v>
      </c>
      <c r="J47" s="1" t="s">
        <v>235</v>
      </c>
      <c r="K47" s="1" t="s">
        <v>244</v>
      </c>
      <c r="L47" s="3" t="str">
        <f t="shared" si="0"/>
        <v>Outstanding</v>
      </c>
      <c r="M47" s="11" t="s">
        <v>19</v>
      </c>
    </row>
    <row r="48" spans="1:13" ht="60" customHeight="1" x14ac:dyDescent="0.35">
      <c r="A48" s="9" t="s">
        <v>245</v>
      </c>
      <c r="B48" s="1" t="s">
        <v>246</v>
      </c>
      <c r="C48" s="2" t="s">
        <v>15</v>
      </c>
      <c r="D48" s="3" t="s">
        <v>16</v>
      </c>
      <c r="E48" s="3" t="s">
        <v>17</v>
      </c>
      <c r="F48" s="3" t="s">
        <v>18</v>
      </c>
      <c r="G48" s="3" t="s">
        <v>19</v>
      </c>
      <c r="H48" s="4" t="s">
        <v>19</v>
      </c>
      <c r="I48" s="1" t="s">
        <v>247</v>
      </c>
      <c r="J48" s="1" t="s">
        <v>248</v>
      </c>
      <c r="K48" s="1" t="s">
        <v>249</v>
      </c>
      <c r="L48" s="3" t="str">
        <f t="shared" si="0"/>
        <v>Outstanding</v>
      </c>
      <c r="M48" s="11" t="s">
        <v>19</v>
      </c>
    </row>
    <row r="49" spans="1:13" ht="60" customHeight="1" x14ac:dyDescent="0.35">
      <c r="A49" s="9" t="s">
        <v>250</v>
      </c>
      <c r="B49" s="1" t="s">
        <v>251</v>
      </c>
      <c r="C49" s="2" t="s">
        <v>15</v>
      </c>
      <c r="D49" s="3" t="s">
        <v>16</v>
      </c>
      <c r="E49" s="3" t="s">
        <v>17</v>
      </c>
      <c r="F49" s="3" t="s">
        <v>18</v>
      </c>
      <c r="G49" s="3" t="s">
        <v>19</v>
      </c>
      <c r="H49" s="4" t="s">
        <v>19</v>
      </c>
      <c r="I49" s="1" t="s">
        <v>252</v>
      </c>
      <c r="J49" s="1" t="s">
        <v>253</v>
      </c>
      <c r="K49" s="1" t="s">
        <v>254</v>
      </c>
      <c r="L49" s="3" t="str">
        <f t="shared" si="0"/>
        <v>Outstanding</v>
      </c>
      <c r="M49" s="11" t="s">
        <v>19</v>
      </c>
    </row>
    <row r="50" spans="1:13" ht="60" customHeight="1" x14ac:dyDescent="0.35">
      <c r="A50" s="9" t="s">
        <v>255</v>
      </c>
      <c r="B50" s="1" t="s">
        <v>256</v>
      </c>
      <c r="C50" s="2" t="s">
        <v>15</v>
      </c>
      <c r="D50" s="3" t="s">
        <v>16</v>
      </c>
      <c r="E50" s="3" t="s">
        <v>17</v>
      </c>
      <c r="F50" s="3" t="s">
        <v>18</v>
      </c>
      <c r="G50" s="3" t="s">
        <v>19</v>
      </c>
      <c r="H50" s="4" t="s">
        <v>19</v>
      </c>
      <c r="I50" s="1" t="s">
        <v>257</v>
      </c>
      <c r="J50" s="1" t="s">
        <v>258</v>
      </c>
      <c r="K50" s="1" t="s">
        <v>259</v>
      </c>
      <c r="L50" s="3" t="str">
        <f t="shared" si="0"/>
        <v>Outstanding</v>
      </c>
      <c r="M50" s="11" t="s">
        <v>19</v>
      </c>
    </row>
    <row r="51" spans="1:13" ht="60" customHeight="1" x14ac:dyDescent="0.35">
      <c r="A51" s="9" t="s">
        <v>260</v>
      </c>
      <c r="B51" s="1" t="s">
        <v>261</v>
      </c>
      <c r="C51" s="2" t="s">
        <v>15</v>
      </c>
      <c r="D51" s="3" t="s">
        <v>16</v>
      </c>
      <c r="E51" s="3" t="s">
        <v>17</v>
      </c>
      <c r="F51" s="3" t="s">
        <v>18</v>
      </c>
      <c r="G51" s="3" t="s">
        <v>19</v>
      </c>
      <c r="H51" s="4" t="s">
        <v>19</v>
      </c>
      <c r="I51" s="1" t="s">
        <v>262</v>
      </c>
      <c r="J51" s="1" t="s">
        <v>263</v>
      </c>
      <c r="K51" s="1" t="s">
        <v>264</v>
      </c>
      <c r="L51" s="3" t="str">
        <f t="shared" si="0"/>
        <v>Outstanding</v>
      </c>
      <c r="M51" s="11" t="s">
        <v>19</v>
      </c>
    </row>
    <row r="52" spans="1:13" ht="60" customHeight="1" x14ac:dyDescent="0.35">
      <c r="A52" s="9" t="s">
        <v>265</v>
      </c>
      <c r="B52" s="1" t="s">
        <v>266</v>
      </c>
      <c r="C52" s="2" t="s">
        <v>15</v>
      </c>
      <c r="D52" s="3" t="s">
        <v>16</v>
      </c>
      <c r="E52" s="3" t="s">
        <v>17</v>
      </c>
      <c r="F52" s="3" t="s">
        <v>18</v>
      </c>
      <c r="G52" s="3" t="s">
        <v>19</v>
      </c>
      <c r="H52" s="4" t="s">
        <v>19</v>
      </c>
      <c r="I52" s="1" t="s">
        <v>267</v>
      </c>
      <c r="J52" s="1" t="s">
        <v>268</v>
      </c>
      <c r="K52" s="1" t="s">
        <v>269</v>
      </c>
      <c r="L52" s="3" t="str">
        <f t="shared" si="0"/>
        <v>Outstanding</v>
      </c>
      <c r="M52" s="11" t="s">
        <v>19</v>
      </c>
    </row>
    <row r="53" spans="1:13" ht="60" customHeight="1" x14ac:dyDescent="0.35">
      <c r="A53" s="9" t="s">
        <v>270</v>
      </c>
      <c r="B53" s="1" t="s">
        <v>271</v>
      </c>
      <c r="C53" s="2" t="s">
        <v>15</v>
      </c>
      <c r="D53" s="3" t="s">
        <v>16</v>
      </c>
      <c r="E53" s="3" t="s">
        <v>17</v>
      </c>
      <c r="F53" s="3" t="s">
        <v>18</v>
      </c>
      <c r="G53" s="3" t="s">
        <v>19</v>
      </c>
      <c r="H53" s="4" t="s">
        <v>19</v>
      </c>
      <c r="I53" s="1" t="s">
        <v>272</v>
      </c>
      <c r="J53" s="1" t="s">
        <v>268</v>
      </c>
      <c r="K53" s="1" t="s">
        <v>273</v>
      </c>
      <c r="L53" s="3" t="str">
        <f t="shared" si="0"/>
        <v>Outstanding</v>
      </c>
      <c r="M53" s="11" t="s">
        <v>19</v>
      </c>
    </row>
    <row r="54" spans="1:13" ht="60" customHeight="1" x14ac:dyDescent="0.35">
      <c r="A54" s="9" t="s">
        <v>274</v>
      </c>
      <c r="B54" s="1" t="s">
        <v>275</v>
      </c>
      <c r="C54" s="2" t="s">
        <v>15</v>
      </c>
      <c r="D54" s="3" t="s">
        <v>16</v>
      </c>
      <c r="E54" s="3" t="s">
        <v>17</v>
      </c>
      <c r="F54" s="3" t="s">
        <v>18</v>
      </c>
      <c r="G54" s="3" t="s">
        <v>19</v>
      </c>
      <c r="H54" s="4" t="s">
        <v>19</v>
      </c>
      <c r="I54" s="1" t="s">
        <v>276</v>
      </c>
      <c r="J54" s="1" t="s">
        <v>277</v>
      </c>
      <c r="K54" s="1" t="s">
        <v>278</v>
      </c>
      <c r="L54" s="3" t="str">
        <f t="shared" si="0"/>
        <v>Outstanding</v>
      </c>
      <c r="M54" s="11" t="s">
        <v>19</v>
      </c>
    </row>
    <row r="55" spans="1:13" ht="60" customHeight="1" x14ac:dyDescent="0.35">
      <c r="A55" s="9" t="s">
        <v>279</v>
      </c>
      <c r="B55" s="1" t="s">
        <v>280</v>
      </c>
      <c r="C55" s="2" t="s">
        <v>15</v>
      </c>
      <c r="D55" s="3" t="s">
        <v>16</v>
      </c>
      <c r="E55" s="3" t="s">
        <v>17</v>
      </c>
      <c r="F55" s="3" t="s">
        <v>18</v>
      </c>
      <c r="G55" s="3" t="s">
        <v>19</v>
      </c>
      <c r="H55" s="4" t="s">
        <v>19</v>
      </c>
      <c r="I55" s="1" t="s">
        <v>281</v>
      </c>
      <c r="J55" s="1" t="s">
        <v>282</v>
      </c>
      <c r="K55" s="1" t="s">
        <v>283</v>
      </c>
      <c r="L55" s="3" t="str">
        <f t="shared" si="0"/>
        <v>Outstanding</v>
      </c>
      <c r="M55" s="11" t="s">
        <v>19</v>
      </c>
    </row>
    <row r="56" spans="1:13" ht="60" customHeight="1" x14ac:dyDescent="0.35">
      <c r="A56" s="9" t="s">
        <v>284</v>
      </c>
      <c r="B56" s="1" t="s">
        <v>285</v>
      </c>
      <c r="C56" s="2" t="s">
        <v>15</v>
      </c>
      <c r="D56" s="3" t="s">
        <v>16</v>
      </c>
      <c r="E56" s="3" t="s">
        <v>17</v>
      </c>
      <c r="F56" s="3" t="s">
        <v>18</v>
      </c>
      <c r="G56" s="3" t="s">
        <v>19</v>
      </c>
      <c r="H56" s="4" t="s">
        <v>19</v>
      </c>
      <c r="I56" s="1" t="s">
        <v>286</v>
      </c>
      <c r="J56" s="1" t="s">
        <v>287</v>
      </c>
      <c r="K56" s="1" t="s">
        <v>288</v>
      </c>
      <c r="L56" s="3" t="str">
        <f t="shared" si="0"/>
        <v>Outstanding</v>
      </c>
      <c r="M56" s="11" t="s">
        <v>19</v>
      </c>
    </row>
    <row r="57" spans="1:13" ht="60" customHeight="1" x14ac:dyDescent="0.35">
      <c r="A57" s="9" t="s">
        <v>289</v>
      </c>
      <c r="B57" s="1" t="s">
        <v>290</v>
      </c>
      <c r="C57" s="2" t="s">
        <v>15</v>
      </c>
      <c r="D57" s="3" t="s">
        <v>16</v>
      </c>
      <c r="E57" s="3" t="s">
        <v>17</v>
      </c>
      <c r="F57" s="3" t="s">
        <v>18</v>
      </c>
      <c r="G57" s="3" t="s">
        <v>19</v>
      </c>
      <c r="H57" s="4" t="s">
        <v>19</v>
      </c>
      <c r="I57" s="1" t="s">
        <v>291</v>
      </c>
      <c r="J57" s="1" t="s">
        <v>287</v>
      </c>
      <c r="K57" s="1" t="s">
        <v>292</v>
      </c>
      <c r="L57" s="3" t="str">
        <f t="shared" si="0"/>
        <v>Outstanding</v>
      </c>
      <c r="M57" s="11" t="s">
        <v>19</v>
      </c>
    </row>
    <row r="58" spans="1:13" ht="60" customHeight="1" x14ac:dyDescent="0.35">
      <c r="A58" s="9" t="s">
        <v>293</v>
      </c>
      <c r="B58" s="1" t="s">
        <v>294</v>
      </c>
      <c r="C58" s="2" t="s">
        <v>15</v>
      </c>
      <c r="D58" s="3" t="s">
        <v>16</v>
      </c>
      <c r="E58" s="3" t="s">
        <v>17</v>
      </c>
      <c r="F58" s="3" t="s">
        <v>18</v>
      </c>
      <c r="G58" s="3" t="s">
        <v>19</v>
      </c>
      <c r="H58" s="4" t="s">
        <v>19</v>
      </c>
      <c r="I58" s="1" t="s">
        <v>295</v>
      </c>
      <c r="J58" s="1" t="s">
        <v>296</v>
      </c>
      <c r="K58" s="1" t="s">
        <v>297</v>
      </c>
      <c r="L58" s="3" t="str">
        <f t="shared" si="0"/>
        <v>Outstanding</v>
      </c>
      <c r="M58" s="11" t="s">
        <v>19</v>
      </c>
    </row>
    <row r="59" spans="1:13" ht="60" customHeight="1" x14ac:dyDescent="0.35">
      <c r="A59" s="9" t="s">
        <v>298</v>
      </c>
      <c r="B59" s="1" t="s">
        <v>299</v>
      </c>
      <c r="C59" s="2" t="s">
        <v>15</v>
      </c>
      <c r="D59" s="3" t="s">
        <v>16</v>
      </c>
      <c r="E59" s="3" t="s">
        <v>17</v>
      </c>
      <c r="F59" s="3" t="s">
        <v>18</v>
      </c>
      <c r="G59" s="3" t="s">
        <v>19</v>
      </c>
      <c r="H59" s="4" t="s">
        <v>19</v>
      </c>
      <c r="I59" s="1" t="s">
        <v>300</v>
      </c>
      <c r="J59" s="1" t="s">
        <v>296</v>
      </c>
      <c r="K59" s="1" t="s">
        <v>301</v>
      </c>
      <c r="L59" s="3" t="str">
        <f t="shared" si="0"/>
        <v>Outstanding</v>
      </c>
      <c r="M59" s="11" t="s">
        <v>19</v>
      </c>
    </row>
    <row r="60" spans="1:13" ht="60" customHeight="1" x14ac:dyDescent="0.35">
      <c r="A60" s="9" t="s">
        <v>302</v>
      </c>
      <c r="B60" s="1" t="s">
        <v>303</v>
      </c>
      <c r="C60" s="2" t="s">
        <v>15</v>
      </c>
      <c r="D60" s="3" t="s">
        <v>16</v>
      </c>
      <c r="E60" s="3" t="s">
        <v>17</v>
      </c>
      <c r="F60" s="3" t="s">
        <v>18</v>
      </c>
      <c r="G60" s="3" t="s">
        <v>19</v>
      </c>
      <c r="H60" s="4" t="s">
        <v>19</v>
      </c>
      <c r="I60" s="1" t="s">
        <v>304</v>
      </c>
      <c r="J60" s="1" t="s">
        <v>296</v>
      </c>
      <c r="K60" s="1" t="s">
        <v>305</v>
      </c>
      <c r="L60" s="3" t="str">
        <f t="shared" si="0"/>
        <v>Outstanding</v>
      </c>
      <c r="M60" s="11" t="s">
        <v>19</v>
      </c>
    </row>
    <row r="61" spans="1:13" ht="60" customHeight="1" x14ac:dyDescent="0.35">
      <c r="A61" s="9" t="s">
        <v>306</v>
      </c>
      <c r="B61" s="1" t="s">
        <v>307</v>
      </c>
      <c r="C61" s="2" t="s">
        <v>15</v>
      </c>
      <c r="D61" s="3" t="s">
        <v>16</v>
      </c>
      <c r="E61" s="3" t="s">
        <v>17</v>
      </c>
      <c r="F61" s="3" t="s">
        <v>18</v>
      </c>
      <c r="G61" s="3" t="s">
        <v>19</v>
      </c>
      <c r="H61" s="4" t="s">
        <v>19</v>
      </c>
      <c r="I61" s="1" t="s">
        <v>308</v>
      </c>
      <c r="J61" s="1" t="s">
        <v>296</v>
      </c>
      <c r="K61" s="1" t="s">
        <v>309</v>
      </c>
      <c r="L61" s="3" t="str">
        <f t="shared" si="0"/>
        <v>Outstanding</v>
      </c>
      <c r="M61" s="11" t="s">
        <v>19</v>
      </c>
    </row>
    <row r="62" spans="1:13" ht="60" customHeight="1" x14ac:dyDescent="0.35">
      <c r="A62" s="9" t="s">
        <v>310</v>
      </c>
      <c r="B62" s="1" t="s">
        <v>311</v>
      </c>
      <c r="C62" s="2" t="s">
        <v>15</v>
      </c>
      <c r="D62" s="3" t="s">
        <v>16</v>
      </c>
      <c r="E62" s="3" t="s">
        <v>17</v>
      </c>
      <c r="F62" s="3" t="s">
        <v>18</v>
      </c>
      <c r="G62" s="3" t="s">
        <v>19</v>
      </c>
      <c r="H62" s="4" t="s">
        <v>19</v>
      </c>
      <c r="I62" s="1" t="s">
        <v>312</v>
      </c>
      <c r="J62" s="1" t="s">
        <v>296</v>
      </c>
      <c r="K62" s="1" t="s">
        <v>313</v>
      </c>
      <c r="L62" s="3" t="str">
        <f t="shared" si="0"/>
        <v>Outstanding</v>
      </c>
      <c r="M62" s="11" t="s">
        <v>19</v>
      </c>
    </row>
    <row r="63" spans="1:13" ht="60" customHeight="1" x14ac:dyDescent="0.35">
      <c r="A63" s="9" t="s">
        <v>314</v>
      </c>
      <c r="B63" s="1" t="s">
        <v>315</v>
      </c>
      <c r="C63" s="2" t="s">
        <v>15</v>
      </c>
      <c r="D63" s="3" t="s">
        <v>16</v>
      </c>
      <c r="E63" s="3" t="s">
        <v>17</v>
      </c>
      <c r="F63" s="3" t="s">
        <v>18</v>
      </c>
      <c r="G63" s="3" t="s">
        <v>19</v>
      </c>
      <c r="H63" s="4" t="s">
        <v>19</v>
      </c>
      <c r="I63" s="1" t="s">
        <v>316</v>
      </c>
      <c r="J63" s="1" t="s">
        <v>296</v>
      </c>
      <c r="K63" s="1" t="s">
        <v>317</v>
      </c>
      <c r="L63" s="3" t="str">
        <f t="shared" si="0"/>
        <v>Outstanding</v>
      </c>
      <c r="M63" s="11" t="s">
        <v>19</v>
      </c>
    </row>
    <row r="64" spans="1:13" ht="60" customHeight="1" x14ac:dyDescent="0.35">
      <c r="A64" s="9" t="s">
        <v>318</v>
      </c>
      <c r="B64" s="1" t="s">
        <v>319</v>
      </c>
      <c r="C64" s="2" t="s">
        <v>15</v>
      </c>
      <c r="D64" s="3" t="s">
        <v>16</v>
      </c>
      <c r="E64" s="3" t="s">
        <v>17</v>
      </c>
      <c r="F64" s="3" t="s">
        <v>18</v>
      </c>
      <c r="G64" s="3" t="s">
        <v>19</v>
      </c>
      <c r="H64" s="4" t="s">
        <v>19</v>
      </c>
      <c r="I64" s="1" t="s">
        <v>320</v>
      </c>
      <c r="J64" s="1" t="s">
        <v>321</v>
      </c>
      <c r="K64" s="1" t="s">
        <v>322</v>
      </c>
      <c r="L64" s="3" t="str">
        <f t="shared" si="0"/>
        <v>Outstanding</v>
      </c>
      <c r="M64" s="11" t="s">
        <v>19</v>
      </c>
    </row>
    <row r="65" spans="1:13" ht="60" customHeight="1" x14ac:dyDescent="0.35">
      <c r="A65" s="9" t="s">
        <v>323</v>
      </c>
      <c r="B65" s="1" t="s">
        <v>324</v>
      </c>
      <c r="C65" s="2" t="s">
        <v>15</v>
      </c>
      <c r="D65" s="3" t="s">
        <v>16</v>
      </c>
      <c r="E65" s="3" t="s">
        <v>17</v>
      </c>
      <c r="F65" s="3" t="s">
        <v>18</v>
      </c>
      <c r="G65" s="3" t="s">
        <v>19</v>
      </c>
      <c r="H65" s="4" t="s">
        <v>19</v>
      </c>
      <c r="I65" s="1" t="s">
        <v>325</v>
      </c>
      <c r="J65" s="1" t="s">
        <v>321</v>
      </c>
      <c r="K65" s="1" t="s">
        <v>326</v>
      </c>
      <c r="L65" s="3" t="str">
        <f t="shared" si="0"/>
        <v>Outstanding</v>
      </c>
      <c r="M65" s="11" t="s">
        <v>19</v>
      </c>
    </row>
    <row r="66" spans="1:13" ht="60" customHeight="1" x14ac:dyDescent="0.35">
      <c r="A66" s="9" t="s">
        <v>327</v>
      </c>
      <c r="B66" s="1" t="s">
        <v>328</v>
      </c>
      <c r="C66" s="2" t="s">
        <v>15</v>
      </c>
      <c r="D66" s="3" t="s">
        <v>16</v>
      </c>
      <c r="E66" s="3" t="s">
        <v>17</v>
      </c>
      <c r="F66" s="3" t="s">
        <v>18</v>
      </c>
      <c r="G66" s="3" t="s">
        <v>19</v>
      </c>
      <c r="H66" s="4" t="s">
        <v>19</v>
      </c>
      <c r="I66" s="1" t="s">
        <v>329</v>
      </c>
      <c r="J66" s="1" t="s">
        <v>321</v>
      </c>
      <c r="K66" s="1" t="s">
        <v>330</v>
      </c>
      <c r="L66" s="3" t="str">
        <f t="shared" si="0"/>
        <v>Outstanding</v>
      </c>
      <c r="M66" s="11" t="s">
        <v>19</v>
      </c>
    </row>
    <row r="67" spans="1:13" ht="60" customHeight="1" x14ac:dyDescent="0.35">
      <c r="A67" s="9" t="s">
        <v>331</v>
      </c>
      <c r="B67" s="1" t="s">
        <v>332</v>
      </c>
      <c r="C67" s="2" t="s">
        <v>15</v>
      </c>
      <c r="D67" s="3" t="s">
        <v>16</v>
      </c>
      <c r="E67" s="3" t="s">
        <v>17</v>
      </c>
      <c r="F67" s="3" t="s">
        <v>18</v>
      </c>
      <c r="G67" s="3" t="s">
        <v>19</v>
      </c>
      <c r="H67" s="4" t="s">
        <v>19</v>
      </c>
      <c r="I67" s="1" t="s">
        <v>333</v>
      </c>
      <c r="J67" s="1" t="s">
        <v>334</v>
      </c>
      <c r="K67" s="1" t="s">
        <v>335</v>
      </c>
      <c r="L67" s="3" t="str">
        <f t="shared" si="0"/>
        <v>Outstanding</v>
      </c>
      <c r="M67" s="11" t="s">
        <v>19</v>
      </c>
    </row>
    <row r="68" spans="1:13" ht="60" customHeight="1" x14ac:dyDescent="0.35">
      <c r="A68" s="9" t="s">
        <v>336</v>
      </c>
      <c r="B68" s="1" t="s">
        <v>337</v>
      </c>
      <c r="C68" s="2" t="s">
        <v>15</v>
      </c>
      <c r="D68" s="3" t="s">
        <v>16</v>
      </c>
      <c r="E68" s="3" t="s">
        <v>17</v>
      </c>
      <c r="F68" s="3" t="s">
        <v>18</v>
      </c>
      <c r="G68" s="3" t="s">
        <v>19</v>
      </c>
      <c r="H68" s="4" t="s">
        <v>19</v>
      </c>
      <c r="I68" s="1" t="s">
        <v>338</v>
      </c>
      <c r="J68" s="1" t="s">
        <v>296</v>
      </c>
      <c r="K68" s="1" t="s">
        <v>339</v>
      </c>
      <c r="L68" s="3" t="str">
        <f t="shared" si="0"/>
        <v>Outstanding</v>
      </c>
      <c r="M68" s="11" t="s">
        <v>19</v>
      </c>
    </row>
    <row r="69" spans="1:13" ht="60" customHeight="1" x14ac:dyDescent="0.35">
      <c r="A69" s="9" t="s">
        <v>340</v>
      </c>
      <c r="B69" s="1" t="s">
        <v>341</v>
      </c>
      <c r="C69" s="2" t="s">
        <v>15</v>
      </c>
      <c r="D69" s="3" t="s">
        <v>16</v>
      </c>
      <c r="E69" s="3" t="s">
        <v>17</v>
      </c>
      <c r="F69" s="3" t="s">
        <v>18</v>
      </c>
      <c r="G69" s="3" t="s">
        <v>19</v>
      </c>
      <c r="H69" s="4" t="s">
        <v>19</v>
      </c>
      <c r="I69" s="1" t="s">
        <v>342</v>
      </c>
      <c r="J69" s="1" t="s">
        <v>296</v>
      </c>
      <c r="K69" s="1" t="s">
        <v>343</v>
      </c>
      <c r="L69" s="3" t="str">
        <f t="shared" si="0"/>
        <v>Outstanding</v>
      </c>
      <c r="M69" s="11" t="s">
        <v>19</v>
      </c>
    </row>
    <row r="70" spans="1:13" ht="60" customHeight="1" x14ac:dyDescent="0.35">
      <c r="A70" s="9" t="s">
        <v>344</v>
      </c>
      <c r="B70" s="1" t="s">
        <v>345</v>
      </c>
      <c r="C70" s="2" t="s">
        <v>15</v>
      </c>
      <c r="D70" s="3" t="s">
        <v>16</v>
      </c>
      <c r="E70" s="3" t="s">
        <v>17</v>
      </c>
      <c r="F70" s="3" t="s">
        <v>18</v>
      </c>
      <c r="G70" s="3" t="s">
        <v>19</v>
      </c>
      <c r="H70" s="4" t="s">
        <v>19</v>
      </c>
      <c r="I70" s="1" t="s">
        <v>346</v>
      </c>
      <c r="J70" s="1" t="s">
        <v>296</v>
      </c>
      <c r="K70" s="1" t="s">
        <v>347</v>
      </c>
      <c r="L70" s="3" t="str">
        <f t="shared" si="0"/>
        <v>Outstanding</v>
      </c>
      <c r="M70" s="11" t="s">
        <v>19</v>
      </c>
    </row>
    <row r="71" spans="1:13" ht="60" customHeight="1" x14ac:dyDescent="0.35">
      <c r="A71" s="9" t="s">
        <v>348</v>
      </c>
      <c r="B71" s="1" t="s">
        <v>349</v>
      </c>
      <c r="C71" s="2" t="s">
        <v>15</v>
      </c>
      <c r="D71" s="3" t="s">
        <v>16</v>
      </c>
      <c r="E71" s="3" t="s">
        <v>17</v>
      </c>
      <c r="F71" s="3" t="s">
        <v>18</v>
      </c>
      <c r="G71" s="3" t="s">
        <v>19</v>
      </c>
      <c r="H71" s="4" t="s">
        <v>19</v>
      </c>
      <c r="I71" s="1" t="s">
        <v>350</v>
      </c>
      <c r="J71" s="1" t="s">
        <v>296</v>
      </c>
      <c r="K71" s="1" t="s">
        <v>351</v>
      </c>
      <c r="L71" s="3" t="str">
        <f t="shared" si="0"/>
        <v>Outstanding</v>
      </c>
      <c r="M71" s="11" t="s">
        <v>19</v>
      </c>
    </row>
    <row r="72" spans="1:13" ht="60" customHeight="1" x14ac:dyDescent="0.35">
      <c r="A72" s="9" t="s">
        <v>352</v>
      </c>
      <c r="B72" s="1" t="s">
        <v>353</v>
      </c>
      <c r="C72" s="2" t="s">
        <v>15</v>
      </c>
      <c r="D72" s="3" t="s">
        <v>16</v>
      </c>
      <c r="E72" s="3" t="s">
        <v>17</v>
      </c>
      <c r="F72" s="3" t="s">
        <v>18</v>
      </c>
      <c r="G72" s="3" t="s">
        <v>19</v>
      </c>
      <c r="H72" s="4" t="s">
        <v>19</v>
      </c>
      <c r="I72" s="1" t="s">
        <v>354</v>
      </c>
      <c r="J72" s="1" t="s">
        <v>296</v>
      </c>
      <c r="K72" s="1" t="s">
        <v>355</v>
      </c>
      <c r="L72" s="3" t="str">
        <f t="shared" si="0"/>
        <v>Outstanding</v>
      </c>
      <c r="M72" s="11" t="s">
        <v>19</v>
      </c>
    </row>
    <row r="73" spans="1:13" ht="60" customHeight="1" x14ac:dyDescent="0.35">
      <c r="A73" s="9" t="s">
        <v>356</v>
      </c>
      <c r="B73" s="1" t="s">
        <v>357</v>
      </c>
      <c r="C73" s="2" t="s">
        <v>15</v>
      </c>
      <c r="D73" s="3" t="s">
        <v>16</v>
      </c>
      <c r="E73" s="3" t="s">
        <v>17</v>
      </c>
      <c r="F73" s="3" t="s">
        <v>18</v>
      </c>
      <c r="G73" s="3" t="s">
        <v>19</v>
      </c>
      <c r="H73" s="4" t="s">
        <v>19</v>
      </c>
      <c r="I73" s="1" t="s">
        <v>358</v>
      </c>
      <c r="J73" s="1" t="s">
        <v>296</v>
      </c>
      <c r="K73" s="1" t="s">
        <v>359</v>
      </c>
      <c r="L73" s="3" t="str">
        <f t="shared" si="0"/>
        <v>Outstanding</v>
      </c>
      <c r="M73" s="11" t="s">
        <v>19</v>
      </c>
    </row>
    <row r="74" spans="1:13" ht="60" customHeight="1" x14ac:dyDescent="0.35">
      <c r="A74" s="9" t="s">
        <v>360</v>
      </c>
      <c r="B74" s="1" t="s">
        <v>361</v>
      </c>
      <c r="C74" s="2" t="s">
        <v>15</v>
      </c>
      <c r="D74" s="3" t="s">
        <v>16</v>
      </c>
      <c r="E74" s="3" t="s">
        <v>17</v>
      </c>
      <c r="F74" s="3" t="s">
        <v>18</v>
      </c>
      <c r="G74" s="3" t="s">
        <v>19</v>
      </c>
      <c r="H74" s="4" t="s">
        <v>19</v>
      </c>
      <c r="I74" s="1" t="s">
        <v>362</v>
      </c>
      <c r="J74" s="1" t="s">
        <v>296</v>
      </c>
      <c r="K74" s="1" t="s">
        <v>363</v>
      </c>
      <c r="L74" s="3" t="str">
        <f t="shared" si="0"/>
        <v>Outstanding</v>
      </c>
      <c r="M74" s="11" t="s">
        <v>19</v>
      </c>
    </row>
    <row r="75" spans="1:13" ht="60" customHeight="1" x14ac:dyDescent="0.35">
      <c r="A75" s="9" t="s">
        <v>364</v>
      </c>
      <c r="B75" s="1" t="s">
        <v>365</v>
      </c>
      <c r="C75" s="2" t="s">
        <v>15</v>
      </c>
      <c r="D75" s="3" t="s">
        <v>16</v>
      </c>
      <c r="E75" s="3" t="s">
        <v>17</v>
      </c>
      <c r="F75" s="3" t="s">
        <v>18</v>
      </c>
      <c r="G75" s="3" t="s">
        <v>19</v>
      </c>
      <c r="H75" s="4" t="s">
        <v>19</v>
      </c>
      <c r="I75" s="1" t="s">
        <v>366</v>
      </c>
      <c r="J75" s="1" t="s">
        <v>296</v>
      </c>
      <c r="K75" s="1" t="s">
        <v>367</v>
      </c>
      <c r="L75" s="3" t="str">
        <f t="shared" si="0"/>
        <v>Outstanding</v>
      </c>
      <c r="M75" s="11" t="s">
        <v>19</v>
      </c>
    </row>
    <row r="76" spans="1:13" ht="60" customHeight="1" x14ac:dyDescent="0.35">
      <c r="A76" s="9" t="s">
        <v>368</v>
      </c>
      <c r="B76" s="1" t="s">
        <v>369</v>
      </c>
      <c r="C76" s="2" t="s">
        <v>15</v>
      </c>
      <c r="D76" s="3" t="s">
        <v>16</v>
      </c>
      <c r="E76" s="3" t="s">
        <v>17</v>
      </c>
      <c r="F76" s="3" t="s">
        <v>18</v>
      </c>
      <c r="G76" s="3" t="s">
        <v>19</v>
      </c>
      <c r="H76" s="4" t="s">
        <v>19</v>
      </c>
      <c r="I76" s="1" t="s">
        <v>370</v>
      </c>
      <c r="J76" s="1" t="s">
        <v>371</v>
      </c>
      <c r="K76" s="1" t="s">
        <v>372</v>
      </c>
      <c r="L76" s="3" t="str">
        <f t="shared" si="0"/>
        <v>Outstanding</v>
      </c>
      <c r="M76" s="11" t="s">
        <v>19</v>
      </c>
    </row>
    <row r="77" spans="1:13" ht="60" customHeight="1" x14ac:dyDescent="0.35">
      <c r="A77" s="9" t="s">
        <v>373</v>
      </c>
      <c r="B77" s="1" t="s">
        <v>374</v>
      </c>
      <c r="C77" s="2" t="s">
        <v>15</v>
      </c>
      <c r="D77" s="3" t="s">
        <v>16</v>
      </c>
      <c r="E77" s="3" t="s">
        <v>17</v>
      </c>
      <c r="F77" s="3" t="s">
        <v>18</v>
      </c>
      <c r="G77" s="3" t="s">
        <v>19</v>
      </c>
      <c r="H77" s="4" t="s">
        <v>19</v>
      </c>
      <c r="I77" s="1" t="s">
        <v>375</v>
      </c>
      <c r="J77" s="1" t="s">
        <v>371</v>
      </c>
      <c r="K77" s="1" t="s">
        <v>376</v>
      </c>
      <c r="L77" s="3" t="str">
        <f t="shared" si="0"/>
        <v>Outstanding</v>
      </c>
      <c r="M77" s="11" t="s">
        <v>19</v>
      </c>
    </row>
    <row r="78" spans="1:13" ht="60" customHeight="1" x14ac:dyDescent="0.35">
      <c r="A78" s="9" t="s">
        <v>377</v>
      </c>
      <c r="B78" s="1" t="s">
        <v>378</v>
      </c>
      <c r="C78" s="2" t="s">
        <v>15</v>
      </c>
      <c r="D78" s="3" t="s">
        <v>16</v>
      </c>
      <c r="E78" s="3" t="s">
        <v>17</v>
      </c>
      <c r="F78" s="3" t="s">
        <v>18</v>
      </c>
      <c r="G78" s="3" t="s">
        <v>19</v>
      </c>
      <c r="H78" s="4" t="s">
        <v>19</v>
      </c>
      <c r="I78" s="1" t="s">
        <v>379</v>
      </c>
      <c r="J78" s="1" t="s">
        <v>371</v>
      </c>
      <c r="K78" s="1" t="s">
        <v>380</v>
      </c>
      <c r="L78" s="3" t="str">
        <f t="shared" si="0"/>
        <v>Outstanding</v>
      </c>
      <c r="M78" s="11" t="s">
        <v>19</v>
      </c>
    </row>
    <row r="79" spans="1:13" ht="60" customHeight="1" x14ac:dyDescent="0.35">
      <c r="A79" s="9" t="s">
        <v>381</v>
      </c>
      <c r="B79" s="1" t="s">
        <v>382</v>
      </c>
      <c r="C79" s="2" t="s">
        <v>15</v>
      </c>
      <c r="D79" s="3" t="s">
        <v>16</v>
      </c>
      <c r="E79" s="3" t="s">
        <v>17</v>
      </c>
      <c r="F79" s="3" t="s">
        <v>18</v>
      </c>
      <c r="G79" s="3" t="s">
        <v>19</v>
      </c>
      <c r="H79" s="4" t="s">
        <v>19</v>
      </c>
      <c r="I79" s="1" t="s">
        <v>383</v>
      </c>
      <c r="J79" s="1" t="s">
        <v>296</v>
      </c>
      <c r="K79" s="1" t="s">
        <v>384</v>
      </c>
      <c r="L79" s="3" t="str">
        <f t="shared" si="0"/>
        <v>Outstanding</v>
      </c>
      <c r="M79" s="11" t="s">
        <v>19</v>
      </c>
    </row>
    <row r="80" spans="1:13" ht="60" customHeight="1" x14ac:dyDescent="0.35">
      <c r="A80" s="9" t="s">
        <v>385</v>
      </c>
      <c r="B80" s="1" t="s">
        <v>386</v>
      </c>
      <c r="C80" s="2" t="s">
        <v>15</v>
      </c>
      <c r="D80" s="3" t="s">
        <v>16</v>
      </c>
      <c r="E80" s="3" t="s">
        <v>17</v>
      </c>
      <c r="F80" s="3" t="s">
        <v>18</v>
      </c>
      <c r="G80" s="3" t="s">
        <v>19</v>
      </c>
      <c r="H80" s="4" t="s">
        <v>19</v>
      </c>
      <c r="I80" s="1" t="s">
        <v>387</v>
      </c>
      <c r="J80" s="1" t="s">
        <v>296</v>
      </c>
      <c r="K80" s="1" t="s">
        <v>388</v>
      </c>
      <c r="L80" s="3" t="str">
        <f t="shared" si="0"/>
        <v>Outstanding</v>
      </c>
      <c r="M80" s="11" t="s">
        <v>19</v>
      </c>
    </row>
    <row r="81" spans="1:13" ht="60" customHeight="1" x14ac:dyDescent="0.35">
      <c r="A81" s="9" t="s">
        <v>389</v>
      </c>
      <c r="B81" s="1" t="s">
        <v>390</v>
      </c>
      <c r="C81" s="2" t="s">
        <v>15</v>
      </c>
      <c r="D81" s="3" t="s">
        <v>16</v>
      </c>
      <c r="E81" s="3" t="s">
        <v>17</v>
      </c>
      <c r="F81" s="3" t="s">
        <v>18</v>
      </c>
      <c r="G81" s="3" t="s">
        <v>19</v>
      </c>
      <c r="H81" s="4" t="s">
        <v>19</v>
      </c>
      <c r="I81" s="1" t="s">
        <v>391</v>
      </c>
      <c r="J81" s="1" t="s">
        <v>296</v>
      </c>
      <c r="K81" s="1" t="s">
        <v>392</v>
      </c>
      <c r="L81" s="3" t="str">
        <f t="shared" si="0"/>
        <v>Outstanding</v>
      </c>
      <c r="M81" s="11" t="s">
        <v>19</v>
      </c>
    </row>
    <row r="82" spans="1:13" ht="60" customHeight="1" x14ac:dyDescent="0.35">
      <c r="A82" s="9" t="s">
        <v>393</v>
      </c>
      <c r="B82" s="1" t="s">
        <v>394</v>
      </c>
      <c r="C82" s="2" t="s">
        <v>15</v>
      </c>
      <c r="D82" s="3" t="s">
        <v>16</v>
      </c>
      <c r="E82" s="3" t="s">
        <v>17</v>
      </c>
      <c r="F82" s="3" t="s">
        <v>18</v>
      </c>
      <c r="G82" s="3" t="s">
        <v>19</v>
      </c>
      <c r="H82" s="4" t="s">
        <v>19</v>
      </c>
      <c r="I82" s="1" t="s">
        <v>395</v>
      </c>
      <c r="J82" s="1" t="s">
        <v>296</v>
      </c>
      <c r="K82" s="1" t="s">
        <v>396</v>
      </c>
      <c r="L82" s="3" t="str">
        <f t="shared" si="0"/>
        <v>Outstanding</v>
      </c>
      <c r="M82" s="11" t="s">
        <v>19</v>
      </c>
    </row>
    <row r="83" spans="1:13" ht="60" customHeight="1" x14ac:dyDescent="0.35">
      <c r="A83" s="9" t="s">
        <v>397</v>
      </c>
      <c r="B83" s="1" t="s">
        <v>398</v>
      </c>
      <c r="C83" s="2" t="s">
        <v>15</v>
      </c>
      <c r="D83" s="3" t="s">
        <v>16</v>
      </c>
      <c r="E83" s="3" t="s">
        <v>17</v>
      </c>
      <c r="F83" s="3" t="s">
        <v>18</v>
      </c>
      <c r="G83" s="3" t="s">
        <v>19</v>
      </c>
      <c r="H83" s="4" t="s">
        <v>19</v>
      </c>
      <c r="I83" s="1" t="s">
        <v>399</v>
      </c>
      <c r="J83" s="1" t="s">
        <v>296</v>
      </c>
      <c r="K83" s="1" t="s">
        <v>400</v>
      </c>
      <c r="L83" s="3" t="str">
        <f t="shared" si="0"/>
        <v>Outstanding</v>
      </c>
      <c r="M83" s="11" t="s">
        <v>19</v>
      </c>
    </row>
    <row r="84" spans="1:13" ht="60" customHeight="1" x14ac:dyDescent="0.35">
      <c r="A84" s="9" t="s">
        <v>401</v>
      </c>
      <c r="B84" s="1" t="s">
        <v>402</v>
      </c>
      <c r="C84" s="2" t="s">
        <v>15</v>
      </c>
      <c r="D84" s="3" t="s">
        <v>16</v>
      </c>
      <c r="E84" s="3" t="s">
        <v>17</v>
      </c>
      <c r="F84" s="3" t="s">
        <v>18</v>
      </c>
      <c r="G84" s="3" t="s">
        <v>19</v>
      </c>
      <c r="H84" s="4" t="s">
        <v>19</v>
      </c>
      <c r="I84" s="1" t="s">
        <v>403</v>
      </c>
      <c r="J84" s="1" t="s">
        <v>296</v>
      </c>
      <c r="K84" s="1" t="s">
        <v>404</v>
      </c>
      <c r="L84" s="3" t="str">
        <f t="shared" si="0"/>
        <v>Outstanding</v>
      </c>
      <c r="M84" s="11" t="s">
        <v>19</v>
      </c>
    </row>
    <row r="85" spans="1:13" ht="60" customHeight="1" x14ac:dyDescent="0.35">
      <c r="A85" s="9" t="s">
        <v>405</v>
      </c>
      <c r="B85" s="1" t="s">
        <v>406</v>
      </c>
      <c r="C85" s="2" t="s">
        <v>15</v>
      </c>
      <c r="D85" s="3" t="s">
        <v>16</v>
      </c>
      <c r="E85" s="3" t="s">
        <v>17</v>
      </c>
      <c r="F85" s="3" t="s">
        <v>18</v>
      </c>
      <c r="G85" s="3" t="s">
        <v>19</v>
      </c>
      <c r="H85" s="4" t="s">
        <v>19</v>
      </c>
      <c r="I85" s="1" t="s">
        <v>407</v>
      </c>
      <c r="J85" s="1" t="s">
        <v>296</v>
      </c>
      <c r="K85" s="1" t="s">
        <v>408</v>
      </c>
      <c r="L85" s="3" t="str">
        <f t="shared" si="0"/>
        <v>Outstanding</v>
      </c>
      <c r="M85" s="11" t="s">
        <v>19</v>
      </c>
    </row>
    <row r="86" spans="1:13" ht="60" customHeight="1" x14ac:dyDescent="0.35">
      <c r="A86" s="9" t="s">
        <v>409</v>
      </c>
      <c r="B86" s="1" t="s">
        <v>410</v>
      </c>
      <c r="C86" s="2" t="s">
        <v>15</v>
      </c>
      <c r="D86" s="3" t="s">
        <v>16</v>
      </c>
      <c r="E86" s="3" t="s">
        <v>17</v>
      </c>
      <c r="F86" s="3" t="s">
        <v>18</v>
      </c>
      <c r="G86" s="3" t="s">
        <v>19</v>
      </c>
      <c r="H86" s="4" t="s">
        <v>19</v>
      </c>
      <c r="I86" s="1" t="s">
        <v>411</v>
      </c>
      <c r="J86" s="1" t="s">
        <v>412</v>
      </c>
      <c r="K86" s="1" t="s">
        <v>413</v>
      </c>
      <c r="L86" s="3" t="str">
        <f t="shared" si="0"/>
        <v>Outstanding</v>
      </c>
      <c r="M86" s="11" t="s">
        <v>19</v>
      </c>
    </row>
    <row r="87" spans="1:13" ht="60" customHeight="1" x14ac:dyDescent="0.35">
      <c r="A87" s="9" t="s">
        <v>414</v>
      </c>
      <c r="B87" s="1" t="s">
        <v>415</v>
      </c>
      <c r="C87" s="2" t="s">
        <v>15</v>
      </c>
      <c r="D87" s="3" t="s">
        <v>16</v>
      </c>
      <c r="E87" s="3" t="s">
        <v>17</v>
      </c>
      <c r="F87" s="3" t="s">
        <v>18</v>
      </c>
      <c r="G87" s="3" t="s">
        <v>19</v>
      </c>
      <c r="H87" s="4" t="s">
        <v>19</v>
      </c>
      <c r="I87" s="1" t="s">
        <v>416</v>
      </c>
      <c r="J87" s="1" t="s">
        <v>417</v>
      </c>
      <c r="K87" s="1" t="s">
        <v>418</v>
      </c>
      <c r="L87" s="3" t="str">
        <f t="shared" si="0"/>
        <v>Outstanding</v>
      </c>
      <c r="M87" s="11" t="s">
        <v>19</v>
      </c>
    </row>
    <row r="88" spans="1:13" ht="60" customHeight="1" x14ac:dyDescent="0.35">
      <c r="A88" s="9" t="s">
        <v>419</v>
      </c>
      <c r="B88" s="1" t="s">
        <v>420</v>
      </c>
      <c r="C88" s="2" t="s">
        <v>15</v>
      </c>
      <c r="D88" s="3" t="s">
        <v>16</v>
      </c>
      <c r="E88" s="3" t="s">
        <v>17</v>
      </c>
      <c r="F88" s="3" t="s">
        <v>18</v>
      </c>
      <c r="G88" s="3" t="s">
        <v>19</v>
      </c>
      <c r="H88" s="4" t="s">
        <v>19</v>
      </c>
      <c r="I88" s="1" t="s">
        <v>421</v>
      </c>
      <c r="J88" s="1" t="s">
        <v>422</v>
      </c>
      <c r="K88" s="1" t="s">
        <v>423</v>
      </c>
      <c r="L88" s="3" t="str">
        <f t="shared" si="0"/>
        <v>Outstanding</v>
      </c>
      <c r="M88" s="11" t="s">
        <v>19</v>
      </c>
    </row>
    <row r="89" spans="1:13" ht="60" customHeight="1" x14ac:dyDescent="0.35">
      <c r="A89" s="9" t="s">
        <v>424</v>
      </c>
      <c r="B89" s="1" t="s">
        <v>425</v>
      </c>
      <c r="C89" s="2" t="s">
        <v>15</v>
      </c>
      <c r="D89" s="3" t="s">
        <v>16</v>
      </c>
      <c r="E89" s="3" t="s">
        <v>17</v>
      </c>
      <c r="F89" s="3" t="s">
        <v>18</v>
      </c>
      <c r="G89" s="3" t="s">
        <v>19</v>
      </c>
      <c r="H89" s="4" t="s">
        <v>19</v>
      </c>
      <c r="I89" s="1" t="s">
        <v>426</v>
      </c>
      <c r="J89" s="1" t="s">
        <v>427</v>
      </c>
      <c r="K89" s="1" t="s">
        <v>428</v>
      </c>
      <c r="L89" s="3" t="str">
        <f t="shared" si="0"/>
        <v>Outstanding</v>
      </c>
      <c r="M89" s="11" t="s">
        <v>19</v>
      </c>
    </row>
    <row r="90" spans="1:13" ht="60" customHeight="1" x14ac:dyDescent="0.35">
      <c r="A90" s="9" t="s">
        <v>429</v>
      </c>
      <c r="B90" s="1" t="s">
        <v>430</v>
      </c>
      <c r="C90" s="2" t="s">
        <v>15</v>
      </c>
      <c r="D90" s="3" t="s">
        <v>16</v>
      </c>
      <c r="E90" s="3" t="s">
        <v>17</v>
      </c>
      <c r="F90" s="3" t="s">
        <v>18</v>
      </c>
      <c r="G90" s="3" t="s">
        <v>19</v>
      </c>
      <c r="H90" s="4" t="s">
        <v>19</v>
      </c>
      <c r="I90" s="1" t="s">
        <v>431</v>
      </c>
      <c r="J90" s="1" t="s">
        <v>432</v>
      </c>
      <c r="K90" s="1" t="s">
        <v>433</v>
      </c>
      <c r="L90" s="3" t="str">
        <f t="shared" si="0"/>
        <v>Outstanding</v>
      </c>
      <c r="M90" s="11" t="s">
        <v>19</v>
      </c>
    </row>
    <row r="91" spans="1:13" ht="60" customHeight="1" x14ac:dyDescent="0.35">
      <c r="A91" s="9" t="s">
        <v>434</v>
      </c>
      <c r="B91" s="1" t="s">
        <v>435</v>
      </c>
      <c r="C91" s="2" t="s">
        <v>15</v>
      </c>
      <c r="D91" s="3" t="s">
        <v>16</v>
      </c>
      <c r="E91" s="3" t="s">
        <v>17</v>
      </c>
      <c r="F91" s="3" t="s">
        <v>18</v>
      </c>
      <c r="G91" s="3" t="s">
        <v>19</v>
      </c>
      <c r="H91" s="4" t="s">
        <v>19</v>
      </c>
      <c r="I91" s="1" t="s">
        <v>436</v>
      </c>
      <c r="J91" s="1" t="s">
        <v>432</v>
      </c>
      <c r="K91" s="1" t="s">
        <v>437</v>
      </c>
      <c r="L91" s="3" t="str">
        <f t="shared" si="0"/>
        <v>Outstanding</v>
      </c>
      <c r="M91" s="11" t="s">
        <v>19</v>
      </c>
    </row>
    <row r="92" spans="1:13" ht="60" customHeight="1" x14ac:dyDescent="0.35">
      <c r="A92" s="9" t="s">
        <v>438</v>
      </c>
      <c r="B92" s="1" t="s">
        <v>439</v>
      </c>
      <c r="C92" s="2" t="s">
        <v>15</v>
      </c>
      <c r="D92" s="3" t="s">
        <v>16</v>
      </c>
      <c r="E92" s="3" t="s">
        <v>17</v>
      </c>
      <c r="F92" s="3" t="s">
        <v>18</v>
      </c>
      <c r="G92" s="3" t="s">
        <v>19</v>
      </c>
      <c r="H92" s="4" t="s">
        <v>19</v>
      </c>
      <c r="I92" s="1" t="s">
        <v>440</v>
      </c>
      <c r="J92" s="1" t="s">
        <v>432</v>
      </c>
      <c r="K92" s="1" t="s">
        <v>441</v>
      </c>
      <c r="L92" s="3" t="str">
        <f t="shared" si="0"/>
        <v>Outstanding</v>
      </c>
      <c r="M92" s="11" t="s">
        <v>19</v>
      </c>
    </row>
    <row r="93" spans="1:13" ht="60" customHeight="1" x14ac:dyDescent="0.35">
      <c r="A93" s="9" t="s">
        <v>442</v>
      </c>
      <c r="B93" s="1" t="s">
        <v>443</v>
      </c>
      <c r="C93" s="2" t="s">
        <v>15</v>
      </c>
      <c r="D93" s="3" t="s">
        <v>16</v>
      </c>
      <c r="E93" s="3" t="s">
        <v>17</v>
      </c>
      <c r="F93" s="3" t="s">
        <v>18</v>
      </c>
      <c r="G93" s="3" t="s">
        <v>19</v>
      </c>
      <c r="H93" s="4" t="s">
        <v>19</v>
      </c>
      <c r="I93" s="1" t="s">
        <v>444</v>
      </c>
      <c r="J93" s="1" t="s">
        <v>445</v>
      </c>
      <c r="K93" s="1" t="s">
        <v>446</v>
      </c>
      <c r="L93" s="3" t="str">
        <f t="shared" si="0"/>
        <v>Outstanding</v>
      </c>
      <c r="M93" s="11" t="s">
        <v>19</v>
      </c>
    </row>
    <row r="94" spans="1:13" ht="60" customHeight="1" x14ac:dyDescent="0.35">
      <c r="A94" s="9" t="s">
        <v>447</v>
      </c>
      <c r="B94" s="1" t="s">
        <v>448</v>
      </c>
      <c r="C94" s="2" t="s">
        <v>15</v>
      </c>
      <c r="D94" s="3" t="s">
        <v>16</v>
      </c>
      <c r="E94" s="3" t="s">
        <v>17</v>
      </c>
      <c r="F94" s="3" t="s">
        <v>18</v>
      </c>
      <c r="G94" s="3" t="s">
        <v>19</v>
      </c>
      <c r="H94" s="4" t="s">
        <v>19</v>
      </c>
      <c r="I94" s="1" t="s">
        <v>449</v>
      </c>
      <c r="J94" s="1" t="s">
        <v>450</v>
      </c>
      <c r="K94" s="1" t="s">
        <v>451</v>
      </c>
      <c r="L94" s="3" t="str">
        <f t="shared" si="0"/>
        <v>Outstanding</v>
      </c>
      <c r="M94" s="11" t="s">
        <v>19</v>
      </c>
    </row>
    <row r="95" spans="1:13" ht="60" customHeight="1" x14ac:dyDescent="0.35">
      <c r="A95" s="9" t="s">
        <v>452</v>
      </c>
      <c r="B95" s="1" t="s">
        <v>453</v>
      </c>
      <c r="C95" s="2" t="s">
        <v>51</v>
      </c>
      <c r="D95" s="3" t="s">
        <v>16</v>
      </c>
      <c r="E95" s="3" t="s">
        <v>17</v>
      </c>
      <c r="F95" s="3" t="s">
        <v>18</v>
      </c>
      <c r="G95" s="3" t="s">
        <v>19</v>
      </c>
      <c r="H95" s="4" t="s">
        <v>19</v>
      </c>
      <c r="I95" s="1" t="s">
        <v>454</v>
      </c>
      <c r="J95" s="1" t="s">
        <v>455</v>
      </c>
      <c r="K95" s="1" t="s">
        <v>456</v>
      </c>
      <c r="L95" s="3" t="str">
        <f t="shared" si="0"/>
        <v>Outstanding</v>
      </c>
      <c r="M95" s="11" t="s">
        <v>19</v>
      </c>
    </row>
    <row r="96" spans="1:13" ht="60" customHeight="1" x14ac:dyDescent="0.35">
      <c r="A96" s="9" t="s">
        <v>457</v>
      </c>
      <c r="B96" s="1" t="s">
        <v>458</v>
      </c>
      <c r="C96" s="2" t="s">
        <v>51</v>
      </c>
      <c r="D96" s="3" t="s">
        <v>16</v>
      </c>
      <c r="E96" s="3" t="s">
        <v>17</v>
      </c>
      <c r="F96" s="3" t="s">
        <v>18</v>
      </c>
      <c r="G96" s="3" t="s">
        <v>19</v>
      </c>
      <c r="H96" s="4" t="s">
        <v>19</v>
      </c>
      <c r="I96" s="1" t="s">
        <v>459</v>
      </c>
      <c r="J96" s="1" t="s">
        <v>460</v>
      </c>
      <c r="K96" s="1" t="s">
        <v>461</v>
      </c>
      <c r="L96" s="3" t="str">
        <f t="shared" si="0"/>
        <v>Outstanding</v>
      </c>
      <c r="M96" s="11" t="s">
        <v>19</v>
      </c>
    </row>
    <row r="97" spans="1:13" ht="60" customHeight="1" x14ac:dyDescent="0.35">
      <c r="A97" s="9" t="s">
        <v>462</v>
      </c>
      <c r="B97" s="1" t="s">
        <v>463</v>
      </c>
      <c r="C97" s="2" t="s">
        <v>51</v>
      </c>
      <c r="D97" s="3" t="s">
        <v>16</v>
      </c>
      <c r="E97" s="3" t="s">
        <v>17</v>
      </c>
      <c r="F97" s="3" t="s">
        <v>18</v>
      </c>
      <c r="G97" s="3" t="s">
        <v>19</v>
      </c>
      <c r="H97" s="4" t="s">
        <v>19</v>
      </c>
      <c r="I97" s="1" t="s">
        <v>464</v>
      </c>
      <c r="J97" s="1" t="s">
        <v>465</v>
      </c>
      <c r="K97" s="1" t="s">
        <v>466</v>
      </c>
      <c r="L97" s="3" t="str">
        <f t="shared" si="0"/>
        <v>Outstanding</v>
      </c>
      <c r="M97" s="11" t="s">
        <v>19</v>
      </c>
    </row>
    <row r="98" spans="1:13" ht="60" customHeight="1" x14ac:dyDescent="0.35">
      <c r="A98" s="9" t="s">
        <v>467</v>
      </c>
      <c r="B98" s="1" t="s">
        <v>468</v>
      </c>
      <c r="C98" s="2" t="s">
        <v>51</v>
      </c>
      <c r="D98" s="3" t="s">
        <v>16</v>
      </c>
      <c r="E98" s="3" t="s">
        <v>17</v>
      </c>
      <c r="F98" s="3" t="s">
        <v>18</v>
      </c>
      <c r="G98" s="3" t="s">
        <v>19</v>
      </c>
      <c r="H98" s="4" t="s">
        <v>19</v>
      </c>
      <c r="I98" s="1" t="s">
        <v>469</v>
      </c>
      <c r="J98" s="1" t="s">
        <v>470</v>
      </c>
      <c r="K98" s="1" t="s">
        <v>471</v>
      </c>
      <c r="L98" s="3" t="str">
        <f t="shared" si="0"/>
        <v>Outstanding</v>
      </c>
      <c r="M98" s="11" t="s">
        <v>19</v>
      </c>
    </row>
    <row r="99" spans="1:13" ht="60" customHeight="1" x14ac:dyDescent="0.35">
      <c r="A99" s="9" t="s">
        <v>472</v>
      </c>
      <c r="B99" s="1" t="s">
        <v>473</v>
      </c>
      <c r="C99" s="2" t="s">
        <v>15</v>
      </c>
      <c r="D99" s="3" t="s">
        <v>16</v>
      </c>
      <c r="E99" s="3" t="s">
        <v>17</v>
      </c>
      <c r="F99" s="3" t="s">
        <v>18</v>
      </c>
      <c r="G99" s="3" t="s">
        <v>19</v>
      </c>
      <c r="H99" s="4" t="s">
        <v>19</v>
      </c>
      <c r="I99" s="1" t="s">
        <v>474</v>
      </c>
      <c r="J99" s="1" t="s">
        <v>475</v>
      </c>
      <c r="K99" s="1" t="s">
        <v>476</v>
      </c>
      <c r="L99" s="3" t="str">
        <f t="shared" si="0"/>
        <v>Outstanding</v>
      </c>
      <c r="M99" s="11" t="s">
        <v>19</v>
      </c>
    </row>
    <row r="100" spans="1:13" ht="60" customHeight="1" x14ac:dyDescent="0.35">
      <c r="A100" s="9" t="s">
        <v>477</v>
      </c>
      <c r="B100" s="1" t="s">
        <v>478</v>
      </c>
      <c r="C100" s="2" t="s">
        <v>15</v>
      </c>
      <c r="D100" s="3" t="s">
        <v>16</v>
      </c>
      <c r="E100" s="3" t="s">
        <v>17</v>
      </c>
      <c r="F100" s="3" t="s">
        <v>18</v>
      </c>
      <c r="G100" s="3" t="s">
        <v>19</v>
      </c>
      <c r="H100" s="4" t="s">
        <v>19</v>
      </c>
      <c r="I100" s="1" t="s">
        <v>479</v>
      </c>
      <c r="J100" s="1" t="s">
        <v>480</v>
      </c>
      <c r="K100" s="1" t="s">
        <v>481</v>
      </c>
      <c r="L100" s="3" t="str">
        <f t="shared" si="0"/>
        <v>Outstanding</v>
      </c>
      <c r="M100" s="11" t="s">
        <v>19</v>
      </c>
    </row>
    <row r="101" spans="1:13" ht="60" customHeight="1" x14ac:dyDescent="0.35">
      <c r="A101" s="9" t="s">
        <v>482</v>
      </c>
      <c r="B101" s="1" t="s">
        <v>483</v>
      </c>
      <c r="C101" s="2" t="s">
        <v>15</v>
      </c>
      <c r="D101" s="3" t="s">
        <v>16</v>
      </c>
      <c r="E101" s="3" t="s">
        <v>17</v>
      </c>
      <c r="F101" s="3" t="s">
        <v>18</v>
      </c>
      <c r="G101" s="3" t="s">
        <v>19</v>
      </c>
      <c r="H101" s="4" t="s">
        <v>19</v>
      </c>
      <c r="I101" s="1" t="s">
        <v>484</v>
      </c>
      <c r="J101" s="1" t="s">
        <v>296</v>
      </c>
      <c r="K101" s="1" t="s">
        <v>485</v>
      </c>
      <c r="L101" s="3" t="str">
        <f t="shared" si="0"/>
        <v>Outstanding</v>
      </c>
      <c r="M101" s="11" t="s">
        <v>19</v>
      </c>
    </row>
    <row r="102" spans="1:13" ht="60" customHeight="1" x14ac:dyDescent="0.35">
      <c r="A102" s="9" t="s">
        <v>486</v>
      </c>
      <c r="B102" s="1" t="s">
        <v>487</v>
      </c>
      <c r="C102" s="2" t="s">
        <v>15</v>
      </c>
      <c r="D102" s="3" t="s">
        <v>16</v>
      </c>
      <c r="E102" s="3" t="s">
        <v>17</v>
      </c>
      <c r="F102" s="3" t="s">
        <v>18</v>
      </c>
      <c r="G102" s="3" t="s">
        <v>19</v>
      </c>
      <c r="H102" s="4" t="s">
        <v>19</v>
      </c>
      <c r="I102" s="1" t="s">
        <v>488</v>
      </c>
      <c r="J102" s="1" t="s">
        <v>489</v>
      </c>
      <c r="K102" s="1" t="s">
        <v>490</v>
      </c>
      <c r="L102" s="3" t="str">
        <f t="shared" si="0"/>
        <v>Outstanding</v>
      </c>
      <c r="M102" s="11" t="s">
        <v>19</v>
      </c>
    </row>
    <row r="103" spans="1:13" ht="60" customHeight="1" x14ac:dyDescent="0.35">
      <c r="A103" s="9" t="s">
        <v>491</v>
      </c>
      <c r="B103" s="1" t="s">
        <v>492</v>
      </c>
      <c r="C103" s="2" t="s">
        <v>15</v>
      </c>
      <c r="D103" s="3" t="s">
        <v>16</v>
      </c>
      <c r="E103" s="3" t="s">
        <v>17</v>
      </c>
      <c r="F103" s="3" t="s">
        <v>18</v>
      </c>
      <c r="G103" s="3" t="s">
        <v>19</v>
      </c>
      <c r="H103" s="4" t="s">
        <v>19</v>
      </c>
      <c r="I103" s="1" t="s">
        <v>493</v>
      </c>
      <c r="J103" s="1" t="s">
        <v>296</v>
      </c>
      <c r="K103" s="1" t="s">
        <v>494</v>
      </c>
      <c r="L103" s="3" t="str">
        <f t="shared" si="0"/>
        <v>Outstanding</v>
      </c>
      <c r="M103" s="11" t="s">
        <v>19</v>
      </c>
    </row>
    <row r="104" spans="1:13" ht="60" customHeight="1" x14ac:dyDescent="0.35">
      <c r="A104" s="9" t="s">
        <v>495</v>
      </c>
      <c r="B104" s="1" t="s">
        <v>496</v>
      </c>
      <c r="C104" s="2" t="s">
        <v>15</v>
      </c>
      <c r="D104" s="3" t="s">
        <v>16</v>
      </c>
      <c r="E104" s="3" t="s">
        <v>17</v>
      </c>
      <c r="F104" s="3" t="s">
        <v>18</v>
      </c>
      <c r="G104" s="3" t="s">
        <v>19</v>
      </c>
      <c r="H104" s="4" t="s">
        <v>19</v>
      </c>
      <c r="I104" s="1" t="s">
        <v>497</v>
      </c>
      <c r="J104" s="1" t="s">
        <v>296</v>
      </c>
      <c r="K104" s="1" t="s">
        <v>498</v>
      </c>
      <c r="L104" s="3" t="str">
        <f t="shared" si="0"/>
        <v>Outstanding</v>
      </c>
      <c r="M104" s="11" t="s">
        <v>19</v>
      </c>
    </row>
    <row r="105" spans="1:13" ht="60" customHeight="1" x14ac:dyDescent="0.35">
      <c r="A105" s="9" t="s">
        <v>499</v>
      </c>
      <c r="B105" s="1" t="s">
        <v>500</v>
      </c>
      <c r="C105" s="2" t="s">
        <v>15</v>
      </c>
      <c r="D105" s="3" t="s">
        <v>16</v>
      </c>
      <c r="E105" s="3" t="s">
        <v>17</v>
      </c>
      <c r="F105" s="3" t="s">
        <v>18</v>
      </c>
      <c r="G105" s="3" t="s">
        <v>19</v>
      </c>
      <c r="H105" s="4" t="s">
        <v>19</v>
      </c>
      <c r="I105" s="1" t="s">
        <v>501</v>
      </c>
      <c r="J105" s="1" t="s">
        <v>296</v>
      </c>
      <c r="K105" s="1" t="s">
        <v>502</v>
      </c>
      <c r="L105" s="3" t="str">
        <f t="shared" si="0"/>
        <v>Outstanding</v>
      </c>
      <c r="M105" s="11" t="s">
        <v>19</v>
      </c>
    </row>
    <row r="106" spans="1:13" ht="60" customHeight="1" x14ac:dyDescent="0.35">
      <c r="A106" s="9" t="s">
        <v>503</v>
      </c>
      <c r="B106" s="1" t="s">
        <v>504</v>
      </c>
      <c r="C106" s="2" t="s">
        <v>15</v>
      </c>
      <c r="D106" s="3" t="s">
        <v>16</v>
      </c>
      <c r="E106" s="3" t="s">
        <v>17</v>
      </c>
      <c r="F106" s="3" t="s">
        <v>18</v>
      </c>
      <c r="G106" s="3" t="s">
        <v>19</v>
      </c>
      <c r="H106" s="4" t="s">
        <v>19</v>
      </c>
      <c r="I106" s="1" t="s">
        <v>505</v>
      </c>
      <c r="J106" s="1" t="s">
        <v>296</v>
      </c>
      <c r="K106" s="1" t="s">
        <v>506</v>
      </c>
      <c r="L106" s="3" t="str">
        <f t="shared" si="0"/>
        <v>Outstanding</v>
      </c>
      <c r="M106" s="11" t="s">
        <v>19</v>
      </c>
    </row>
    <row r="107" spans="1:13" ht="60" customHeight="1" x14ac:dyDescent="0.35">
      <c r="A107" s="9" t="s">
        <v>507</v>
      </c>
      <c r="B107" s="1" t="s">
        <v>508</v>
      </c>
      <c r="C107" s="2" t="s">
        <v>51</v>
      </c>
      <c r="D107" s="3" t="s">
        <v>16</v>
      </c>
      <c r="E107" s="3" t="s">
        <v>17</v>
      </c>
      <c r="F107" s="3" t="s">
        <v>18</v>
      </c>
      <c r="G107" s="3" t="s">
        <v>19</v>
      </c>
      <c r="H107" s="4" t="s">
        <v>19</v>
      </c>
      <c r="I107" s="1" t="s">
        <v>509</v>
      </c>
      <c r="J107" s="1" t="s">
        <v>510</v>
      </c>
      <c r="K107" s="1" t="s">
        <v>511</v>
      </c>
      <c r="L107" s="3" t="str">
        <f t="shared" si="0"/>
        <v>Outstanding</v>
      </c>
      <c r="M107" s="11" t="s">
        <v>19</v>
      </c>
    </row>
    <row r="108" spans="1:13" ht="60" customHeight="1" x14ac:dyDescent="0.35">
      <c r="A108" s="9" t="s">
        <v>512</v>
      </c>
      <c r="B108" s="1" t="s">
        <v>513</v>
      </c>
      <c r="C108" s="2" t="s">
        <v>51</v>
      </c>
      <c r="D108" s="3" t="s">
        <v>16</v>
      </c>
      <c r="E108" s="3" t="s">
        <v>17</v>
      </c>
      <c r="F108" s="3" t="s">
        <v>18</v>
      </c>
      <c r="G108" s="3" t="s">
        <v>19</v>
      </c>
      <c r="H108" s="4" t="s">
        <v>19</v>
      </c>
      <c r="I108" s="1" t="s">
        <v>514</v>
      </c>
      <c r="J108" s="1" t="s">
        <v>515</v>
      </c>
      <c r="K108" s="1" t="s">
        <v>516</v>
      </c>
      <c r="L108" s="3" t="str">
        <f t="shared" si="0"/>
        <v>Outstanding</v>
      </c>
      <c r="M108" s="11" t="s">
        <v>19</v>
      </c>
    </row>
    <row r="109" spans="1:13" ht="60" customHeight="1" x14ac:dyDescent="0.35">
      <c r="A109" s="9" t="s">
        <v>517</v>
      </c>
      <c r="B109" s="1" t="s">
        <v>518</v>
      </c>
      <c r="C109" s="2" t="s">
        <v>15</v>
      </c>
      <c r="D109" s="3" t="s">
        <v>16</v>
      </c>
      <c r="E109" s="3" t="s">
        <v>17</v>
      </c>
      <c r="F109" s="3" t="s">
        <v>18</v>
      </c>
      <c r="G109" s="3" t="s">
        <v>19</v>
      </c>
      <c r="H109" s="4" t="s">
        <v>19</v>
      </c>
      <c r="I109" s="1" t="s">
        <v>519</v>
      </c>
      <c r="J109" s="1" t="s">
        <v>520</v>
      </c>
      <c r="K109" s="1" t="s">
        <v>521</v>
      </c>
      <c r="L109" s="3" t="str">
        <f t="shared" si="0"/>
        <v>Outstanding</v>
      </c>
      <c r="M109" s="11" t="s">
        <v>19</v>
      </c>
    </row>
    <row r="110" spans="1:13" ht="60" customHeight="1" x14ac:dyDescent="0.35">
      <c r="A110" s="9" t="s">
        <v>522</v>
      </c>
      <c r="B110" s="1" t="s">
        <v>523</v>
      </c>
      <c r="C110" s="2" t="s">
        <v>15</v>
      </c>
      <c r="D110" s="3" t="s">
        <v>16</v>
      </c>
      <c r="E110" s="3" t="s">
        <v>17</v>
      </c>
      <c r="F110" s="3" t="s">
        <v>18</v>
      </c>
      <c r="G110" s="3" t="s">
        <v>19</v>
      </c>
      <c r="H110" s="4" t="s">
        <v>19</v>
      </c>
      <c r="I110" s="1" t="s">
        <v>524</v>
      </c>
      <c r="J110" s="1" t="s">
        <v>525</v>
      </c>
      <c r="K110" s="1" t="s">
        <v>526</v>
      </c>
      <c r="L110" s="3" t="str">
        <f t="shared" si="0"/>
        <v>Outstanding</v>
      </c>
      <c r="M110" s="11" t="s">
        <v>19</v>
      </c>
    </row>
    <row r="111" spans="1:13" ht="60" customHeight="1" x14ac:dyDescent="0.35">
      <c r="A111" s="9" t="s">
        <v>527</v>
      </c>
      <c r="B111" s="1" t="s">
        <v>528</v>
      </c>
      <c r="C111" s="2" t="s">
        <v>45</v>
      </c>
      <c r="D111" s="3" t="s">
        <v>16</v>
      </c>
      <c r="E111" s="3" t="s">
        <v>17</v>
      </c>
      <c r="F111" s="3" t="s">
        <v>18</v>
      </c>
      <c r="G111" s="3" t="s">
        <v>19</v>
      </c>
      <c r="H111" s="4" t="s">
        <v>19</v>
      </c>
      <c r="I111" s="1" t="s">
        <v>529</v>
      </c>
      <c r="J111" s="1" t="s">
        <v>525</v>
      </c>
      <c r="K111" s="1" t="s">
        <v>530</v>
      </c>
      <c r="L111" s="3" t="str">
        <f t="shared" si="0"/>
        <v>Outstanding</v>
      </c>
      <c r="M111" s="11" t="s">
        <v>19</v>
      </c>
    </row>
    <row r="112" spans="1:13" ht="60" customHeight="1" x14ac:dyDescent="0.35">
      <c r="A112" s="9" t="s">
        <v>531</v>
      </c>
      <c r="B112" s="1" t="s">
        <v>532</v>
      </c>
      <c r="C112" s="2" t="s">
        <v>45</v>
      </c>
      <c r="D112" s="3" t="s">
        <v>16</v>
      </c>
      <c r="E112" s="3" t="s">
        <v>17</v>
      </c>
      <c r="F112" s="3" t="s">
        <v>18</v>
      </c>
      <c r="G112" s="3" t="s">
        <v>19</v>
      </c>
      <c r="H112" s="4" t="s">
        <v>19</v>
      </c>
      <c r="I112" s="1" t="s">
        <v>533</v>
      </c>
      <c r="J112" s="1" t="s">
        <v>534</v>
      </c>
      <c r="K112" s="1" t="s">
        <v>535</v>
      </c>
      <c r="L112" s="3" t="str">
        <f t="shared" si="0"/>
        <v>Outstanding</v>
      </c>
      <c r="M112" s="11" t="s">
        <v>19</v>
      </c>
    </row>
    <row r="113" spans="1:13" ht="60" customHeight="1" x14ac:dyDescent="0.35">
      <c r="A113" s="9" t="s">
        <v>536</v>
      </c>
      <c r="B113" s="1" t="s">
        <v>537</v>
      </c>
      <c r="C113" s="2" t="s">
        <v>15</v>
      </c>
      <c r="D113" s="3" t="s">
        <v>16</v>
      </c>
      <c r="E113" s="3" t="s">
        <v>17</v>
      </c>
      <c r="F113" s="3" t="s">
        <v>18</v>
      </c>
      <c r="G113" s="3" t="s">
        <v>19</v>
      </c>
      <c r="H113" s="4" t="s">
        <v>19</v>
      </c>
      <c r="I113" s="1" t="s">
        <v>538</v>
      </c>
      <c r="J113" s="1" t="s">
        <v>539</v>
      </c>
      <c r="K113" s="1" t="s">
        <v>540</v>
      </c>
      <c r="L113" s="3" t="str">
        <f t="shared" si="0"/>
        <v>Outstanding</v>
      </c>
      <c r="M113" s="11" t="s">
        <v>19</v>
      </c>
    </row>
    <row r="114" spans="1:13" ht="60" customHeight="1" x14ac:dyDescent="0.35">
      <c r="A114" s="9" t="s">
        <v>541</v>
      </c>
      <c r="B114" s="1" t="s">
        <v>542</v>
      </c>
      <c r="C114" s="2" t="s">
        <v>15</v>
      </c>
      <c r="D114" s="3" t="s">
        <v>16</v>
      </c>
      <c r="E114" s="3" t="s">
        <v>17</v>
      </c>
      <c r="F114" s="3" t="s">
        <v>18</v>
      </c>
      <c r="G114" s="3" t="s">
        <v>19</v>
      </c>
      <c r="H114" s="4" t="s">
        <v>19</v>
      </c>
      <c r="I114" s="1" t="s">
        <v>543</v>
      </c>
      <c r="J114" s="1" t="s">
        <v>544</v>
      </c>
      <c r="K114" s="1" t="s">
        <v>545</v>
      </c>
      <c r="L114" s="3" t="str">
        <f t="shared" si="0"/>
        <v>Outstanding</v>
      </c>
      <c r="M114" s="11" t="s">
        <v>19</v>
      </c>
    </row>
    <row r="115" spans="1:13" ht="60" customHeight="1" x14ac:dyDescent="0.35">
      <c r="A115" s="9" t="s">
        <v>546</v>
      </c>
      <c r="B115" s="1" t="s">
        <v>547</v>
      </c>
      <c r="C115" s="2" t="s">
        <v>15</v>
      </c>
      <c r="D115" s="3" t="s">
        <v>16</v>
      </c>
      <c r="E115" s="3" t="s">
        <v>17</v>
      </c>
      <c r="F115" s="3" t="s">
        <v>18</v>
      </c>
      <c r="G115" s="3" t="s">
        <v>19</v>
      </c>
      <c r="H115" s="4" t="s">
        <v>19</v>
      </c>
      <c r="I115" s="1" t="s">
        <v>548</v>
      </c>
      <c r="J115" s="1" t="s">
        <v>549</v>
      </c>
      <c r="K115" s="1" t="s">
        <v>550</v>
      </c>
      <c r="L115" s="3" t="str">
        <f t="shared" si="0"/>
        <v>Outstanding</v>
      </c>
      <c r="M115" s="11" t="s">
        <v>19</v>
      </c>
    </row>
    <row r="116" spans="1:13" ht="60" customHeight="1" x14ac:dyDescent="0.35">
      <c r="A116" s="9" t="s">
        <v>551</v>
      </c>
      <c r="B116" s="1" t="s">
        <v>552</v>
      </c>
      <c r="C116" s="2" t="s">
        <v>51</v>
      </c>
      <c r="D116" s="3" t="s">
        <v>16</v>
      </c>
      <c r="E116" s="3" t="s">
        <v>17</v>
      </c>
      <c r="F116" s="3" t="s">
        <v>18</v>
      </c>
      <c r="G116" s="3" t="s">
        <v>19</v>
      </c>
      <c r="H116" s="4" t="s">
        <v>19</v>
      </c>
      <c r="I116" s="1" t="s">
        <v>553</v>
      </c>
      <c r="J116" s="1" t="s">
        <v>554</v>
      </c>
      <c r="K116" s="1" t="s">
        <v>555</v>
      </c>
      <c r="L116" s="3" t="str">
        <f t="shared" si="0"/>
        <v>Outstanding</v>
      </c>
      <c r="M116" s="11" t="s">
        <v>19</v>
      </c>
    </row>
    <row r="117" spans="1:13" ht="60" customHeight="1" x14ac:dyDescent="0.35">
      <c r="A117" s="9" t="s">
        <v>556</v>
      </c>
      <c r="B117" s="1" t="s">
        <v>557</v>
      </c>
      <c r="C117" s="2" t="s">
        <v>15</v>
      </c>
      <c r="D117" s="3" t="s">
        <v>16</v>
      </c>
      <c r="E117" s="3" t="s">
        <v>17</v>
      </c>
      <c r="F117" s="3" t="s">
        <v>18</v>
      </c>
      <c r="G117" s="3" t="s">
        <v>19</v>
      </c>
      <c r="H117" s="4" t="s">
        <v>19</v>
      </c>
      <c r="I117" s="1" t="s">
        <v>558</v>
      </c>
      <c r="J117" s="1" t="s">
        <v>559</v>
      </c>
      <c r="K117" s="1" t="s">
        <v>560</v>
      </c>
      <c r="L117" s="3" t="str">
        <f t="shared" si="0"/>
        <v>Outstanding</v>
      </c>
      <c r="M117" s="11" t="s">
        <v>19</v>
      </c>
    </row>
    <row r="118" spans="1:13" ht="60" customHeight="1" x14ac:dyDescent="0.35">
      <c r="A118" s="9" t="s">
        <v>561</v>
      </c>
      <c r="B118" s="1" t="s">
        <v>562</v>
      </c>
      <c r="C118" s="2" t="s">
        <v>15</v>
      </c>
      <c r="D118" s="3" t="s">
        <v>16</v>
      </c>
      <c r="E118" s="3" t="s">
        <v>17</v>
      </c>
      <c r="F118" s="3" t="s">
        <v>18</v>
      </c>
      <c r="G118" s="3" t="s">
        <v>19</v>
      </c>
      <c r="H118" s="4" t="s">
        <v>19</v>
      </c>
      <c r="I118" s="1" t="s">
        <v>563</v>
      </c>
      <c r="J118" s="1" t="s">
        <v>564</v>
      </c>
      <c r="K118" s="1" t="s">
        <v>565</v>
      </c>
      <c r="L118" s="3" t="str">
        <f t="shared" si="0"/>
        <v>Outstanding</v>
      </c>
      <c r="M118" s="11" t="s">
        <v>19</v>
      </c>
    </row>
    <row r="119" spans="1:13" ht="60" customHeight="1" x14ac:dyDescent="0.35">
      <c r="A119" s="9" t="s">
        <v>566</v>
      </c>
      <c r="B119" s="1" t="s">
        <v>567</v>
      </c>
      <c r="C119" s="2" t="s">
        <v>15</v>
      </c>
      <c r="D119" s="3" t="s">
        <v>16</v>
      </c>
      <c r="E119" s="3" t="s">
        <v>17</v>
      </c>
      <c r="F119" s="3" t="s">
        <v>18</v>
      </c>
      <c r="G119" s="3" t="s">
        <v>19</v>
      </c>
      <c r="H119" s="4" t="s">
        <v>19</v>
      </c>
      <c r="I119" s="1" t="s">
        <v>568</v>
      </c>
      <c r="J119" s="1" t="s">
        <v>569</v>
      </c>
      <c r="K119" s="1" t="s">
        <v>570</v>
      </c>
      <c r="L119" s="3" t="str">
        <f t="shared" si="0"/>
        <v>Outstanding</v>
      </c>
      <c r="M119" s="11" t="s">
        <v>19</v>
      </c>
    </row>
    <row r="120" spans="1:13" ht="60" customHeight="1" x14ac:dyDescent="0.35">
      <c r="A120" s="9" t="s">
        <v>571</v>
      </c>
      <c r="B120" s="1" t="s">
        <v>572</v>
      </c>
      <c r="C120" s="2" t="s">
        <v>15</v>
      </c>
      <c r="D120" s="3" t="s">
        <v>16</v>
      </c>
      <c r="E120" s="3" t="s">
        <v>17</v>
      </c>
      <c r="F120" s="3" t="s">
        <v>18</v>
      </c>
      <c r="G120" s="3" t="s">
        <v>19</v>
      </c>
      <c r="H120" s="4" t="s">
        <v>19</v>
      </c>
      <c r="I120" s="1" t="s">
        <v>573</v>
      </c>
      <c r="J120" s="1" t="s">
        <v>574</v>
      </c>
      <c r="K120" s="1" t="s">
        <v>575</v>
      </c>
      <c r="L120" s="3" t="str">
        <f t="shared" si="0"/>
        <v>Outstanding</v>
      </c>
      <c r="M120" s="11" t="s">
        <v>19</v>
      </c>
    </row>
    <row r="121" spans="1:13" ht="60" customHeight="1" x14ac:dyDescent="0.35">
      <c r="A121" s="9" t="s">
        <v>576</v>
      </c>
      <c r="B121" s="1" t="s">
        <v>577</v>
      </c>
      <c r="C121" s="2" t="s">
        <v>15</v>
      </c>
      <c r="D121" s="3" t="s">
        <v>16</v>
      </c>
      <c r="E121" s="3" t="s">
        <v>17</v>
      </c>
      <c r="F121" s="3" t="s">
        <v>18</v>
      </c>
      <c r="G121" s="3" t="s">
        <v>19</v>
      </c>
      <c r="H121" s="4" t="s">
        <v>19</v>
      </c>
      <c r="I121" s="1" t="s">
        <v>578</v>
      </c>
      <c r="J121" s="1" t="s">
        <v>579</v>
      </c>
      <c r="K121" s="1" t="s">
        <v>580</v>
      </c>
      <c r="L121" s="3" t="str">
        <f t="shared" si="0"/>
        <v>Outstanding</v>
      </c>
      <c r="M121" s="11" t="s">
        <v>19</v>
      </c>
    </row>
    <row r="122" spans="1:13" ht="60" customHeight="1" x14ac:dyDescent="0.35">
      <c r="A122" s="9" t="s">
        <v>581</v>
      </c>
      <c r="B122" s="1" t="s">
        <v>582</v>
      </c>
      <c r="C122" s="2" t="s">
        <v>15</v>
      </c>
      <c r="D122" s="3" t="s">
        <v>16</v>
      </c>
      <c r="E122" s="3" t="s">
        <v>17</v>
      </c>
      <c r="F122" s="3" t="s">
        <v>18</v>
      </c>
      <c r="G122" s="3" t="s">
        <v>19</v>
      </c>
      <c r="H122" s="4" t="s">
        <v>19</v>
      </c>
      <c r="I122" s="1" t="s">
        <v>583</v>
      </c>
      <c r="J122" s="1" t="s">
        <v>584</v>
      </c>
      <c r="K122" s="1" t="s">
        <v>585</v>
      </c>
      <c r="L122" s="3" t="str">
        <f t="shared" si="0"/>
        <v>Outstanding</v>
      </c>
      <c r="M122" s="11" t="s">
        <v>19</v>
      </c>
    </row>
    <row r="123" spans="1:13" ht="60" customHeight="1" x14ac:dyDescent="0.35">
      <c r="A123" s="9" t="s">
        <v>586</v>
      </c>
      <c r="B123" s="1" t="s">
        <v>587</v>
      </c>
      <c r="C123" s="2" t="s">
        <v>15</v>
      </c>
      <c r="D123" s="3" t="s">
        <v>16</v>
      </c>
      <c r="E123" s="3" t="s">
        <v>17</v>
      </c>
      <c r="F123" s="3" t="s">
        <v>18</v>
      </c>
      <c r="G123" s="3" t="s">
        <v>19</v>
      </c>
      <c r="H123" s="4" t="s">
        <v>19</v>
      </c>
      <c r="I123" s="1" t="s">
        <v>588</v>
      </c>
      <c r="J123" s="1" t="s">
        <v>584</v>
      </c>
      <c r="K123" s="1" t="s">
        <v>589</v>
      </c>
      <c r="L123" s="3" t="str">
        <f t="shared" si="0"/>
        <v>Outstanding</v>
      </c>
      <c r="M123" s="11" t="s">
        <v>19</v>
      </c>
    </row>
    <row r="124" spans="1:13" ht="60" customHeight="1" x14ac:dyDescent="0.35">
      <c r="A124" s="9" t="s">
        <v>590</v>
      </c>
      <c r="B124" s="1" t="s">
        <v>591</v>
      </c>
      <c r="C124" s="2" t="s">
        <v>15</v>
      </c>
      <c r="D124" s="3" t="s">
        <v>16</v>
      </c>
      <c r="E124" s="3" t="s">
        <v>17</v>
      </c>
      <c r="F124" s="3" t="s">
        <v>18</v>
      </c>
      <c r="G124" s="3" t="s">
        <v>19</v>
      </c>
      <c r="H124" s="4" t="s">
        <v>19</v>
      </c>
      <c r="I124" s="1" t="s">
        <v>592</v>
      </c>
      <c r="J124" s="1" t="s">
        <v>593</v>
      </c>
      <c r="K124" s="1" t="s">
        <v>594</v>
      </c>
      <c r="L124" s="3" t="str">
        <f t="shared" si="0"/>
        <v>Outstanding</v>
      </c>
      <c r="M124" s="11" t="s">
        <v>19</v>
      </c>
    </row>
    <row r="125" spans="1:13" ht="60" customHeight="1" x14ac:dyDescent="0.35">
      <c r="A125" s="9" t="s">
        <v>595</v>
      </c>
      <c r="B125" s="1" t="s">
        <v>596</v>
      </c>
      <c r="C125" s="2" t="s">
        <v>15</v>
      </c>
      <c r="D125" s="3" t="s">
        <v>16</v>
      </c>
      <c r="E125" s="3" t="s">
        <v>17</v>
      </c>
      <c r="F125" s="3" t="s">
        <v>18</v>
      </c>
      <c r="G125" s="3" t="s">
        <v>19</v>
      </c>
      <c r="H125" s="4" t="s">
        <v>19</v>
      </c>
      <c r="I125" s="1" t="s">
        <v>597</v>
      </c>
      <c r="J125" s="1" t="s">
        <v>584</v>
      </c>
      <c r="K125" s="1" t="s">
        <v>598</v>
      </c>
      <c r="L125" s="3" t="str">
        <f t="shared" si="0"/>
        <v>Outstanding</v>
      </c>
      <c r="M125" s="11" t="s">
        <v>19</v>
      </c>
    </row>
    <row r="126" spans="1:13" ht="60" customHeight="1" x14ac:dyDescent="0.35">
      <c r="A126" s="9" t="s">
        <v>599</v>
      </c>
      <c r="B126" s="1" t="s">
        <v>600</v>
      </c>
      <c r="C126" s="2" t="s">
        <v>15</v>
      </c>
      <c r="D126" s="3" t="s">
        <v>16</v>
      </c>
      <c r="E126" s="3" t="s">
        <v>17</v>
      </c>
      <c r="F126" s="3" t="s">
        <v>18</v>
      </c>
      <c r="G126" s="3" t="s">
        <v>19</v>
      </c>
      <c r="H126" s="4" t="s">
        <v>19</v>
      </c>
      <c r="I126" s="1" t="s">
        <v>601</v>
      </c>
      <c r="J126" s="1" t="s">
        <v>584</v>
      </c>
      <c r="K126" s="1" t="s">
        <v>602</v>
      </c>
      <c r="L126" s="3" t="str">
        <f t="shared" si="0"/>
        <v>Outstanding</v>
      </c>
      <c r="M126" s="11" t="s">
        <v>19</v>
      </c>
    </row>
    <row r="127" spans="1:13" ht="60" customHeight="1" x14ac:dyDescent="0.35">
      <c r="A127" s="9" t="s">
        <v>603</v>
      </c>
      <c r="B127" s="1" t="s">
        <v>604</v>
      </c>
      <c r="C127" s="2" t="s">
        <v>15</v>
      </c>
      <c r="D127" s="3" t="s">
        <v>16</v>
      </c>
      <c r="E127" s="3" t="s">
        <v>17</v>
      </c>
      <c r="F127" s="3" t="s">
        <v>18</v>
      </c>
      <c r="G127" s="3" t="s">
        <v>19</v>
      </c>
      <c r="H127" s="4" t="s">
        <v>19</v>
      </c>
      <c r="I127" s="1" t="s">
        <v>605</v>
      </c>
      <c r="J127" s="1" t="s">
        <v>584</v>
      </c>
      <c r="K127" s="1" t="s">
        <v>606</v>
      </c>
      <c r="L127" s="3" t="str">
        <f t="shared" si="0"/>
        <v>Outstanding</v>
      </c>
      <c r="M127" s="11" t="s">
        <v>19</v>
      </c>
    </row>
    <row r="128" spans="1:13" ht="60" customHeight="1" x14ac:dyDescent="0.35">
      <c r="A128" s="9" t="s">
        <v>607</v>
      </c>
      <c r="B128" s="1" t="s">
        <v>608</v>
      </c>
      <c r="C128" s="2" t="s">
        <v>15</v>
      </c>
      <c r="D128" s="3" t="s">
        <v>16</v>
      </c>
      <c r="E128" s="3" t="s">
        <v>17</v>
      </c>
      <c r="F128" s="3" t="s">
        <v>18</v>
      </c>
      <c r="G128" s="3" t="s">
        <v>19</v>
      </c>
      <c r="H128" s="4" t="s">
        <v>19</v>
      </c>
      <c r="I128" s="1" t="s">
        <v>609</v>
      </c>
      <c r="J128" s="1" t="s">
        <v>610</v>
      </c>
      <c r="K128" s="1" t="s">
        <v>611</v>
      </c>
      <c r="L128" s="3" t="str">
        <f t="shared" si="0"/>
        <v>Outstanding</v>
      </c>
      <c r="M128" s="11" t="s">
        <v>19</v>
      </c>
    </row>
    <row r="129" spans="1:13" ht="60" customHeight="1" x14ac:dyDescent="0.35">
      <c r="A129" s="9" t="s">
        <v>612</v>
      </c>
      <c r="B129" s="1" t="s">
        <v>613</v>
      </c>
      <c r="C129" s="2" t="s">
        <v>15</v>
      </c>
      <c r="D129" s="3" t="s">
        <v>16</v>
      </c>
      <c r="E129" s="3" t="s">
        <v>17</v>
      </c>
      <c r="F129" s="3" t="s">
        <v>18</v>
      </c>
      <c r="G129" s="3" t="s">
        <v>19</v>
      </c>
      <c r="H129" s="4" t="s">
        <v>19</v>
      </c>
      <c r="I129" s="1" t="s">
        <v>614</v>
      </c>
      <c r="J129" s="1" t="s">
        <v>610</v>
      </c>
      <c r="K129" s="1" t="s">
        <v>615</v>
      </c>
      <c r="L129" s="3" t="str">
        <f t="shared" si="0"/>
        <v>Outstanding</v>
      </c>
      <c r="M129" s="11" t="s">
        <v>19</v>
      </c>
    </row>
    <row r="130" spans="1:13" ht="60" customHeight="1" x14ac:dyDescent="0.35">
      <c r="A130" s="9" t="s">
        <v>616</v>
      </c>
      <c r="B130" s="1" t="s">
        <v>617</v>
      </c>
      <c r="C130" s="2" t="s">
        <v>15</v>
      </c>
      <c r="D130" s="3" t="s">
        <v>16</v>
      </c>
      <c r="E130" s="3" t="s">
        <v>17</v>
      </c>
      <c r="F130" s="3" t="s">
        <v>18</v>
      </c>
      <c r="G130" s="3" t="s">
        <v>19</v>
      </c>
      <c r="H130" s="4" t="s">
        <v>19</v>
      </c>
      <c r="I130" s="1" t="s">
        <v>618</v>
      </c>
      <c r="J130" s="1" t="s">
        <v>610</v>
      </c>
      <c r="K130" s="1" t="s">
        <v>619</v>
      </c>
      <c r="L130" s="3" t="str">
        <f t="shared" si="0"/>
        <v>Outstanding</v>
      </c>
      <c r="M130" s="11" t="s">
        <v>19</v>
      </c>
    </row>
    <row r="131" spans="1:13" ht="60" customHeight="1" x14ac:dyDescent="0.35">
      <c r="A131" s="9" t="s">
        <v>620</v>
      </c>
      <c r="B131" s="1" t="s">
        <v>621</v>
      </c>
      <c r="C131" s="2" t="s">
        <v>15</v>
      </c>
      <c r="D131" s="3" t="s">
        <v>16</v>
      </c>
      <c r="E131" s="3" t="s">
        <v>17</v>
      </c>
      <c r="F131" s="3" t="s">
        <v>18</v>
      </c>
      <c r="G131" s="3" t="s">
        <v>19</v>
      </c>
      <c r="H131" s="4" t="s">
        <v>19</v>
      </c>
      <c r="I131" s="1" t="s">
        <v>622</v>
      </c>
      <c r="J131" s="1" t="s">
        <v>623</v>
      </c>
      <c r="K131" s="1" t="s">
        <v>624</v>
      </c>
      <c r="L131" s="3" t="str">
        <f t="shared" si="0"/>
        <v>Outstanding</v>
      </c>
      <c r="M131" s="11" t="s">
        <v>19</v>
      </c>
    </row>
    <row r="132" spans="1:13" ht="60" customHeight="1" x14ac:dyDescent="0.35">
      <c r="A132" s="9" t="s">
        <v>625</v>
      </c>
      <c r="B132" s="1" t="s">
        <v>626</v>
      </c>
      <c r="C132" s="2" t="s">
        <v>15</v>
      </c>
      <c r="D132" s="3" t="s">
        <v>16</v>
      </c>
      <c r="E132" s="3" t="s">
        <v>17</v>
      </c>
      <c r="F132" s="3" t="s">
        <v>18</v>
      </c>
      <c r="G132" s="3" t="s">
        <v>19</v>
      </c>
      <c r="H132" s="4" t="s">
        <v>19</v>
      </c>
      <c r="I132" s="1" t="s">
        <v>627</v>
      </c>
      <c r="J132" s="1" t="s">
        <v>623</v>
      </c>
      <c r="K132" s="1" t="s">
        <v>628</v>
      </c>
      <c r="L132" s="3" t="str">
        <f t="shared" si="0"/>
        <v>Outstanding</v>
      </c>
      <c r="M132" s="11" t="s">
        <v>19</v>
      </c>
    </row>
    <row r="133" spans="1:13" ht="60" customHeight="1" x14ac:dyDescent="0.35">
      <c r="A133" s="9" t="s">
        <v>629</v>
      </c>
      <c r="B133" s="1" t="s">
        <v>630</v>
      </c>
      <c r="C133" s="2" t="s">
        <v>15</v>
      </c>
      <c r="D133" s="3" t="s">
        <v>16</v>
      </c>
      <c r="E133" s="3" t="s">
        <v>17</v>
      </c>
      <c r="F133" s="3" t="s">
        <v>18</v>
      </c>
      <c r="G133" s="3" t="s">
        <v>19</v>
      </c>
      <c r="H133" s="4" t="s">
        <v>19</v>
      </c>
      <c r="I133" s="1" t="s">
        <v>631</v>
      </c>
      <c r="J133" s="1" t="s">
        <v>623</v>
      </c>
      <c r="K133" s="1" t="s">
        <v>632</v>
      </c>
      <c r="L133" s="3" t="str">
        <f t="shared" si="0"/>
        <v>Outstanding</v>
      </c>
      <c r="M133" s="11" t="s">
        <v>19</v>
      </c>
    </row>
    <row r="134" spans="1:13" ht="60" customHeight="1" x14ac:dyDescent="0.35">
      <c r="A134" s="9" t="s">
        <v>633</v>
      </c>
      <c r="B134" s="1" t="s">
        <v>634</v>
      </c>
      <c r="C134" s="2" t="s">
        <v>15</v>
      </c>
      <c r="D134" s="3" t="s">
        <v>16</v>
      </c>
      <c r="E134" s="3" t="s">
        <v>17</v>
      </c>
      <c r="F134" s="3" t="s">
        <v>18</v>
      </c>
      <c r="G134" s="3" t="s">
        <v>19</v>
      </c>
      <c r="H134" s="4" t="s">
        <v>19</v>
      </c>
      <c r="I134" s="1" t="s">
        <v>635</v>
      </c>
      <c r="J134" s="1" t="s">
        <v>623</v>
      </c>
      <c r="K134" s="1" t="s">
        <v>636</v>
      </c>
      <c r="L134" s="3" t="str">
        <f t="shared" si="0"/>
        <v>Outstanding</v>
      </c>
      <c r="M134" s="11" t="s">
        <v>19</v>
      </c>
    </row>
    <row r="135" spans="1:13" ht="60" customHeight="1" x14ac:dyDescent="0.35">
      <c r="A135" s="9" t="s">
        <v>637</v>
      </c>
      <c r="B135" s="1" t="s">
        <v>638</v>
      </c>
      <c r="C135" s="2" t="s">
        <v>15</v>
      </c>
      <c r="D135" s="3" t="s">
        <v>16</v>
      </c>
      <c r="E135" s="3" t="s">
        <v>17</v>
      </c>
      <c r="F135" s="3" t="s">
        <v>18</v>
      </c>
      <c r="G135" s="3" t="s">
        <v>19</v>
      </c>
      <c r="H135" s="4" t="s">
        <v>19</v>
      </c>
      <c r="I135" s="1" t="s">
        <v>639</v>
      </c>
      <c r="J135" s="1" t="s">
        <v>623</v>
      </c>
      <c r="K135" s="1" t="s">
        <v>640</v>
      </c>
      <c r="L135" s="3" t="str">
        <f t="shared" si="0"/>
        <v>Outstanding</v>
      </c>
      <c r="M135" s="11" t="s">
        <v>19</v>
      </c>
    </row>
    <row r="136" spans="1:13" ht="60" customHeight="1" x14ac:dyDescent="0.35">
      <c r="A136" s="9" t="s">
        <v>641</v>
      </c>
      <c r="B136" s="1" t="s">
        <v>642</v>
      </c>
      <c r="C136" s="2" t="s">
        <v>15</v>
      </c>
      <c r="D136" s="3" t="s">
        <v>16</v>
      </c>
      <c r="E136" s="3" t="s">
        <v>17</v>
      </c>
      <c r="F136" s="3" t="s">
        <v>18</v>
      </c>
      <c r="G136" s="3" t="s">
        <v>19</v>
      </c>
      <c r="H136" s="4" t="s">
        <v>19</v>
      </c>
      <c r="I136" s="1" t="s">
        <v>643</v>
      </c>
      <c r="J136" s="1" t="s">
        <v>623</v>
      </c>
      <c r="K136" s="1" t="s">
        <v>644</v>
      </c>
      <c r="L136" s="3" t="str">
        <f t="shared" si="0"/>
        <v>Outstanding</v>
      </c>
      <c r="M136" s="11" t="s">
        <v>19</v>
      </c>
    </row>
    <row r="137" spans="1:13" ht="60" customHeight="1" x14ac:dyDescent="0.35">
      <c r="A137" s="9" t="s">
        <v>645</v>
      </c>
      <c r="B137" s="1" t="s">
        <v>646</v>
      </c>
      <c r="C137" s="2" t="s">
        <v>15</v>
      </c>
      <c r="D137" s="3" t="s">
        <v>16</v>
      </c>
      <c r="E137" s="3" t="s">
        <v>17</v>
      </c>
      <c r="F137" s="3" t="s">
        <v>18</v>
      </c>
      <c r="G137" s="3" t="s">
        <v>19</v>
      </c>
      <c r="H137" s="4" t="s">
        <v>19</v>
      </c>
      <c r="I137" s="1" t="s">
        <v>647</v>
      </c>
      <c r="J137" s="1" t="s">
        <v>648</v>
      </c>
      <c r="K137" s="1" t="s">
        <v>649</v>
      </c>
      <c r="L137" s="3" t="str">
        <f t="shared" si="0"/>
        <v>Outstanding</v>
      </c>
      <c r="M137" s="11" t="s">
        <v>19</v>
      </c>
    </row>
    <row r="138" spans="1:13" ht="60" customHeight="1" x14ac:dyDescent="0.35">
      <c r="A138" s="9" t="s">
        <v>650</v>
      </c>
      <c r="B138" s="1" t="s">
        <v>651</v>
      </c>
      <c r="C138" s="2" t="s">
        <v>15</v>
      </c>
      <c r="D138" s="3" t="s">
        <v>16</v>
      </c>
      <c r="E138" s="3" t="s">
        <v>17</v>
      </c>
      <c r="F138" s="3" t="s">
        <v>18</v>
      </c>
      <c r="G138" s="3" t="s">
        <v>19</v>
      </c>
      <c r="H138" s="4" t="s">
        <v>19</v>
      </c>
      <c r="I138" s="1" t="s">
        <v>652</v>
      </c>
      <c r="J138" s="1" t="s">
        <v>653</v>
      </c>
      <c r="K138" s="1" t="s">
        <v>654</v>
      </c>
      <c r="L138" s="3" t="str">
        <f t="shared" si="0"/>
        <v>Outstanding</v>
      </c>
      <c r="M138" s="11" t="s">
        <v>19</v>
      </c>
    </row>
    <row r="139" spans="1:13" ht="60" customHeight="1" x14ac:dyDescent="0.35">
      <c r="A139" s="9" t="s">
        <v>655</v>
      </c>
      <c r="B139" s="1" t="s">
        <v>656</v>
      </c>
      <c r="C139" s="2" t="s">
        <v>15</v>
      </c>
      <c r="D139" s="3" t="s">
        <v>16</v>
      </c>
      <c r="E139" s="3" t="s">
        <v>17</v>
      </c>
      <c r="F139" s="3" t="s">
        <v>18</v>
      </c>
      <c r="G139" s="3" t="s">
        <v>19</v>
      </c>
      <c r="H139" s="4" t="s">
        <v>19</v>
      </c>
      <c r="I139" s="1" t="s">
        <v>657</v>
      </c>
      <c r="J139" s="1" t="s">
        <v>653</v>
      </c>
      <c r="K139" s="1" t="s">
        <v>658</v>
      </c>
      <c r="L139" s="3" t="str">
        <f t="shared" si="0"/>
        <v>Outstanding</v>
      </c>
      <c r="M139" s="11" t="s">
        <v>19</v>
      </c>
    </row>
    <row r="140" spans="1:13" ht="60" customHeight="1" x14ac:dyDescent="0.35">
      <c r="A140" s="9" t="s">
        <v>659</v>
      </c>
      <c r="B140" s="1" t="s">
        <v>660</v>
      </c>
      <c r="C140" s="2" t="s">
        <v>15</v>
      </c>
      <c r="D140" s="3" t="s">
        <v>16</v>
      </c>
      <c r="E140" s="3" t="s">
        <v>17</v>
      </c>
      <c r="F140" s="3" t="s">
        <v>18</v>
      </c>
      <c r="G140" s="3" t="s">
        <v>19</v>
      </c>
      <c r="H140" s="4" t="s">
        <v>19</v>
      </c>
      <c r="I140" s="1" t="s">
        <v>661</v>
      </c>
      <c r="J140" s="1" t="s">
        <v>662</v>
      </c>
      <c r="K140" s="1" t="s">
        <v>663</v>
      </c>
      <c r="L140" s="3" t="str">
        <f t="shared" si="0"/>
        <v>Outstanding</v>
      </c>
      <c r="M140" s="11" t="s">
        <v>19</v>
      </c>
    </row>
    <row r="141" spans="1:13" ht="60" customHeight="1" x14ac:dyDescent="0.35">
      <c r="A141" s="9" t="s">
        <v>664</v>
      </c>
      <c r="B141" s="1" t="s">
        <v>665</v>
      </c>
      <c r="C141" s="2" t="s">
        <v>51</v>
      </c>
      <c r="D141" s="3" t="s">
        <v>16</v>
      </c>
      <c r="E141" s="3" t="s">
        <v>17</v>
      </c>
      <c r="F141" s="3" t="s">
        <v>18</v>
      </c>
      <c r="G141" s="3" t="s">
        <v>19</v>
      </c>
      <c r="H141" s="4" t="s">
        <v>19</v>
      </c>
      <c r="I141" s="1" t="s">
        <v>666</v>
      </c>
      <c r="J141" s="1" t="s">
        <v>667</v>
      </c>
      <c r="K141" s="1" t="s">
        <v>668</v>
      </c>
      <c r="L141" s="3" t="str">
        <f t="shared" si="0"/>
        <v>Outstanding</v>
      </c>
      <c r="M141" s="11" t="s">
        <v>19</v>
      </c>
    </row>
    <row r="142" spans="1:13" ht="60" customHeight="1" x14ac:dyDescent="0.35">
      <c r="A142" s="9" t="s">
        <v>669</v>
      </c>
      <c r="B142" s="1" t="s">
        <v>670</v>
      </c>
      <c r="C142" s="2" t="s">
        <v>15</v>
      </c>
      <c r="D142" s="3" t="s">
        <v>16</v>
      </c>
      <c r="E142" s="3" t="s">
        <v>17</v>
      </c>
      <c r="F142" s="3" t="s">
        <v>18</v>
      </c>
      <c r="G142" s="3" t="s">
        <v>19</v>
      </c>
      <c r="H142" s="4" t="s">
        <v>19</v>
      </c>
      <c r="I142" s="1" t="s">
        <v>671</v>
      </c>
      <c r="J142" s="1" t="s">
        <v>672</v>
      </c>
      <c r="K142" s="1" t="s">
        <v>673</v>
      </c>
      <c r="L142" s="3" t="str">
        <f t="shared" si="0"/>
        <v>Outstanding</v>
      </c>
      <c r="M142" s="11" t="s">
        <v>19</v>
      </c>
    </row>
    <row r="143" spans="1:13" ht="60" customHeight="1" x14ac:dyDescent="0.35">
      <c r="A143" s="9" t="s">
        <v>674</v>
      </c>
      <c r="B143" s="1" t="s">
        <v>675</v>
      </c>
      <c r="C143" s="2" t="s">
        <v>15</v>
      </c>
      <c r="D143" s="3" t="s">
        <v>16</v>
      </c>
      <c r="E143" s="3" t="s">
        <v>17</v>
      </c>
      <c r="F143" s="3" t="s">
        <v>18</v>
      </c>
      <c r="G143" s="3" t="s">
        <v>19</v>
      </c>
      <c r="H143" s="4" t="s">
        <v>19</v>
      </c>
      <c r="I143" s="1" t="s">
        <v>676</v>
      </c>
      <c r="J143" s="1" t="s">
        <v>677</v>
      </c>
      <c r="K143" s="1" t="s">
        <v>678</v>
      </c>
      <c r="L143" s="3" t="str">
        <f t="shared" si="0"/>
        <v>Outstanding</v>
      </c>
      <c r="M143" s="11" t="s">
        <v>19</v>
      </c>
    </row>
    <row r="144" spans="1:13" ht="60" customHeight="1" x14ac:dyDescent="0.35">
      <c r="A144" s="9" t="s">
        <v>679</v>
      </c>
      <c r="B144" s="1" t="s">
        <v>680</v>
      </c>
      <c r="C144" s="2" t="s">
        <v>51</v>
      </c>
      <c r="D144" s="3" t="s">
        <v>16</v>
      </c>
      <c r="E144" s="3" t="s">
        <v>17</v>
      </c>
      <c r="F144" s="3" t="s">
        <v>18</v>
      </c>
      <c r="G144" s="3" t="s">
        <v>19</v>
      </c>
      <c r="H144" s="4" t="s">
        <v>19</v>
      </c>
      <c r="I144" s="1" t="s">
        <v>681</v>
      </c>
      <c r="J144" s="1" t="s">
        <v>682</v>
      </c>
      <c r="K144" s="1" t="s">
        <v>683</v>
      </c>
      <c r="L144" s="3" t="str">
        <f t="shared" si="0"/>
        <v>Outstanding</v>
      </c>
      <c r="M144" s="11" t="s">
        <v>19</v>
      </c>
    </row>
    <row r="145" spans="1:13" ht="60" customHeight="1" x14ac:dyDescent="0.35">
      <c r="A145" s="9" t="s">
        <v>684</v>
      </c>
      <c r="B145" s="1" t="s">
        <v>685</v>
      </c>
      <c r="C145" s="2" t="s">
        <v>45</v>
      </c>
      <c r="D145" s="3" t="s">
        <v>16</v>
      </c>
      <c r="E145" s="3" t="s">
        <v>17</v>
      </c>
      <c r="F145" s="3" t="s">
        <v>18</v>
      </c>
      <c r="G145" s="3" t="s">
        <v>19</v>
      </c>
      <c r="H145" s="4" t="s">
        <v>19</v>
      </c>
      <c r="I145" s="1" t="s">
        <v>686</v>
      </c>
      <c r="J145" s="1" t="s">
        <v>687</v>
      </c>
      <c r="K145" s="1" t="s">
        <v>688</v>
      </c>
      <c r="L145" s="3" t="str">
        <f t="shared" si="0"/>
        <v>Outstanding</v>
      </c>
      <c r="M145" s="11" t="s">
        <v>19</v>
      </c>
    </row>
    <row r="146" spans="1:13" ht="60" customHeight="1" x14ac:dyDescent="0.35">
      <c r="A146" s="9" t="s">
        <v>689</v>
      </c>
      <c r="B146" s="1" t="s">
        <v>690</v>
      </c>
      <c r="C146" s="2" t="s">
        <v>15</v>
      </c>
      <c r="D146" s="3" t="s">
        <v>16</v>
      </c>
      <c r="E146" s="3" t="s">
        <v>17</v>
      </c>
      <c r="F146" s="3" t="s">
        <v>18</v>
      </c>
      <c r="G146" s="3" t="s">
        <v>19</v>
      </c>
      <c r="H146" s="4" t="s">
        <v>19</v>
      </c>
      <c r="I146" s="1" t="s">
        <v>691</v>
      </c>
      <c r="J146" s="1" t="s">
        <v>692</v>
      </c>
      <c r="K146" s="1" t="s">
        <v>693</v>
      </c>
      <c r="L146" s="3" t="str">
        <f t="shared" si="0"/>
        <v>Outstanding</v>
      </c>
      <c r="M146" s="11" t="s">
        <v>19</v>
      </c>
    </row>
    <row r="147" spans="1:13" ht="60" customHeight="1" x14ac:dyDescent="0.35">
      <c r="A147" s="9" t="s">
        <v>694</v>
      </c>
      <c r="B147" s="1" t="s">
        <v>695</v>
      </c>
      <c r="C147" s="2" t="s">
        <v>15</v>
      </c>
      <c r="D147" s="3" t="s">
        <v>16</v>
      </c>
      <c r="E147" s="3" t="s">
        <v>17</v>
      </c>
      <c r="F147" s="3" t="s">
        <v>18</v>
      </c>
      <c r="G147" s="3" t="s">
        <v>19</v>
      </c>
      <c r="H147" s="4" t="s">
        <v>19</v>
      </c>
      <c r="I147" s="1" t="s">
        <v>696</v>
      </c>
      <c r="J147" s="1" t="s">
        <v>697</v>
      </c>
      <c r="K147" s="1" t="s">
        <v>698</v>
      </c>
      <c r="L147" s="3" t="str">
        <f t="shared" si="0"/>
        <v>Outstanding</v>
      </c>
      <c r="M147" s="11" t="s">
        <v>19</v>
      </c>
    </row>
    <row r="148" spans="1:13" ht="60" customHeight="1" x14ac:dyDescent="0.35">
      <c r="A148" s="9" t="s">
        <v>699</v>
      </c>
      <c r="B148" s="1" t="s">
        <v>700</v>
      </c>
      <c r="C148" s="2" t="s">
        <v>15</v>
      </c>
      <c r="D148" s="3" t="s">
        <v>16</v>
      </c>
      <c r="E148" s="3" t="s">
        <v>17</v>
      </c>
      <c r="F148" s="3" t="s">
        <v>18</v>
      </c>
      <c r="G148" s="3" t="s">
        <v>19</v>
      </c>
      <c r="H148" s="4" t="s">
        <v>19</v>
      </c>
      <c r="I148" s="1" t="s">
        <v>701</v>
      </c>
      <c r="J148" s="1" t="s">
        <v>702</v>
      </c>
      <c r="K148" s="1" t="s">
        <v>703</v>
      </c>
      <c r="L148" s="3" t="str">
        <f t="shared" si="0"/>
        <v>Outstanding</v>
      </c>
      <c r="M148" s="11" t="s">
        <v>19</v>
      </c>
    </row>
    <row r="149" spans="1:13" ht="60" customHeight="1" x14ac:dyDescent="0.35">
      <c r="A149" s="9" t="s">
        <v>704</v>
      </c>
      <c r="B149" s="1" t="s">
        <v>705</v>
      </c>
      <c r="C149" s="2" t="s">
        <v>15</v>
      </c>
      <c r="D149" s="3" t="s">
        <v>16</v>
      </c>
      <c r="E149" s="3" t="s">
        <v>17</v>
      </c>
      <c r="F149" s="3" t="s">
        <v>18</v>
      </c>
      <c r="G149" s="3" t="s">
        <v>19</v>
      </c>
      <c r="H149" s="4" t="s">
        <v>19</v>
      </c>
      <c r="I149" s="1" t="s">
        <v>706</v>
      </c>
      <c r="J149" s="1" t="s">
        <v>707</v>
      </c>
      <c r="K149" s="1" t="s">
        <v>708</v>
      </c>
      <c r="L149" s="3" t="str">
        <f t="shared" si="0"/>
        <v>Outstanding</v>
      </c>
      <c r="M149" s="11" t="s">
        <v>19</v>
      </c>
    </row>
    <row r="150" spans="1:13" ht="60" customHeight="1" x14ac:dyDescent="0.35">
      <c r="A150" s="9" t="s">
        <v>709</v>
      </c>
      <c r="B150" s="1" t="s">
        <v>710</v>
      </c>
      <c r="C150" s="2" t="s">
        <v>15</v>
      </c>
      <c r="D150" s="3" t="s">
        <v>16</v>
      </c>
      <c r="E150" s="3" t="s">
        <v>17</v>
      </c>
      <c r="F150" s="3" t="s">
        <v>18</v>
      </c>
      <c r="G150" s="3" t="s">
        <v>19</v>
      </c>
      <c r="H150" s="4" t="s">
        <v>19</v>
      </c>
      <c r="I150" s="1" t="s">
        <v>711</v>
      </c>
      <c r="J150" s="1" t="s">
        <v>712</v>
      </c>
      <c r="K150" s="1" t="s">
        <v>713</v>
      </c>
      <c r="L150" s="3" t="str">
        <f t="shared" si="0"/>
        <v>Outstanding</v>
      </c>
      <c r="M150" s="11" t="s">
        <v>19</v>
      </c>
    </row>
    <row r="151" spans="1:13" ht="60" customHeight="1" x14ac:dyDescent="0.35">
      <c r="A151" s="9" t="s">
        <v>714</v>
      </c>
      <c r="B151" s="1" t="s">
        <v>715</v>
      </c>
      <c r="C151" s="2" t="s">
        <v>15</v>
      </c>
      <c r="D151" s="3" t="s">
        <v>16</v>
      </c>
      <c r="E151" s="3" t="s">
        <v>17</v>
      </c>
      <c r="F151" s="3" t="s">
        <v>18</v>
      </c>
      <c r="G151" s="3" t="s">
        <v>19</v>
      </c>
      <c r="H151" s="4" t="s">
        <v>19</v>
      </c>
      <c r="I151" s="1" t="s">
        <v>716</v>
      </c>
      <c r="J151" s="1" t="s">
        <v>717</v>
      </c>
      <c r="K151" s="1" t="s">
        <v>718</v>
      </c>
      <c r="L151" s="3" t="str">
        <f t="shared" si="0"/>
        <v>Outstanding</v>
      </c>
      <c r="M151" s="11" t="s">
        <v>19</v>
      </c>
    </row>
    <row r="152" spans="1:13" ht="60" customHeight="1" x14ac:dyDescent="0.35">
      <c r="A152" s="9" t="s">
        <v>719</v>
      </c>
      <c r="B152" s="1" t="s">
        <v>720</v>
      </c>
      <c r="C152" s="2" t="s">
        <v>15</v>
      </c>
      <c r="D152" s="3" t="s">
        <v>16</v>
      </c>
      <c r="E152" s="3" t="s">
        <v>17</v>
      </c>
      <c r="F152" s="3" t="s">
        <v>18</v>
      </c>
      <c r="G152" s="3" t="s">
        <v>19</v>
      </c>
      <c r="H152" s="4" t="s">
        <v>19</v>
      </c>
      <c r="I152" s="1" t="s">
        <v>721</v>
      </c>
      <c r="J152" s="1" t="s">
        <v>722</v>
      </c>
      <c r="K152" s="1" t="s">
        <v>723</v>
      </c>
      <c r="L152" s="3" t="str">
        <f t="shared" si="0"/>
        <v>Outstanding</v>
      </c>
      <c r="M152" s="11" t="s">
        <v>19</v>
      </c>
    </row>
    <row r="153" spans="1:13" ht="60" customHeight="1" x14ac:dyDescent="0.35">
      <c r="A153" s="9" t="s">
        <v>724</v>
      </c>
      <c r="B153" s="1" t="s">
        <v>725</v>
      </c>
      <c r="C153" s="2" t="s">
        <v>51</v>
      </c>
      <c r="D153" s="3" t="s">
        <v>16</v>
      </c>
      <c r="E153" s="3" t="s">
        <v>17</v>
      </c>
      <c r="F153" s="3" t="s">
        <v>18</v>
      </c>
      <c r="G153" s="3" t="s">
        <v>19</v>
      </c>
      <c r="H153" s="4" t="s">
        <v>19</v>
      </c>
      <c r="I153" s="1" t="s">
        <v>726</v>
      </c>
      <c r="J153" s="1" t="s">
        <v>727</v>
      </c>
      <c r="K153" s="1" t="s">
        <v>728</v>
      </c>
      <c r="L153" s="3" t="str">
        <f t="shared" si="0"/>
        <v>Outstanding</v>
      </c>
      <c r="M153" s="11" t="s">
        <v>19</v>
      </c>
    </row>
    <row r="154" spans="1:13" ht="60" customHeight="1" x14ac:dyDescent="0.35">
      <c r="A154" s="9" t="s">
        <v>729</v>
      </c>
      <c r="B154" s="1" t="s">
        <v>730</v>
      </c>
      <c r="C154" s="2" t="s">
        <v>15</v>
      </c>
      <c r="D154" s="3" t="s">
        <v>16</v>
      </c>
      <c r="E154" s="3" t="s">
        <v>17</v>
      </c>
      <c r="F154" s="3" t="s">
        <v>18</v>
      </c>
      <c r="G154" s="3" t="s">
        <v>19</v>
      </c>
      <c r="H154" s="4" t="s">
        <v>19</v>
      </c>
      <c r="I154" s="1" t="s">
        <v>731</v>
      </c>
      <c r="J154" s="1" t="s">
        <v>732</v>
      </c>
      <c r="K154" s="1" t="s">
        <v>733</v>
      </c>
      <c r="L154" s="3" t="str">
        <f t="shared" si="0"/>
        <v>Outstanding</v>
      </c>
      <c r="M154" s="11" t="s">
        <v>19</v>
      </c>
    </row>
    <row r="155" spans="1:13" ht="60" customHeight="1" x14ac:dyDescent="0.35">
      <c r="A155" s="9" t="s">
        <v>734</v>
      </c>
      <c r="B155" s="1" t="s">
        <v>735</v>
      </c>
      <c r="C155" s="2" t="s">
        <v>15</v>
      </c>
      <c r="D155" s="3" t="s">
        <v>16</v>
      </c>
      <c r="E155" s="3" t="s">
        <v>17</v>
      </c>
      <c r="F155" s="3" t="s">
        <v>18</v>
      </c>
      <c r="G155" s="3" t="s">
        <v>19</v>
      </c>
      <c r="H155" s="4" t="s">
        <v>19</v>
      </c>
      <c r="I155" s="1" t="s">
        <v>736</v>
      </c>
      <c r="J155" s="1" t="s">
        <v>737</v>
      </c>
      <c r="K155" s="1" t="s">
        <v>738</v>
      </c>
      <c r="L155" s="3" t="str">
        <f t="shared" si="0"/>
        <v>Outstanding</v>
      </c>
      <c r="M155" s="11" t="s">
        <v>19</v>
      </c>
    </row>
    <row r="156" spans="1:13" ht="60" customHeight="1" x14ac:dyDescent="0.35">
      <c r="A156" s="9" t="s">
        <v>739</v>
      </c>
      <c r="B156" s="1" t="s">
        <v>740</v>
      </c>
      <c r="C156" s="2" t="s">
        <v>15</v>
      </c>
      <c r="D156" s="3" t="s">
        <v>16</v>
      </c>
      <c r="E156" s="3" t="s">
        <v>17</v>
      </c>
      <c r="F156" s="3" t="s">
        <v>18</v>
      </c>
      <c r="G156" s="3" t="s">
        <v>19</v>
      </c>
      <c r="H156" s="4" t="s">
        <v>19</v>
      </c>
      <c r="I156" s="1" t="s">
        <v>741</v>
      </c>
      <c r="J156" s="1" t="s">
        <v>737</v>
      </c>
      <c r="K156" s="1" t="s">
        <v>742</v>
      </c>
      <c r="L156" s="3" t="str">
        <f t="shared" si="0"/>
        <v>Outstanding</v>
      </c>
      <c r="M156" s="11" t="s">
        <v>19</v>
      </c>
    </row>
    <row r="157" spans="1:13" ht="60" customHeight="1" x14ac:dyDescent="0.35">
      <c r="A157" s="9" t="s">
        <v>743</v>
      </c>
      <c r="B157" s="1" t="s">
        <v>744</v>
      </c>
      <c r="C157" s="2" t="s">
        <v>15</v>
      </c>
      <c r="D157" s="3" t="s">
        <v>16</v>
      </c>
      <c r="E157" s="3" t="s">
        <v>17</v>
      </c>
      <c r="F157" s="3" t="s">
        <v>18</v>
      </c>
      <c r="G157" s="3" t="s">
        <v>19</v>
      </c>
      <c r="H157" s="4" t="s">
        <v>19</v>
      </c>
      <c r="I157" s="1" t="s">
        <v>745</v>
      </c>
      <c r="J157" s="1" t="s">
        <v>737</v>
      </c>
      <c r="K157" s="1" t="s">
        <v>746</v>
      </c>
      <c r="L157" s="3" t="str">
        <f t="shared" si="0"/>
        <v>Outstanding</v>
      </c>
      <c r="M157" s="11" t="s">
        <v>19</v>
      </c>
    </row>
    <row r="158" spans="1:13" ht="60" customHeight="1" x14ac:dyDescent="0.35">
      <c r="A158" s="9" t="s">
        <v>747</v>
      </c>
      <c r="B158" s="1" t="s">
        <v>748</v>
      </c>
      <c r="C158" s="2" t="s">
        <v>45</v>
      </c>
      <c r="D158" s="3" t="s">
        <v>16</v>
      </c>
      <c r="E158" s="3" t="s">
        <v>17</v>
      </c>
      <c r="F158" s="3" t="s">
        <v>18</v>
      </c>
      <c r="G158" s="3" t="s">
        <v>19</v>
      </c>
      <c r="H158" s="4" t="s">
        <v>19</v>
      </c>
      <c r="I158" s="1" t="s">
        <v>749</v>
      </c>
      <c r="J158" s="1" t="s">
        <v>750</v>
      </c>
      <c r="K158" s="1" t="s">
        <v>751</v>
      </c>
      <c r="L158" s="3" t="str">
        <f t="shared" si="0"/>
        <v>Outstanding</v>
      </c>
      <c r="M158" s="11" t="s">
        <v>19</v>
      </c>
    </row>
    <row r="159" spans="1:13" ht="60" customHeight="1" x14ac:dyDescent="0.35">
      <c r="A159" s="9" t="s">
        <v>752</v>
      </c>
      <c r="B159" s="1" t="s">
        <v>753</v>
      </c>
      <c r="C159" s="2" t="s">
        <v>45</v>
      </c>
      <c r="D159" s="3" t="s">
        <v>16</v>
      </c>
      <c r="E159" s="3" t="s">
        <v>17</v>
      </c>
      <c r="F159" s="3" t="s">
        <v>18</v>
      </c>
      <c r="G159" s="3" t="s">
        <v>19</v>
      </c>
      <c r="H159" s="4" t="s">
        <v>19</v>
      </c>
      <c r="I159" s="1" t="s">
        <v>754</v>
      </c>
      <c r="J159" s="1" t="s">
        <v>755</v>
      </c>
      <c r="K159" s="1" t="s">
        <v>756</v>
      </c>
      <c r="L159" s="3" t="str">
        <f t="shared" si="0"/>
        <v>Outstanding</v>
      </c>
      <c r="M159" s="11" t="s">
        <v>19</v>
      </c>
    </row>
    <row r="160" spans="1:13" ht="60" customHeight="1" x14ac:dyDescent="0.35">
      <c r="A160" s="9" t="s">
        <v>757</v>
      </c>
      <c r="B160" s="1" t="s">
        <v>758</v>
      </c>
      <c r="C160" s="2" t="s">
        <v>45</v>
      </c>
      <c r="D160" s="3" t="s">
        <v>16</v>
      </c>
      <c r="E160" s="3" t="s">
        <v>17</v>
      </c>
      <c r="F160" s="3" t="s">
        <v>18</v>
      </c>
      <c r="G160" s="3" t="s">
        <v>19</v>
      </c>
      <c r="H160" s="4" t="s">
        <v>19</v>
      </c>
      <c r="I160" s="1" t="s">
        <v>759</v>
      </c>
      <c r="J160" s="1" t="s">
        <v>760</v>
      </c>
      <c r="K160" s="1" t="s">
        <v>761</v>
      </c>
      <c r="L160" s="3" t="str">
        <f t="shared" si="0"/>
        <v>Outstanding</v>
      </c>
      <c r="M160" s="11" t="s">
        <v>19</v>
      </c>
    </row>
    <row r="161" spans="1:13" ht="60" customHeight="1" x14ac:dyDescent="0.35">
      <c r="A161" s="9" t="s">
        <v>762</v>
      </c>
      <c r="B161" s="1" t="s">
        <v>763</v>
      </c>
      <c r="C161" s="2" t="s">
        <v>45</v>
      </c>
      <c r="D161" s="3" t="s">
        <v>16</v>
      </c>
      <c r="E161" s="3" t="s">
        <v>17</v>
      </c>
      <c r="F161" s="3" t="s">
        <v>18</v>
      </c>
      <c r="G161" s="3" t="s">
        <v>19</v>
      </c>
      <c r="H161" s="4" t="s">
        <v>19</v>
      </c>
      <c r="I161" s="1" t="s">
        <v>764</v>
      </c>
      <c r="J161" s="1" t="s">
        <v>760</v>
      </c>
      <c r="K161" s="1" t="s">
        <v>765</v>
      </c>
      <c r="L161" s="3" t="str">
        <f t="shared" si="0"/>
        <v>Outstanding</v>
      </c>
      <c r="M161" s="11" t="s">
        <v>19</v>
      </c>
    </row>
    <row r="162" spans="1:13" ht="60" customHeight="1" x14ac:dyDescent="0.35">
      <c r="A162" s="9" t="s">
        <v>766</v>
      </c>
      <c r="B162" s="1" t="s">
        <v>767</v>
      </c>
      <c r="C162" s="2" t="s">
        <v>15</v>
      </c>
      <c r="D162" s="3" t="s">
        <v>16</v>
      </c>
      <c r="E162" s="3" t="s">
        <v>17</v>
      </c>
      <c r="F162" s="3" t="s">
        <v>18</v>
      </c>
      <c r="G162" s="3" t="s">
        <v>19</v>
      </c>
      <c r="H162" s="4" t="s">
        <v>19</v>
      </c>
      <c r="I162" s="1" t="s">
        <v>768</v>
      </c>
      <c r="J162" s="1" t="s">
        <v>769</v>
      </c>
      <c r="K162" s="1" t="s">
        <v>770</v>
      </c>
      <c r="L162" s="3" t="str">
        <f t="shared" si="0"/>
        <v>Outstanding</v>
      </c>
      <c r="M162" s="11" t="s">
        <v>19</v>
      </c>
    </row>
    <row r="163" spans="1:13" ht="60" customHeight="1" x14ac:dyDescent="0.35">
      <c r="A163" s="9" t="s">
        <v>771</v>
      </c>
      <c r="B163" s="1" t="s">
        <v>772</v>
      </c>
      <c r="C163" s="2" t="s">
        <v>15</v>
      </c>
      <c r="D163" s="3" t="s">
        <v>16</v>
      </c>
      <c r="E163" s="3" t="s">
        <v>17</v>
      </c>
      <c r="F163" s="3" t="s">
        <v>18</v>
      </c>
      <c r="G163" s="3" t="s">
        <v>19</v>
      </c>
      <c r="H163" s="4" t="s">
        <v>19</v>
      </c>
      <c r="I163" s="1" t="s">
        <v>773</v>
      </c>
      <c r="J163" s="1" t="s">
        <v>774</v>
      </c>
      <c r="K163" s="1" t="s">
        <v>775</v>
      </c>
      <c r="L163" s="3" t="str">
        <f t="shared" si="0"/>
        <v>Outstanding</v>
      </c>
      <c r="M163" s="11" t="s">
        <v>19</v>
      </c>
    </row>
    <row r="164" spans="1:13" ht="60" customHeight="1" x14ac:dyDescent="0.35">
      <c r="A164" s="9" t="s">
        <v>776</v>
      </c>
      <c r="B164" s="1" t="s">
        <v>777</v>
      </c>
      <c r="C164" s="2" t="s">
        <v>15</v>
      </c>
      <c r="D164" s="3" t="s">
        <v>16</v>
      </c>
      <c r="E164" s="3" t="s">
        <v>17</v>
      </c>
      <c r="F164" s="3" t="s">
        <v>18</v>
      </c>
      <c r="G164" s="3" t="s">
        <v>19</v>
      </c>
      <c r="H164" s="4" t="s">
        <v>19</v>
      </c>
      <c r="I164" s="1" t="s">
        <v>778</v>
      </c>
      <c r="J164" s="1" t="s">
        <v>779</v>
      </c>
      <c r="K164" s="1" t="s">
        <v>780</v>
      </c>
      <c r="L164" s="3" t="str">
        <f t="shared" si="0"/>
        <v>Outstanding</v>
      </c>
      <c r="M164" s="11" t="s">
        <v>19</v>
      </c>
    </row>
    <row r="165" spans="1:13" ht="60" customHeight="1" x14ac:dyDescent="0.35">
      <c r="A165" s="10" t="s">
        <v>781</v>
      </c>
      <c r="B165" s="5" t="s">
        <v>782</v>
      </c>
      <c r="C165" s="6" t="s">
        <v>51</v>
      </c>
      <c r="D165" s="7" t="s">
        <v>16</v>
      </c>
      <c r="E165" s="7" t="s">
        <v>17</v>
      </c>
      <c r="F165" s="7" t="s">
        <v>18</v>
      </c>
      <c r="G165" s="7" t="s">
        <v>19</v>
      </c>
      <c r="H165" s="8" t="s">
        <v>19</v>
      </c>
      <c r="I165" s="5" t="s">
        <v>783</v>
      </c>
      <c r="J165" s="5" t="s">
        <v>784</v>
      </c>
      <c r="K165" s="5" t="s">
        <v>785</v>
      </c>
      <c r="L165" s="7" t="str">
        <f t="shared" si="0"/>
        <v>Outstanding</v>
      </c>
      <c r="M165" s="12" t="s">
        <v>19</v>
      </c>
    </row>
    <row r="169" spans="1:13" ht="32" customHeight="1" x14ac:dyDescent="0.35">
      <c r="A169" s="288" t="s">
        <v>786</v>
      </c>
      <c r="B169" s="288"/>
      <c r="C169" s="288"/>
      <c r="D169" s="288"/>
    </row>
  </sheetData>
  <mergeCells count="1">
    <mergeCell ref="A169:D169"/>
  </mergeCells>
  <conditionalFormatting sqref="C2:C165">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16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16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16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165" xr:uid="{00000000-0002-0000-0200-000000000000}">
      <formula1>"Must,Should,Could,Won't,Unassigned"</formula1>
    </dataValidation>
    <dataValidation type="list" showErrorMessage="1" errorTitle="Invalid Value" error="Please select a value from the list: Low, Medium, High, Unassessed." sqref="E2:E165" xr:uid="{00000000-0002-0000-0200-000001000000}">
      <formula1>"Low,Medium,High,Unassessed"</formula1>
    </dataValidation>
    <dataValidation type="list" showErrorMessage="1" errorTitle="Invalid Value" error="Please select a value from the list: Phase1, Phase2, Phase3, Phase4, Phase5, Pending." sqref="F2:F16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65" xr:uid="{00000000-0002-0000-0200-000003000000}">
      <formula1>"Implemented,Testing,Failed,Compensated,Risk Accepted,N/A"</formula1>
    </dataValidation>
  </dataValidations>
  <hyperlinks>
    <hyperlink ref="A16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935</v>
      </c>
      <c r="C2" s="305" t="s">
        <v>935</v>
      </c>
      <c r="D2" s="305" t="s">
        <v>935</v>
      </c>
      <c r="E2" s="305" t="s">
        <v>935</v>
      </c>
      <c r="F2" s="305" t="s">
        <v>935</v>
      </c>
      <c r="G2" s="305" t="s">
        <v>935</v>
      </c>
      <c r="H2" s="309" t="s">
        <v>936</v>
      </c>
      <c r="I2" s="309" t="s">
        <v>936</v>
      </c>
      <c r="J2" s="309" t="s">
        <v>936</v>
      </c>
      <c r="K2" s="309" t="s">
        <v>936</v>
      </c>
      <c r="L2" s="309" t="s">
        <v>936</v>
      </c>
      <c r="M2" s="308" t="s">
        <v>937</v>
      </c>
      <c r="N2" s="308" t="s">
        <v>937</v>
      </c>
      <c r="O2" s="310" t="s">
        <v>938</v>
      </c>
      <c r="P2" s="310" t="s">
        <v>938</v>
      </c>
      <c r="Q2" s="306" t="s">
        <v>11</v>
      </c>
      <c r="R2" s="306" t="s">
        <v>11</v>
      </c>
      <c r="S2" s="306" t="s">
        <v>11</v>
      </c>
      <c r="T2" s="307" t="s">
        <v>939</v>
      </c>
    </row>
    <row r="3" spans="2:20" ht="35" customHeight="1" x14ac:dyDescent="0.35">
      <c r="B3" s="70" t="s">
        <v>940</v>
      </c>
      <c r="C3" s="70" t="s">
        <v>941</v>
      </c>
      <c r="D3" s="70" t="s">
        <v>942</v>
      </c>
      <c r="E3" s="70" t="s">
        <v>943</v>
      </c>
      <c r="F3" s="70" t="s">
        <v>944</v>
      </c>
      <c r="G3" s="70" t="s">
        <v>9</v>
      </c>
      <c r="H3" s="71" t="s">
        <v>945</v>
      </c>
      <c r="I3" s="71" t="s">
        <v>946</v>
      </c>
      <c r="J3" s="71" t="s">
        <v>947</v>
      </c>
      <c r="K3" s="71" t="s">
        <v>948</v>
      </c>
      <c r="L3" s="71" t="s">
        <v>880</v>
      </c>
      <c r="M3" s="72" t="s">
        <v>949</v>
      </c>
      <c r="N3" s="72" t="s">
        <v>950</v>
      </c>
      <c r="O3" s="73" t="s">
        <v>951</v>
      </c>
      <c r="P3" s="73" t="s">
        <v>952</v>
      </c>
      <c r="Q3" s="74" t="s">
        <v>11</v>
      </c>
      <c r="R3" s="74" t="s">
        <v>953</v>
      </c>
      <c r="S3" s="74" t="s">
        <v>954</v>
      </c>
      <c r="T3" s="75" t="s">
        <v>955</v>
      </c>
    </row>
    <row r="4" spans="2:20" ht="60" customHeight="1" x14ac:dyDescent="0.35">
      <c r="B4" s="76" t="s">
        <v>956</v>
      </c>
      <c r="C4" s="76" t="s">
        <v>957</v>
      </c>
      <c r="D4" s="76" t="s">
        <v>958</v>
      </c>
      <c r="E4" s="76" t="s">
        <v>959</v>
      </c>
      <c r="F4" s="76" t="s">
        <v>960</v>
      </c>
      <c r="G4" s="76" t="s">
        <v>961</v>
      </c>
      <c r="H4" s="76" t="s">
        <v>962</v>
      </c>
      <c r="I4" s="76" t="s">
        <v>963</v>
      </c>
      <c r="J4" s="76" t="s">
        <v>964</v>
      </c>
      <c r="K4" s="76" t="s">
        <v>965</v>
      </c>
      <c r="L4" s="76" t="s">
        <v>966</v>
      </c>
      <c r="M4" s="76" t="s">
        <v>967</v>
      </c>
      <c r="N4" s="76" t="s">
        <v>968</v>
      </c>
      <c r="O4" s="76" t="s">
        <v>969</v>
      </c>
      <c r="P4" s="76" t="s">
        <v>970</v>
      </c>
      <c r="Q4" s="76" t="s">
        <v>971</v>
      </c>
      <c r="R4" s="76" t="s">
        <v>972</v>
      </c>
      <c r="S4" s="76" t="s">
        <v>973</v>
      </c>
      <c r="T4" s="76" t="s">
        <v>974</v>
      </c>
    </row>
    <row r="5" spans="2:20" ht="60" customHeight="1" x14ac:dyDescent="0.35">
      <c r="B5" s="38" t="s">
        <v>975</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976</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977</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978</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979</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980</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981</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982</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983</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984</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985</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986</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987</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988</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989</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990</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991</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992</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993</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994</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995</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996</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997</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998</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999</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1000</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1001</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1002</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1003</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1004</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1005</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1006</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1007</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1008</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1009</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1010</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1011</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1012</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1013</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1014</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1015</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1016</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1017</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1018</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1019</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1020</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1021</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1022</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1023</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1024</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786</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1025</v>
      </c>
      <c r="B1" s="104" t="s">
        <v>0</v>
      </c>
      <c r="C1" s="104" t="s">
        <v>1026</v>
      </c>
      <c r="D1" s="104" t="s">
        <v>9</v>
      </c>
      <c r="E1" s="104" t="s">
        <v>1027</v>
      </c>
      <c r="F1" s="104" t="s">
        <v>1028</v>
      </c>
      <c r="G1" s="104" t="s">
        <v>1029</v>
      </c>
      <c r="H1" s="104" t="s">
        <v>1030</v>
      </c>
      <c r="I1" s="104" t="s">
        <v>1031</v>
      </c>
      <c r="J1" s="104" t="s">
        <v>1032</v>
      </c>
      <c r="K1" s="104" t="s">
        <v>1033</v>
      </c>
      <c r="L1" s="104" t="s">
        <v>1034</v>
      </c>
      <c r="M1" s="104" t="s">
        <v>1035</v>
      </c>
      <c r="N1" s="104" t="s">
        <v>1036</v>
      </c>
      <c r="O1" s="104" t="s">
        <v>1037</v>
      </c>
      <c r="P1" s="104" t="s">
        <v>1038</v>
      </c>
      <c r="Q1" s="104" t="s">
        <v>1039</v>
      </c>
      <c r="R1" s="104" t="s">
        <v>1040</v>
      </c>
      <c r="S1" s="104" t="s">
        <v>1041</v>
      </c>
      <c r="T1" s="104" t="s">
        <v>1042</v>
      </c>
      <c r="U1" s="104" t="s">
        <v>1043</v>
      </c>
      <c r="V1" s="104" t="s">
        <v>1044</v>
      </c>
      <c r="W1" s="104" t="s">
        <v>1045</v>
      </c>
      <c r="X1" s="104" t="s">
        <v>1046</v>
      </c>
      <c r="Y1" s="104" t="s">
        <v>1047</v>
      </c>
      <c r="Z1" s="104" t="s">
        <v>1048</v>
      </c>
      <c r="AA1" s="104" t="s">
        <v>1049</v>
      </c>
      <c r="AB1" s="104" t="s">
        <v>1050</v>
      </c>
      <c r="AC1" s="104" t="s">
        <v>1051</v>
      </c>
      <c r="AD1" s="104" t="s">
        <v>1052</v>
      </c>
      <c r="AE1" s="104" t="s">
        <v>1053</v>
      </c>
      <c r="AF1" s="104" t="s">
        <v>1054</v>
      </c>
      <c r="AG1" s="104" t="s">
        <v>1055</v>
      </c>
      <c r="AH1" s="104" t="s">
        <v>1056</v>
      </c>
      <c r="AI1" s="104" t="s">
        <v>1057</v>
      </c>
      <c r="AJ1" s="104" t="s">
        <v>1058</v>
      </c>
      <c r="AK1" s="104" t="s">
        <v>1059</v>
      </c>
      <c r="AL1" s="104" t="s">
        <v>1060</v>
      </c>
      <c r="AM1" s="104" t="s">
        <v>1061</v>
      </c>
      <c r="AN1" s="104" t="s">
        <v>1062</v>
      </c>
      <c r="AO1" s="104" t="s">
        <v>1063</v>
      </c>
      <c r="AP1" s="104" t="s">
        <v>1064</v>
      </c>
      <c r="AQ1" s="104" t="s">
        <v>1065</v>
      </c>
      <c r="AR1" s="104" t="s">
        <v>1066</v>
      </c>
      <c r="AS1" s="104" t="s">
        <v>1067</v>
      </c>
      <c r="AT1" s="104" t="s">
        <v>1068</v>
      </c>
      <c r="AU1" s="104" t="s">
        <v>1069</v>
      </c>
      <c r="AV1" s="104" t="s">
        <v>1070</v>
      </c>
      <c r="AW1" s="105" t="s">
        <v>1071</v>
      </c>
    </row>
    <row r="2" spans="1:49" ht="60" customHeight="1" outlineLevel="1" x14ac:dyDescent="0.35">
      <c r="A2" s="97" t="s">
        <v>1072</v>
      </c>
      <c r="B2" s="80">
        <v>1</v>
      </c>
      <c r="C2" s="82" t="s">
        <v>19</v>
      </c>
      <c r="D2" s="84" t="s">
        <v>1073</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1072</v>
      </c>
      <c r="B3" s="81" t="s">
        <v>1074</v>
      </c>
      <c r="C3" s="83" t="s">
        <v>1075</v>
      </c>
      <c r="D3" s="85" t="s">
        <v>1076</v>
      </c>
      <c r="E3" s="85" t="s">
        <v>1077</v>
      </c>
      <c r="F3" s="86" t="s">
        <v>1078</v>
      </c>
      <c r="G3" s="86" t="s">
        <v>1079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1072</v>
      </c>
      <c r="B4" s="81" t="s">
        <v>1080</v>
      </c>
      <c r="C4" s="83" t="s">
        <v>1081</v>
      </c>
      <c r="D4" s="85" t="s">
        <v>1082</v>
      </c>
      <c r="E4" s="85" t="s">
        <v>1083</v>
      </c>
      <c r="F4" s="86" t="s">
        <v>1078</v>
      </c>
      <c r="G4" s="86" t="s">
        <v>1084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1072</v>
      </c>
      <c r="B5" s="81" t="s">
        <v>1085</v>
      </c>
      <c r="C5" s="83" t="s">
        <v>1086</v>
      </c>
      <c r="D5" s="85" t="s">
        <v>1087</v>
      </c>
      <c r="E5" s="85" t="s">
        <v>1088</v>
      </c>
      <c r="F5" s="86" t="s">
        <v>1078</v>
      </c>
      <c r="G5" s="86" t="s">
        <v>1089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1072</v>
      </c>
      <c r="B6" s="81" t="s">
        <v>1090</v>
      </c>
      <c r="C6" s="83" t="s">
        <v>1091</v>
      </c>
      <c r="D6" s="85" t="s">
        <v>1092</v>
      </c>
      <c r="E6" s="85" t="s">
        <v>1093</v>
      </c>
      <c r="F6" s="86" t="s">
        <v>1078</v>
      </c>
      <c r="G6" s="86" t="s">
        <v>1079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1072</v>
      </c>
      <c r="B7" s="81" t="s">
        <v>1094</v>
      </c>
      <c r="C7" s="83" t="s">
        <v>1095</v>
      </c>
      <c r="D7" s="85" t="s">
        <v>1096</v>
      </c>
      <c r="E7" s="85" t="s">
        <v>1097</v>
      </c>
      <c r="F7" s="86" t="s">
        <v>1078</v>
      </c>
      <c r="G7" s="86" t="s">
        <v>1089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1098</v>
      </c>
      <c r="B8" s="80">
        <v>2</v>
      </c>
      <c r="C8" s="82" t="s">
        <v>19</v>
      </c>
      <c r="D8" s="84" t="s">
        <v>1099</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1098</v>
      </c>
      <c r="B9" s="81" t="s">
        <v>1100</v>
      </c>
      <c r="C9" s="83" t="s">
        <v>1101</v>
      </c>
      <c r="D9" s="85" t="s">
        <v>1102</v>
      </c>
      <c r="E9" s="85" t="s">
        <v>1103</v>
      </c>
      <c r="F9" s="86" t="s">
        <v>1104</v>
      </c>
      <c r="G9" s="86" t="s">
        <v>1079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1098</v>
      </c>
      <c r="B10" s="81" t="s">
        <v>1105</v>
      </c>
      <c r="C10" s="83" t="s">
        <v>1106</v>
      </c>
      <c r="D10" s="85" t="s">
        <v>1107</v>
      </c>
      <c r="E10" s="85" t="s">
        <v>1108</v>
      </c>
      <c r="F10" s="86" t="s">
        <v>1104</v>
      </c>
      <c r="G10" s="86" t="s">
        <v>1079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1098</v>
      </c>
      <c r="B11" s="81" t="s">
        <v>1109</v>
      </c>
      <c r="C11" s="83" t="s">
        <v>1110</v>
      </c>
      <c r="D11" s="85" t="s">
        <v>1111</v>
      </c>
      <c r="E11" s="85" t="s">
        <v>1112</v>
      </c>
      <c r="F11" s="86" t="s">
        <v>1104</v>
      </c>
      <c r="G11" s="86" t="s">
        <v>1084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1098</v>
      </c>
      <c r="B12" s="81" t="s">
        <v>1113</v>
      </c>
      <c r="C12" s="83" t="s">
        <v>1114</v>
      </c>
      <c r="D12" s="85" t="s">
        <v>1115</v>
      </c>
      <c r="E12" s="85" t="s">
        <v>1116</v>
      </c>
      <c r="F12" s="86" t="s">
        <v>1104</v>
      </c>
      <c r="G12" s="86" t="s">
        <v>1089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1098</v>
      </c>
      <c r="B13" s="81" t="s">
        <v>1117</v>
      </c>
      <c r="C13" s="83" t="s">
        <v>1118</v>
      </c>
      <c r="D13" s="85" t="s">
        <v>1119</v>
      </c>
      <c r="E13" s="85" t="s">
        <v>1120</v>
      </c>
      <c r="F13" s="86" t="s">
        <v>1104</v>
      </c>
      <c r="G13" s="86" t="s">
        <v>1121</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1098</v>
      </c>
      <c r="B14" s="81" t="s">
        <v>1122</v>
      </c>
      <c r="C14" s="83" t="s">
        <v>1123</v>
      </c>
      <c r="D14" s="85" t="s">
        <v>1124</v>
      </c>
      <c r="E14" s="85" t="s">
        <v>1125</v>
      </c>
      <c r="F14" s="86" t="s">
        <v>1104</v>
      </c>
      <c r="G14" s="86" t="s">
        <v>1121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1098</v>
      </c>
      <c r="B15" s="81" t="s">
        <v>1126</v>
      </c>
      <c r="C15" s="83" t="s">
        <v>1127</v>
      </c>
      <c r="D15" s="85" t="s">
        <v>1128</v>
      </c>
      <c r="E15" s="85" t="s">
        <v>1129</v>
      </c>
      <c r="F15" s="86" t="s">
        <v>1104</v>
      </c>
      <c r="G15" s="86" t="s">
        <v>1121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1130</v>
      </c>
      <c r="B16" s="80">
        <v>3</v>
      </c>
      <c r="C16" s="82" t="s">
        <v>19</v>
      </c>
      <c r="D16" s="84" t="s">
        <v>1131</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1130</v>
      </c>
      <c r="B17" s="81" t="s">
        <v>1132</v>
      </c>
      <c r="C17" s="83" t="s">
        <v>1133</v>
      </c>
      <c r="D17" s="85" t="s">
        <v>1134</v>
      </c>
      <c r="E17" s="85" t="s">
        <v>1135</v>
      </c>
      <c r="F17" s="86" t="s">
        <v>1136</v>
      </c>
      <c r="G17" s="86" t="s">
        <v>1137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1130</v>
      </c>
      <c r="B18" s="81" t="s">
        <v>1138</v>
      </c>
      <c r="C18" s="83" t="s">
        <v>1139</v>
      </c>
      <c r="D18" s="85" t="s">
        <v>1140</v>
      </c>
      <c r="E18" s="85" t="s">
        <v>1141</v>
      </c>
      <c r="F18" s="86" t="s">
        <v>1136</v>
      </c>
      <c r="G18" s="86" t="s">
        <v>1079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1130</v>
      </c>
      <c r="B19" s="81" t="s">
        <v>1142</v>
      </c>
      <c r="C19" s="83" t="s">
        <v>1143</v>
      </c>
      <c r="D19" s="85" t="s">
        <v>1144</v>
      </c>
      <c r="E19" s="85" t="s">
        <v>1145</v>
      </c>
      <c r="F19" s="86" t="s">
        <v>1136</v>
      </c>
      <c r="G19" s="86" t="s">
        <v>1121</v>
      </c>
      <c r="H19" s="86">
        <v>1</v>
      </c>
      <c r="I19" s="88">
        <f>IF(COUNTIF(J19:AW19,"&lt;&gt;")=0,"",SUMPRODUCT(((Recommendations[ImplStatus]="Implemented")+(Recommendations[ImplStatus]="Compensated"))*ISNUMBER(MATCH(Recommendations[Id],J19:AW19,0)))/COUNTIF(J19:AW19,"&lt;&gt;"))</f>
        <v>0</v>
      </c>
      <c r="J19" s="90" t="s">
        <v>85</v>
      </c>
      <c r="K19" s="90" t="s">
        <v>556</v>
      </c>
      <c r="L19" s="90" t="s">
        <v>607</v>
      </c>
      <c r="M19" s="90" t="s">
        <v>612</v>
      </c>
      <c r="N19" s="90" t="s">
        <v>616</v>
      </c>
      <c r="O19" s="90" t="s">
        <v>620</v>
      </c>
      <c r="P19" s="90" t="s">
        <v>625</v>
      </c>
      <c r="Q19" s="90" t="s">
        <v>629</v>
      </c>
      <c r="R19" s="90" t="s">
        <v>633</v>
      </c>
      <c r="S19" s="90" t="s">
        <v>637</v>
      </c>
      <c r="T19" s="90" t="s">
        <v>641</v>
      </c>
      <c r="U19" s="90" t="s">
        <v>734</v>
      </c>
      <c r="V19" s="90" t="s">
        <v>739</v>
      </c>
      <c r="W19" s="90" t="s">
        <v>743</v>
      </c>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1130</v>
      </c>
      <c r="B20" s="81" t="s">
        <v>1146</v>
      </c>
      <c r="C20" s="83" t="s">
        <v>1147</v>
      </c>
      <c r="D20" s="85" t="s">
        <v>1148</v>
      </c>
      <c r="E20" s="85" t="s">
        <v>1149</v>
      </c>
      <c r="F20" s="86" t="s">
        <v>1136</v>
      </c>
      <c r="G20" s="86" t="s">
        <v>1121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1130</v>
      </c>
      <c r="B21" s="81" t="s">
        <v>1150</v>
      </c>
      <c r="C21" s="83" t="s">
        <v>1151</v>
      </c>
      <c r="D21" s="85" t="s">
        <v>1152</v>
      </c>
      <c r="E21" s="85" t="s">
        <v>1153</v>
      </c>
      <c r="F21" s="86" t="s">
        <v>1136</v>
      </c>
      <c r="G21" s="86" t="s">
        <v>1121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1130</v>
      </c>
      <c r="B22" s="81" t="s">
        <v>1154</v>
      </c>
      <c r="C22" s="83" t="s">
        <v>1155</v>
      </c>
      <c r="D22" s="85" t="s">
        <v>1156</v>
      </c>
      <c r="E22" s="85" t="s">
        <v>1157</v>
      </c>
      <c r="F22" s="86" t="s">
        <v>1136</v>
      </c>
      <c r="G22" s="86" t="s">
        <v>1121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1130</v>
      </c>
      <c r="B23" s="81" t="s">
        <v>1158</v>
      </c>
      <c r="C23" s="83" t="s">
        <v>1159</v>
      </c>
      <c r="D23" s="85" t="s">
        <v>1160</v>
      </c>
      <c r="E23" s="85" t="s">
        <v>1161</v>
      </c>
      <c r="F23" s="86" t="s">
        <v>1136</v>
      </c>
      <c r="G23" s="86" t="s">
        <v>1079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1130</v>
      </c>
      <c r="B24" s="81" t="s">
        <v>1162</v>
      </c>
      <c r="C24" s="83" t="s">
        <v>1163</v>
      </c>
      <c r="D24" s="85" t="s">
        <v>1164</v>
      </c>
      <c r="E24" s="85" t="s">
        <v>1165</v>
      </c>
      <c r="F24" s="86" t="s">
        <v>1136</v>
      </c>
      <c r="G24" s="86" t="s">
        <v>1079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1130</v>
      </c>
      <c r="B25" s="81" t="s">
        <v>1166</v>
      </c>
      <c r="C25" s="83" t="s">
        <v>1167</v>
      </c>
      <c r="D25" s="85" t="s">
        <v>1168</v>
      </c>
      <c r="E25" s="85" t="s">
        <v>1169</v>
      </c>
      <c r="F25" s="86" t="s">
        <v>1136</v>
      </c>
      <c r="G25" s="86" t="s">
        <v>1121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1130</v>
      </c>
      <c r="B26" s="81" t="s">
        <v>1170</v>
      </c>
      <c r="C26" s="83" t="s">
        <v>1171</v>
      </c>
      <c r="D26" s="85" t="s">
        <v>1172</v>
      </c>
      <c r="E26" s="85" t="s">
        <v>1173</v>
      </c>
      <c r="F26" s="86" t="s">
        <v>1136</v>
      </c>
      <c r="G26" s="86" t="s">
        <v>1121</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1130</v>
      </c>
      <c r="B27" s="81" t="s">
        <v>1174</v>
      </c>
      <c r="C27" s="83" t="s">
        <v>1175</v>
      </c>
      <c r="D27" s="85" t="s">
        <v>1176</v>
      </c>
      <c r="E27" s="85" t="s">
        <v>1177</v>
      </c>
      <c r="F27" s="86" t="s">
        <v>1136</v>
      </c>
      <c r="G27" s="86" t="s">
        <v>1121</v>
      </c>
      <c r="H27" s="86">
        <v>2</v>
      </c>
      <c r="I27" s="88">
        <f>IF(COUNTIF(J27:AW27,"&lt;&gt;")=0,"",SUMPRODUCT(((Recommendations[ImplStatus]="Implemented")+(Recommendations[ImplStatus]="Compensated"))*ISNUMBER(MATCH(Recommendations[Id],J27:AW27,0)))/COUNTIF(J27:AW27,"&lt;&gt;"))</f>
        <v>0</v>
      </c>
      <c r="J27" s="90" t="s">
        <v>571</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1130</v>
      </c>
      <c r="B28" s="81" t="s">
        <v>1178</v>
      </c>
      <c r="C28" s="83" t="s">
        <v>1179</v>
      </c>
      <c r="D28" s="85" t="s">
        <v>1180</v>
      </c>
      <c r="E28" s="85" t="s">
        <v>1181</v>
      </c>
      <c r="F28" s="86" t="s">
        <v>1136</v>
      </c>
      <c r="G28" s="86" t="s">
        <v>1121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1130</v>
      </c>
      <c r="B29" s="81" t="s">
        <v>1182</v>
      </c>
      <c r="C29" s="83" t="s">
        <v>1183</v>
      </c>
      <c r="D29" s="85" t="s">
        <v>1184</v>
      </c>
      <c r="E29" s="85" t="s">
        <v>1185</v>
      </c>
      <c r="F29" s="86" t="s">
        <v>1136</v>
      </c>
      <c r="G29" s="86" t="s">
        <v>1121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1130</v>
      </c>
      <c r="B30" s="81" t="s">
        <v>1186</v>
      </c>
      <c r="C30" s="83" t="s">
        <v>1187</v>
      </c>
      <c r="D30" s="85" t="s">
        <v>1188</v>
      </c>
      <c r="E30" s="85" t="s">
        <v>1189</v>
      </c>
      <c r="F30" s="86" t="s">
        <v>1136</v>
      </c>
      <c r="G30" s="86" t="s">
        <v>1089</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1190</v>
      </c>
      <c r="B31" s="80">
        <v>4</v>
      </c>
      <c r="C31" s="82" t="s">
        <v>19</v>
      </c>
      <c r="D31" s="84" t="s">
        <v>1191</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1190</v>
      </c>
      <c r="B32" s="81" t="s">
        <v>1192</v>
      </c>
      <c r="C32" s="83" t="s">
        <v>1193</v>
      </c>
      <c r="D32" s="85" t="s">
        <v>1194</v>
      </c>
      <c r="E32" s="85" t="s">
        <v>1195</v>
      </c>
      <c r="F32" s="86" t="s">
        <v>1196</v>
      </c>
      <c r="G32" s="86" t="s">
        <v>1137</v>
      </c>
      <c r="H32" s="86">
        <v>1</v>
      </c>
      <c r="I32" s="88">
        <f>IF(COUNTIF(J32:AW32,"&lt;&gt;")=0,"",SUMPRODUCT(((Recommendations[ImplStatus]="Implemented")+(Recommendations[ImplStatus]="Compensated"))*ISNUMBER(MATCH(Recommendations[Id],J32:AW32,0)))/COUNTIF(J32:AW32,"&lt;&gt;"))</f>
        <v>0</v>
      </c>
      <c r="J32" s="90" t="s">
        <v>23</v>
      </c>
      <c r="K32" s="90" t="s">
        <v>28</v>
      </c>
      <c r="L32" s="90" t="s">
        <v>49</v>
      </c>
      <c r="M32" s="90" t="s">
        <v>55</v>
      </c>
      <c r="N32" s="90" t="s">
        <v>110</v>
      </c>
      <c r="O32" s="90" t="s">
        <v>115</v>
      </c>
      <c r="P32" s="90" t="s">
        <v>120</v>
      </c>
      <c r="Q32" s="90" t="s">
        <v>125</v>
      </c>
      <c r="R32" s="90" t="s">
        <v>145</v>
      </c>
      <c r="S32" s="90" t="s">
        <v>150</v>
      </c>
      <c r="T32" s="90" t="s">
        <v>154</v>
      </c>
      <c r="U32" s="90" t="s">
        <v>158</v>
      </c>
      <c r="V32" s="90" t="s">
        <v>163</v>
      </c>
      <c r="W32" s="90" t="s">
        <v>168</v>
      </c>
      <c r="X32" s="90" t="s">
        <v>173</v>
      </c>
      <c r="Y32" s="90" t="s">
        <v>207</v>
      </c>
      <c r="Z32" s="90" t="s">
        <v>212</v>
      </c>
      <c r="AA32" s="90" t="s">
        <v>222</v>
      </c>
      <c r="AB32" s="90" t="s">
        <v>356</v>
      </c>
      <c r="AC32" s="90" t="s">
        <v>522</v>
      </c>
      <c r="AD32" s="90" t="s">
        <v>561</v>
      </c>
      <c r="AE32" s="90" t="s">
        <v>669</v>
      </c>
      <c r="AF32" s="90" t="s">
        <v>674</v>
      </c>
      <c r="AG32" s="90" t="s">
        <v>684</v>
      </c>
      <c r="AH32" s="90" t="s">
        <v>757</v>
      </c>
      <c r="AI32" s="90" t="s">
        <v>762</v>
      </c>
      <c r="AJ32" s="90"/>
      <c r="AK32" s="90"/>
      <c r="AL32" s="90"/>
      <c r="AM32" s="90"/>
      <c r="AN32" s="90"/>
      <c r="AO32" s="90"/>
      <c r="AP32" s="90"/>
      <c r="AQ32" s="90"/>
      <c r="AR32" s="90"/>
      <c r="AS32" s="90"/>
      <c r="AT32" s="90"/>
      <c r="AU32" s="90"/>
      <c r="AV32" s="90"/>
      <c r="AW32" s="101"/>
    </row>
    <row r="33" spans="1:49" ht="60" customHeight="1" x14ac:dyDescent="0.35">
      <c r="A33" s="98" t="s">
        <v>1190</v>
      </c>
      <c r="B33" s="81" t="s">
        <v>1197</v>
      </c>
      <c r="C33" s="83" t="s">
        <v>1198</v>
      </c>
      <c r="D33" s="85" t="s">
        <v>1199</v>
      </c>
      <c r="E33" s="85" t="s">
        <v>1200</v>
      </c>
      <c r="F33" s="86" t="s">
        <v>1196</v>
      </c>
      <c r="G33" s="86" t="s">
        <v>1137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1190</v>
      </c>
      <c r="B34" s="81" t="s">
        <v>1201</v>
      </c>
      <c r="C34" s="83" t="s">
        <v>1202</v>
      </c>
      <c r="D34" s="85" t="s">
        <v>1203</v>
      </c>
      <c r="E34" s="85" t="s">
        <v>1204</v>
      </c>
      <c r="F34" s="86" t="s">
        <v>1078</v>
      </c>
      <c r="G34" s="86" t="s">
        <v>1121</v>
      </c>
      <c r="H34" s="86">
        <v>1</v>
      </c>
      <c r="I34" s="88">
        <f>IF(COUNTIF(J34:AW34,"&lt;&gt;")=0,"",SUMPRODUCT(((Recommendations[ImplStatus]="Implemented")+(Recommendations[ImplStatus]="Compensated"))*ISNUMBER(MATCH(Recommendations[Id],J34:AW34,0)))/COUNTIF(J34:AW34,"&lt;&gt;"))</f>
        <v>0</v>
      </c>
      <c r="J34" s="90" t="s">
        <v>33</v>
      </c>
      <c r="K34" s="90" t="s">
        <v>38</v>
      </c>
      <c r="L34" s="90" t="s">
        <v>75</v>
      </c>
      <c r="M34" s="90" t="s">
        <v>105</v>
      </c>
      <c r="N34" s="90" t="s">
        <v>541</v>
      </c>
      <c r="O34" s="90" t="s">
        <v>724</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1190</v>
      </c>
      <c r="B35" s="81" t="s">
        <v>1205</v>
      </c>
      <c r="C35" s="83" t="s">
        <v>1206</v>
      </c>
      <c r="D35" s="85" t="s">
        <v>1207</v>
      </c>
      <c r="E35" s="85" t="s">
        <v>1208</v>
      </c>
      <c r="F35" s="86" t="s">
        <v>1078</v>
      </c>
      <c r="G35" s="86" t="s">
        <v>1121</v>
      </c>
      <c r="H35" s="86">
        <v>1</v>
      </c>
      <c r="I35" s="88">
        <f>IF(COUNTIF(J35:AW35,"&lt;&gt;")=0,"",SUMPRODUCT(((Recommendations[ImplStatus]="Implemented")+(Recommendations[ImplStatus]="Compensated"))*ISNUMBER(MATCH(Recommendations[Id],J35:AW35,0)))/COUNTIF(J35:AW35,"&lt;&gt;"))</f>
        <v>0</v>
      </c>
      <c r="J35" s="90" t="s">
        <v>650</v>
      </c>
      <c r="K35" s="90" t="s">
        <v>655</v>
      </c>
      <c r="L35" s="90" t="s">
        <v>694</v>
      </c>
      <c r="M35" s="90" t="s">
        <v>729</v>
      </c>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1190</v>
      </c>
      <c r="B36" s="81" t="s">
        <v>1209</v>
      </c>
      <c r="C36" s="83" t="s">
        <v>1210</v>
      </c>
      <c r="D36" s="85" t="s">
        <v>1211</v>
      </c>
      <c r="E36" s="85" t="s">
        <v>1212</v>
      </c>
      <c r="F36" s="86" t="s">
        <v>1078</v>
      </c>
      <c r="G36" s="86" t="s">
        <v>1121</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1190</v>
      </c>
      <c r="B37" s="81" t="s">
        <v>1213</v>
      </c>
      <c r="C37" s="83" t="s">
        <v>1214</v>
      </c>
      <c r="D37" s="85" t="s">
        <v>1215</v>
      </c>
      <c r="E37" s="85" t="s">
        <v>1216</v>
      </c>
      <c r="F37" s="86" t="s">
        <v>1078</v>
      </c>
      <c r="G37" s="86" t="s">
        <v>1121</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1190</v>
      </c>
      <c r="B38" s="81" t="s">
        <v>1217</v>
      </c>
      <c r="C38" s="83" t="s">
        <v>1218</v>
      </c>
      <c r="D38" s="85" t="s">
        <v>1219</v>
      </c>
      <c r="E38" s="85" t="s">
        <v>1220</v>
      </c>
      <c r="F38" s="86" t="s">
        <v>1221</v>
      </c>
      <c r="G38" s="86" t="s">
        <v>1121</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1190</v>
      </c>
      <c r="B39" s="81" t="s">
        <v>1222</v>
      </c>
      <c r="C39" s="83" t="s">
        <v>1223</v>
      </c>
      <c r="D39" s="85" t="s">
        <v>1224</v>
      </c>
      <c r="E39" s="85" t="s">
        <v>1225</v>
      </c>
      <c r="F39" s="86" t="s">
        <v>1078</v>
      </c>
      <c r="G39" s="86" t="s">
        <v>1121</v>
      </c>
      <c r="H39" s="86">
        <v>2</v>
      </c>
      <c r="I39" s="88">
        <f>IF(COUNTIF(J39:AW39,"&lt;&gt;")=0,"",SUMPRODUCT(((Recommendations[ImplStatus]="Implemented")+(Recommendations[ImplStatus]="Compensated"))*ISNUMBER(MATCH(Recommendations[Id],J39:AW39,0)))/COUNTIF(J39:AW39,"&lt;&gt;"))</f>
        <v>0</v>
      </c>
      <c r="J39" s="90" t="s">
        <v>130</v>
      </c>
      <c r="K39" s="90" t="s">
        <v>135</v>
      </c>
      <c r="L39" s="90" t="s">
        <v>140</v>
      </c>
      <c r="M39" s="90" t="s">
        <v>527</v>
      </c>
      <c r="N39" s="90" t="s">
        <v>531</v>
      </c>
      <c r="O39" s="90" t="s">
        <v>566</v>
      </c>
      <c r="P39" s="90" t="s">
        <v>576</v>
      </c>
      <c r="Q39" s="90" t="s">
        <v>747</v>
      </c>
      <c r="R39" s="90" t="s">
        <v>752</v>
      </c>
      <c r="S39" s="90" t="s">
        <v>766</v>
      </c>
      <c r="T39" s="90" t="s">
        <v>771</v>
      </c>
      <c r="U39" s="90" t="s">
        <v>781</v>
      </c>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1190</v>
      </c>
      <c r="B40" s="81" t="s">
        <v>1226</v>
      </c>
      <c r="C40" s="83" t="s">
        <v>1227</v>
      </c>
      <c r="D40" s="85" t="s">
        <v>1228</v>
      </c>
      <c r="E40" s="85" t="s">
        <v>1229</v>
      </c>
      <c r="F40" s="86" t="s">
        <v>1078</v>
      </c>
      <c r="G40" s="86" t="s">
        <v>1121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1190</v>
      </c>
      <c r="B41" s="81" t="s">
        <v>1230</v>
      </c>
      <c r="C41" s="83" t="s">
        <v>1231</v>
      </c>
      <c r="D41" s="85" t="s">
        <v>1232</v>
      </c>
      <c r="E41" s="85" t="s">
        <v>1233</v>
      </c>
      <c r="F41" s="86" t="s">
        <v>1078</v>
      </c>
      <c r="G41" s="86" t="s">
        <v>1121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1190</v>
      </c>
      <c r="B42" s="81" t="s">
        <v>1234</v>
      </c>
      <c r="C42" s="83" t="s">
        <v>1235</v>
      </c>
      <c r="D42" s="85" t="s">
        <v>1236</v>
      </c>
      <c r="E42" s="85" t="s">
        <v>1237</v>
      </c>
      <c r="F42" s="86" t="s">
        <v>1136</v>
      </c>
      <c r="G42" s="86" t="s">
        <v>1121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1190</v>
      </c>
      <c r="B43" s="81" t="s">
        <v>1238</v>
      </c>
      <c r="C43" s="83" t="s">
        <v>1239</v>
      </c>
      <c r="D43" s="85" t="s">
        <v>1240</v>
      </c>
      <c r="E43" s="85" t="s">
        <v>1241</v>
      </c>
      <c r="F43" s="86" t="s">
        <v>1136</v>
      </c>
      <c r="G43" s="86" t="s">
        <v>1121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1242</v>
      </c>
      <c r="B44" s="80">
        <v>5</v>
      </c>
      <c r="C44" s="82" t="s">
        <v>19</v>
      </c>
      <c r="D44" s="84" t="s">
        <v>1243</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1242</v>
      </c>
      <c r="B45" s="81" t="s">
        <v>1244</v>
      </c>
      <c r="C45" s="83" t="s">
        <v>1245</v>
      </c>
      <c r="D45" s="85" t="s">
        <v>1246</v>
      </c>
      <c r="E45" s="85" t="s">
        <v>1247</v>
      </c>
      <c r="F45" s="86" t="s">
        <v>1221</v>
      </c>
      <c r="G45" s="86" t="s">
        <v>1079</v>
      </c>
      <c r="H45" s="86">
        <v>1</v>
      </c>
      <c r="I45" s="88">
        <f>IF(COUNTIF(J45:AW45,"&lt;&gt;")=0,"",SUMPRODUCT(((Recommendations[ImplStatus]="Implemented")+(Recommendations[ImplStatus]="Compensated"))*ISNUMBER(MATCH(Recommendations[Id],J45:AW45,0)))/COUNTIF(J45:AW45,"&lt;&gt;"))</f>
        <v>0</v>
      </c>
      <c r="J45" s="90" t="s">
        <v>65</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1242</v>
      </c>
      <c r="B46" s="81" t="s">
        <v>1248</v>
      </c>
      <c r="C46" s="83" t="s">
        <v>1249</v>
      </c>
      <c r="D46" s="85" t="s">
        <v>1250</v>
      </c>
      <c r="E46" s="85" t="s">
        <v>1251</v>
      </c>
      <c r="F46" s="86" t="s">
        <v>1221</v>
      </c>
      <c r="G46" s="86" t="s">
        <v>1121</v>
      </c>
      <c r="H46" s="86">
        <v>1</v>
      </c>
      <c r="I46" s="88">
        <f>IF(COUNTIF(J46:AW46,"&lt;&gt;")=0,"",SUMPRODUCT(((Recommendations[ImplStatus]="Implemented")+(Recommendations[ImplStatus]="Compensated"))*ISNUMBER(MATCH(Recommendations[Id],J46:AW46,0)))/COUNTIF(J46:AW46,"&lt;&gt;"))</f>
        <v>0</v>
      </c>
      <c r="J46" s="90" t="s">
        <v>512</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1242</v>
      </c>
      <c r="B47" s="81" t="s">
        <v>1252</v>
      </c>
      <c r="C47" s="83" t="s">
        <v>1253</v>
      </c>
      <c r="D47" s="85" t="s">
        <v>1254</v>
      </c>
      <c r="E47" s="85" t="s">
        <v>1255</v>
      </c>
      <c r="F47" s="86" t="s">
        <v>1221</v>
      </c>
      <c r="G47" s="86" t="s">
        <v>1121</v>
      </c>
      <c r="H47" s="86">
        <v>1</v>
      </c>
      <c r="I47" s="88">
        <f>IF(COUNTIF(J47:AW47,"&lt;&gt;")=0,"",SUMPRODUCT(((Recommendations[ImplStatus]="Implemented")+(Recommendations[ImplStatus]="Compensated"))*ISNUMBER(MATCH(Recommendations[Id],J47:AW47,0)))/COUNTIF(J47:AW47,"&lt;&gt;"))</f>
        <v>0</v>
      </c>
      <c r="J47" s="90" t="s">
        <v>13</v>
      </c>
      <c r="K47" s="90" t="s">
        <v>546</v>
      </c>
      <c r="L47" s="90" t="s">
        <v>551</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1242</v>
      </c>
      <c r="B48" s="81" t="s">
        <v>1256</v>
      </c>
      <c r="C48" s="83" t="s">
        <v>1257</v>
      </c>
      <c r="D48" s="85" t="s">
        <v>1258</v>
      </c>
      <c r="E48" s="85" t="s">
        <v>1259</v>
      </c>
      <c r="F48" s="86" t="s">
        <v>1221</v>
      </c>
      <c r="G48" s="86" t="s">
        <v>1121</v>
      </c>
      <c r="H48" s="86">
        <v>1</v>
      </c>
      <c r="I48" s="88">
        <f>IF(COUNTIF(J48:AW48,"&lt;&gt;")=0,"",SUMPRODUCT(((Recommendations[ImplStatus]="Implemented")+(Recommendations[ImplStatus]="Compensated"))*ISNUMBER(MATCH(Recommendations[Id],J48:AW48,0)))/COUNTIF(J48:AW48,"&lt;&gt;"))</f>
        <v>0</v>
      </c>
      <c r="J48" s="90" t="s">
        <v>70</v>
      </c>
      <c r="K48" s="90" t="s">
        <v>80</v>
      </c>
      <c r="L48" s="90" t="s">
        <v>541</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1242</v>
      </c>
      <c r="B49" s="81" t="s">
        <v>1260</v>
      </c>
      <c r="C49" s="83" t="s">
        <v>1261</v>
      </c>
      <c r="D49" s="85" t="s">
        <v>1262</v>
      </c>
      <c r="E49" s="85" t="s">
        <v>1263</v>
      </c>
      <c r="F49" s="86" t="s">
        <v>1221</v>
      </c>
      <c r="G49" s="86" t="s">
        <v>1079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1242</v>
      </c>
      <c r="B50" s="81" t="s">
        <v>1264</v>
      </c>
      <c r="C50" s="83" t="s">
        <v>1265</v>
      </c>
      <c r="D50" s="85" t="s">
        <v>1266</v>
      </c>
      <c r="E50" s="85" t="s">
        <v>1267</v>
      </c>
      <c r="F50" s="86" t="s">
        <v>1221</v>
      </c>
      <c r="G50" s="86" t="s">
        <v>1137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1268</v>
      </c>
      <c r="B51" s="80">
        <v>6</v>
      </c>
      <c r="C51" s="82" t="s">
        <v>19</v>
      </c>
      <c r="D51" s="84" t="s">
        <v>1269</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1268</v>
      </c>
      <c r="B52" s="81" t="s">
        <v>1270</v>
      </c>
      <c r="C52" s="83" t="s">
        <v>1271</v>
      </c>
      <c r="D52" s="85" t="s">
        <v>1272</v>
      </c>
      <c r="E52" s="85" t="s">
        <v>1273</v>
      </c>
      <c r="F52" s="86" t="s">
        <v>1196</v>
      </c>
      <c r="G52" s="86" t="s">
        <v>1137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1268</v>
      </c>
      <c r="B53" s="81" t="s">
        <v>1274</v>
      </c>
      <c r="C53" s="83" t="s">
        <v>1275</v>
      </c>
      <c r="D53" s="85" t="s">
        <v>1276</v>
      </c>
      <c r="E53" s="85" t="s">
        <v>1277</v>
      </c>
      <c r="F53" s="86" t="s">
        <v>1196</v>
      </c>
      <c r="G53" s="86" t="s">
        <v>1137</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1268</v>
      </c>
      <c r="B54" s="81" t="s">
        <v>1278</v>
      </c>
      <c r="C54" s="83" t="s">
        <v>1279</v>
      </c>
      <c r="D54" s="85" t="s">
        <v>1280</v>
      </c>
      <c r="E54" s="85" t="s">
        <v>1281</v>
      </c>
      <c r="F54" s="86" t="s">
        <v>1221</v>
      </c>
      <c r="G54" s="86" t="s">
        <v>1121</v>
      </c>
      <c r="H54" s="86">
        <v>1</v>
      </c>
      <c r="I54" s="88">
        <f>IF(COUNTIF(J54:AW54,"&lt;&gt;")=0,"",SUMPRODUCT(((Recommendations[ImplStatus]="Implemented")+(Recommendations[ImplStatus]="Compensated"))*ISNUMBER(MATCH(Recommendations[Id],J54:AW54,0)))/COUNTIF(J54:AW54,"&lt;&gt;"))</f>
        <v>0</v>
      </c>
      <c r="J54" s="90" t="s">
        <v>43</v>
      </c>
      <c r="K54" s="90" t="s">
        <v>90</v>
      </c>
      <c r="L54" s="90" t="s">
        <v>188</v>
      </c>
      <c r="M54" s="90" t="s">
        <v>193</v>
      </c>
      <c r="N54" s="90" t="s">
        <v>198</v>
      </c>
      <c r="O54" s="90" t="s">
        <v>679</v>
      </c>
      <c r="P54" s="90" t="s">
        <v>689</v>
      </c>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1268</v>
      </c>
      <c r="B55" s="81" t="s">
        <v>1282</v>
      </c>
      <c r="C55" s="83" t="s">
        <v>1283</v>
      </c>
      <c r="D55" s="85" t="s">
        <v>1284</v>
      </c>
      <c r="E55" s="85" t="s">
        <v>1285</v>
      </c>
      <c r="F55" s="86" t="s">
        <v>1221</v>
      </c>
      <c r="G55" s="86" t="s">
        <v>1121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1268</v>
      </c>
      <c r="B56" s="81" t="s">
        <v>1286</v>
      </c>
      <c r="C56" s="83" t="s">
        <v>1287</v>
      </c>
      <c r="D56" s="85" t="s">
        <v>1288</v>
      </c>
      <c r="E56" s="85" t="s">
        <v>1289</v>
      </c>
      <c r="F56" s="86" t="s">
        <v>1221</v>
      </c>
      <c r="G56" s="86" t="s">
        <v>1121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1268</v>
      </c>
      <c r="B57" s="81" t="s">
        <v>1290</v>
      </c>
      <c r="C57" s="83" t="s">
        <v>1291</v>
      </c>
      <c r="D57" s="85" t="s">
        <v>1292</v>
      </c>
      <c r="E57" s="85" t="s">
        <v>1293</v>
      </c>
      <c r="F57" s="86" t="s">
        <v>1104</v>
      </c>
      <c r="G57" s="86" t="s">
        <v>1079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1268</v>
      </c>
      <c r="B58" s="81" t="s">
        <v>1294</v>
      </c>
      <c r="C58" s="83" t="s">
        <v>1295</v>
      </c>
      <c r="D58" s="85" t="s">
        <v>1296</v>
      </c>
      <c r="E58" s="85" t="s">
        <v>1297</v>
      </c>
      <c r="F58" s="86" t="s">
        <v>1221</v>
      </c>
      <c r="G58" s="86" t="s">
        <v>1121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1268</v>
      </c>
      <c r="B59" s="81" t="s">
        <v>1298</v>
      </c>
      <c r="C59" s="83" t="s">
        <v>1299</v>
      </c>
      <c r="D59" s="85" t="s">
        <v>1300</v>
      </c>
      <c r="E59" s="85" t="s">
        <v>1301</v>
      </c>
      <c r="F59" s="86" t="s">
        <v>1221</v>
      </c>
      <c r="G59" s="86" t="s">
        <v>1137</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1302</v>
      </c>
      <c r="B60" s="80">
        <v>7</v>
      </c>
      <c r="C60" s="82" t="s">
        <v>19</v>
      </c>
      <c r="D60" s="84" t="s">
        <v>1303</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1302</v>
      </c>
      <c r="B61" s="81" t="s">
        <v>1304</v>
      </c>
      <c r="C61" s="83" t="s">
        <v>1305</v>
      </c>
      <c r="D61" s="85" t="s">
        <v>1306</v>
      </c>
      <c r="E61" s="85" t="s">
        <v>1307</v>
      </c>
      <c r="F61" s="86" t="s">
        <v>1196</v>
      </c>
      <c r="G61" s="86" t="s">
        <v>1137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1302</v>
      </c>
      <c r="B62" s="81" t="s">
        <v>1308</v>
      </c>
      <c r="C62" s="83" t="s">
        <v>1309</v>
      </c>
      <c r="D62" s="85" t="s">
        <v>1310</v>
      </c>
      <c r="E62" s="85" t="s">
        <v>1311</v>
      </c>
      <c r="F62" s="86" t="s">
        <v>1196</v>
      </c>
      <c r="G62" s="86" t="s">
        <v>1137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1302</v>
      </c>
      <c r="B63" s="81" t="s">
        <v>1312</v>
      </c>
      <c r="C63" s="83" t="s">
        <v>1313</v>
      </c>
      <c r="D63" s="85" t="s">
        <v>1314</v>
      </c>
      <c r="E63" s="85" t="s">
        <v>1315</v>
      </c>
      <c r="F63" s="86" t="s">
        <v>1104</v>
      </c>
      <c r="G63" s="86" t="s">
        <v>1121</v>
      </c>
      <c r="H63" s="86">
        <v>1</v>
      </c>
      <c r="I63" s="88">
        <f>IF(COUNTIF(J63:AW63,"&lt;&gt;")=0,"",SUMPRODUCT(((Recommendations[ImplStatus]="Implemented")+(Recommendations[ImplStatus]="Compensated"))*ISNUMBER(MATCH(Recommendations[Id],J63:AW63,0)))/COUNTIF(J63:AW63,"&lt;&gt;"))</f>
        <v>0</v>
      </c>
      <c r="J63" s="90" t="s">
        <v>709</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1302</v>
      </c>
      <c r="B64" s="81" t="s">
        <v>1316</v>
      </c>
      <c r="C64" s="83" t="s">
        <v>1317</v>
      </c>
      <c r="D64" s="85" t="s">
        <v>1318</v>
      </c>
      <c r="E64" s="85" t="s">
        <v>1319</v>
      </c>
      <c r="F64" s="86" t="s">
        <v>1104</v>
      </c>
      <c r="G64" s="86" t="s">
        <v>1121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1302</v>
      </c>
      <c r="B65" s="81" t="s">
        <v>1320</v>
      </c>
      <c r="C65" s="83" t="s">
        <v>1321</v>
      </c>
      <c r="D65" s="85" t="s">
        <v>1322</v>
      </c>
      <c r="E65" s="85" t="s">
        <v>1323</v>
      </c>
      <c r="F65" s="86" t="s">
        <v>1104</v>
      </c>
      <c r="G65" s="86" t="s">
        <v>1079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1302</v>
      </c>
      <c r="B66" s="81" t="s">
        <v>1324</v>
      </c>
      <c r="C66" s="83" t="s">
        <v>1325</v>
      </c>
      <c r="D66" s="85" t="s">
        <v>1326</v>
      </c>
      <c r="E66" s="85" t="s">
        <v>1327</v>
      </c>
      <c r="F66" s="86" t="s">
        <v>1104</v>
      </c>
      <c r="G66" s="86" t="s">
        <v>1079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1302</v>
      </c>
      <c r="B67" s="81" t="s">
        <v>1328</v>
      </c>
      <c r="C67" s="83" t="s">
        <v>1329</v>
      </c>
      <c r="D67" s="85" t="s">
        <v>1330</v>
      </c>
      <c r="E67" s="85" t="s">
        <v>1331</v>
      </c>
      <c r="F67" s="86" t="s">
        <v>1104</v>
      </c>
      <c r="G67" s="86" t="s">
        <v>1084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1332</v>
      </c>
      <c r="B68" s="80">
        <v>8</v>
      </c>
      <c r="C68" s="82" t="s">
        <v>19</v>
      </c>
      <c r="D68" s="84" t="s">
        <v>1333</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1332</v>
      </c>
      <c r="B69" s="81" t="s">
        <v>1334</v>
      </c>
      <c r="C69" s="83" t="s">
        <v>1335</v>
      </c>
      <c r="D69" s="85" t="s">
        <v>1336</v>
      </c>
      <c r="E69" s="85" t="s">
        <v>1337</v>
      </c>
      <c r="F69" s="86" t="s">
        <v>1196</v>
      </c>
      <c r="G69" s="86" t="s">
        <v>1137</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1332</v>
      </c>
      <c r="B70" s="81" t="s">
        <v>1338</v>
      </c>
      <c r="C70" s="83" t="s">
        <v>1339</v>
      </c>
      <c r="D70" s="85" t="s">
        <v>1340</v>
      </c>
      <c r="E70" s="85" t="s">
        <v>1341</v>
      </c>
      <c r="F70" s="86" t="s">
        <v>1136</v>
      </c>
      <c r="G70" s="86" t="s">
        <v>1089</v>
      </c>
      <c r="H70" s="86">
        <v>1</v>
      </c>
      <c r="I70" s="88">
        <f>IF(COUNTIF(J70:AW70,"&lt;&gt;")=0,"",SUMPRODUCT(((Recommendations[ImplStatus]="Implemented")+(Recommendations[ImplStatus]="Compensated"))*ISNUMBER(MATCH(Recommendations[Id],J70:AW70,0)))/COUNTIF(J70:AW70,"&lt;&gt;"))</f>
        <v>0</v>
      </c>
      <c r="J70" s="90" t="s">
        <v>60</v>
      </c>
      <c r="K70" s="90" t="s">
        <v>95</v>
      </c>
      <c r="L70" s="90" t="s">
        <v>100</v>
      </c>
      <c r="M70" s="90" t="s">
        <v>178</v>
      </c>
      <c r="N70" s="90" t="s">
        <v>183</v>
      </c>
      <c r="O70" s="90" t="s">
        <v>202</v>
      </c>
      <c r="P70" s="90" t="s">
        <v>250</v>
      </c>
      <c r="Q70" s="90" t="s">
        <v>260</v>
      </c>
      <c r="R70" s="90" t="s">
        <v>265</v>
      </c>
      <c r="S70" s="90" t="s">
        <v>270</v>
      </c>
      <c r="T70" s="90" t="s">
        <v>274</v>
      </c>
      <c r="U70" s="90" t="s">
        <v>279</v>
      </c>
      <c r="V70" s="90" t="s">
        <v>289</v>
      </c>
      <c r="W70" s="90" t="s">
        <v>331</v>
      </c>
      <c r="X70" s="90" t="s">
        <v>352</v>
      </c>
      <c r="Y70" s="90" t="s">
        <v>424</v>
      </c>
      <c r="Z70" s="90" t="s">
        <v>477</v>
      </c>
      <c r="AA70" s="90" t="s">
        <v>495</v>
      </c>
      <c r="AB70" s="90" t="s">
        <v>499</v>
      </c>
      <c r="AC70" s="90" t="s">
        <v>503</v>
      </c>
      <c r="AD70" s="90" t="s">
        <v>517</v>
      </c>
      <c r="AE70" s="90" t="s">
        <v>536</v>
      </c>
      <c r="AF70" s="90" t="s">
        <v>581</v>
      </c>
      <c r="AG70" s="90" t="s">
        <v>586</v>
      </c>
      <c r="AH70" s="90" t="s">
        <v>590</v>
      </c>
      <c r="AI70" s="90" t="s">
        <v>595</v>
      </c>
      <c r="AJ70" s="90" t="s">
        <v>599</v>
      </c>
      <c r="AK70" s="90" t="s">
        <v>603</v>
      </c>
      <c r="AL70" s="90" t="s">
        <v>659</v>
      </c>
      <c r="AM70" s="90" t="s">
        <v>664</v>
      </c>
      <c r="AN70" s="90" t="s">
        <v>776</v>
      </c>
      <c r="AO70" s="90"/>
      <c r="AP70" s="90"/>
      <c r="AQ70" s="90"/>
      <c r="AR70" s="90"/>
      <c r="AS70" s="90"/>
      <c r="AT70" s="90"/>
      <c r="AU70" s="90"/>
      <c r="AV70" s="90"/>
      <c r="AW70" s="101"/>
    </row>
    <row r="71" spans="1:49" ht="60" customHeight="1" x14ac:dyDescent="0.35">
      <c r="A71" s="98" t="s">
        <v>1332</v>
      </c>
      <c r="B71" s="81" t="s">
        <v>1342</v>
      </c>
      <c r="C71" s="83" t="s">
        <v>1343</v>
      </c>
      <c r="D71" s="85" t="s">
        <v>1344</v>
      </c>
      <c r="E71" s="85" t="s">
        <v>1345</v>
      </c>
      <c r="F71" s="86" t="s">
        <v>1136</v>
      </c>
      <c r="G71" s="86" t="s">
        <v>1121</v>
      </c>
      <c r="H71" s="86">
        <v>1</v>
      </c>
      <c r="I71" s="88">
        <f>IF(COUNTIF(J71:AW71,"&lt;&gt;")=0,"",SUMPRODUCT(((Recommendations[ImplStatus]="Implemented")+(Recommendations[ImplStatus]="Compensated"))*ISNUMBER(MATCH(Recommendations[Id],J71:AW71,0)))/COUNTIF(J71:AW71,"&lt;&gt;"))</f>
        <v>0</v>
      </c>
      <c r="J71" s="90" t="s">
        <v>255</v>
      </c>
      <c r="K71" s="90" t="s">
        <v>452</v>
      </c>
      <c r="L71" s="90" t="s">
        <v>462</v>
      </c>
      <c r="M71" s="90" t="s">
        <v>645</v>
      </c>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1332</v>
      </c>
      <c r="B72" s="81" t="s">
        <v>1346</v>
      </c>
      <c r="C72" s="83" t="s">
        <v>1347</v>
      </c>
      <c r="D72" s="85" t="s">
        <v>1348</v>
      </c>
      <c r="E72" s="85" t="s">
        <v>1349</v>
      </c>
      <c r="F72" s="86" t="s">
        <v>1350</v>
      </c>
      <c r="G72" s="86" t="s">
        <v>1121</v>
      </c>
      <c r="H72" s="86">
        <v>2</v>
      </c>
      <c r="I72" s="88">
        <f>IF(COUNTIF(J72:AW72,"&lt;&gt;")=0,"",SUMPRODUCT(((Recommendations[ImplStatus]="Implemented")+(Recommendations[ImplStatus]="Compensated"))*ISNUMBER(MATCH(Recommendations[Id],J72:AW72,0)))/COUNTIF(J72:AW72,"&lt;&gt;"))</f>
        <v>0</v>
      </c>
      <c r="J72" s="90" t="s">
        <v>405</v>
      </c>
      <c r="K72" s="90" t="s">
        <v>419</v>
      </c>
      <c r="L72" s="90" t="s">
        <v>467</v>
      </c>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1332</v>
      </c>
      <c r="B73" s="81" t="s">
        <v>1351</v>
      </c>
      <c r="C73" s="83" t="s">
        <v>1352</v>
      </c>
      <c r="D73" s="85" t="s">
        <v>1353</v>
      </c>
      <c r="E73" s="85" t="s">
        <v>1354</v>
      </c>
      <c r="F73" s="86" t="s">
        <v>1136</v>
      </c>
      <c r="G73" s="86" t="s">
        <v>1089</v>
      </c>
      <c r="H73" s="86">
        <v>2</v>
      </c>
      <c r="I73" s="88">
        <f>IF(COUNTIF(J73:AW73,"&lt;&gt;")=0,"",SUMPRODUCT(((Recommendations[ImplStatus]="Implemented")+(Recommendations[ImplStatus]="Compensated"))*ISNUMBER(MATCH(Recommendations[Id],J73:AW73,0)))/COUNTIF(J73:AW73,"&lt;&gt;"))</f>
        <v>0</v>
      </c>
      <c r="J73" s="90" t="s">
        <v>227</v>
      </c>
      <c r="K73" s="90" t="s">
        <v>232</v>
      </c>
      <c r="L73" s="90" t="s">
        <v>237</v>
      </c>
      <c r="M73" s="90" t="s">
        <v>241</v>
      </c>
      <c r="N73" s="90" t="s">
        <v>245</v>
      </c>
      <c r="O73" s="90" t="s">
        <v>284</v>
      </c>
      <c r="P73" s="90" t="s">
        <v>293</v>
      </c>
      <c r="Q73" s="90" t="s">
        <v>298</v>
      </c>
      <c r="R73" s="90" t="s">
        <v>302</v>
      </c>
      <c r="S73" s="90" t="s">
        <v>306</v>
      </c>
      <c r="T73" s="90" t="s">
        <v>310</v>
      </c>
      <c r="U73" s="90" t="s">
        <v>314</v>
      </c>
      <c r="V73" s="90" t="s">
        <v>318</v>
      </c>
      <c r="W73" s="90" t="s">
        <v>323</v>
      </c>
      <c r="X73" s="90" t="s">
        <v>327</v>
      </c>
      <c r="Y73" s="90" t="s">
        <v>336</v>
      </c>
      <c r="Z73" s="90" t="s">
        <v>340</v>
      </c>
      <c r="AA73" s="90" t="s">
        <v>344</v>
      </c>
      <c r="AB73" s="90" t="s">
        <v>348</v>
      </c>
      <c r="AC73" s="90" t="s">
        <v>360</v>
      </c>
      <c r="AD73" s="90" t="s">
        <v>364</v>
      </c>
      <c r="AE73" s="90" t="s">
        <v>368</v>
      </c>
      <c r="AF73" s="90" t="s">
        <v>373</v>
      </c>
      <c r="AG73" s="90" t="s">
        <v>377</v>
      </c>
      <c r="AH73" s="90" t="s">
        <v>381</v>
      </c>
      <c r="AI73" s="90" t="s">
        <v>385</v>
      </c>
      <c r="AJ73" s="90" t="s">
        <v>389</v>
      </c>
      <c r="AK73" s="90" t="s">
        <v>393</v>
      </c>
      <c r="AL73" s="90" t="s">
        <v>397</v>
      </c>
      <c r="AM73" s="90" t="s">
        <v>401</v>
      </c>
      <c r="AN73" s="90" t="s">
        <v>409</v>
      </c>
      <c r="AO73" s="90" t="s">
        <v>414</v>
      </c>
      <c r="AP73" s="90" t="s">
        <v>447</v>
      </c>
      <c r="AQ73" s="90" t="s">
        <v>472</v>
      </c>
      <c r="AR73" s="90" t="s">
        <v>482</v>
      </c>
      <c r="AS73" s="90" t="s">
        <v>486</v>
      </c>
      <c r="AT73" s="90" t="s">
        <v>491</v>
      </c>
      <c r="AU73" s="90"/>
      <c r="AV73" s="90"/>
      <c r="AW73" s="101"/>
    </row>
    <row r="74" spans="1:49" ht="60" customHeight="1" x14ac:dyDescent="0.35">
      <c r="A74" s="98" t="s">
        <v>1332</v>
      </c>
      <c r="B74" s="81" t="s">
        <v>1355</v>
      </c>
      <c r="C74" s="83" t="s">
        <v>1356</v>
      </c>
      <c r="D74" s="85" t="s">
        <v>1357</v>
      </c>
      <c r="E74" s="85" t="s">
        <v>1358</v>
      </c>
      <c r="F74" s="86" t="s">
        <v>1136</v>
      </c>
      <c r="G74" s="86" t="s">
        <v>1089</v>
      </c>
      <c r="H74" s="86">
        <v>2</v>
      </c>
      <c r="I74" s="88">
        <f>IF(COUNTIF(J74:AW74,"&lt;&gt;")=0,"",SUMPRODUCT(((Recommendations[ImplStatus]="Implemented")+(Recommendations[ImplStatus]="Compensated"))*ISNUMBER(MATCH(Recommendations[Id],J74:AW74,0)))/COUNTIF(J74:AW74,"&lt;&gt;"))</f>
        <v>0</v>
      </c>
      <c r="J74" s="90" t="s">
        <v>429</v>
      </c>
      <c r="K74" s="90" t="s">
        <v>434</v>
      </c>
      <c r="L74" s="90" t="s">
        <v>438</v>
      </c>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1332</v>
      </c>
      <c r="B75" s="81" t="s">
        <v>1359</v>
      </c>
      <c r="C75" s="83" t="s">
        <v>1360</v>
      </c>
      <c r="D75" s="85" t="s">
        <v>1361</v>
      </c>
      <c r="E75" s="85" t="s">
        <v>1362</v>
      </c>
      <c r="F75" s="86" t="s">
        <v>1136</v>
      </c>
      <c r="G75" s="86" t="s">
        <v>1089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1332</v>
      </c>
      <c r="B76" s="81" t="s">
        <v>1363</v>
      </c>
      <c r="C76" s="83" t="s">
        <v>1364</v>
      </c>
      <c r="D76" s="85" t="s">
        <v>1365</v>
      </c>
      <c r="E76" s="85" t="s">
        <v>1366</v>
      </c>
      <c r="F76" s="86" t="s">
        <v>1136</v>
      </c>
      <c r="G76" s="86" t="s">
        <v>1089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1332</v>
      </c>
      <c r="B77" s="81" t="s">
        <v>1367</v>
      </c>
      <c r="C77" s="83" t="s">
        <v>1368</v>
      </c>
      <c r="D77" s="85" t="s">
        <v>1369</v>
      </c>
      <c r="E77" s="85" t="s">
        <v>1370</v>
      </c>
      <c r="F77" s="86" t="s">
        <v>1136</v>
      </c>
      <c r="G77" s="86" t="s">
        <v>1089</v>
      </c>
      <c r="H77" s="86">
        <v>2</v>
      </c>
      <c r="I77" s="88">
        <f>IF(COUNTIF(J77:AW77,"&lt;&gt;")=0,"",SUMPRODUCT(((Recommendations[ImplStatus]="Implemented")+(Recommendations[ImplStatus]="Compensated"))*ISNUMBER(MATCH(Recommendations[Id],J77:AW77,0)))/COUNTIF(J77:AW77,"&lt;&gt;"))</f>
        <v>0</v>
      </c>
      <c r="J77" s="90" t="s">
        <v>457</v>
      </c>
      <c r="K77" s="90" t="s">
        <v>507</v>
      </c>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1332</v>
      </c>
      <c r="B78" s="81" t="s">
        <v>1371</v>
      </c>
      <c r="C78" s="83" t="s">
        <v>1372</v>
      </c>
      <c r="D78" s="85" t="s">
        <v>1373</v>
      </c>
      <c r="E78" s="85" t="s">
        <v>1374</v>
      </c>
      <c r="F78" s="86" t="s">
        <v>1136</v>
      </c>
      <c r="G78" s="86" t="s">
        <v>1121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1332</v>
      </c>
      <c r="B79" s="81" t="s">
        <v>1375</v>
      </c>
      <c r="C79" s="83" t="s">
        <v>1376</v>
      </c>
      <c r="D79" s="85" t="s">
        <v>1377</v>
      </c>
      <c r="E79" s="85" t="s">
        <v>1378</v>
      </c>
      <c r="F79" s="86" t="s">
        <v>1136</v>
      </c>
      <c r="G79" s="86" t="s">
        <v>1089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1332</v>
      </c>
      <c r="B80" s="81" t="s">
        <v>1379</v>
      </c>
      <c r="C80" s="83" t="s">
        <v>1380</v>
      </c>
      <c r="D80" s="85" t="s">
        <v>1381</v>
      </c>
      <c r="E80" s="85" t="s">
        <v>1382</v>
      </c>
      <c r="F80" s="86" t="s">
        <v>1136</v>
      </c>
      <c r="G80" s="86" t="s">
        <v>1089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1383</v>
      </c>
      <c r="B81" s="80">
        <v>9</v>
      </c>
      <c r="C81" s="82" t="s">
        <v>19</v>
      </c>
      <c r="D81" s="84" t="s">
        <v>1384</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1383</v>
      </c>
      <c r="B82" s="81" t="s">
        <v>1385</v>
      </c>
      <c r="C82" s="83" t="s">
        <v>1386</v>
      </c>
      <c r="D82" s="85" t="s">
        <v>1387</v>
      </c>
      <c r="E82" s="85" t="s">
        <v>1388</v>
      </c>
      <c r="F82" s="86" t="s">
        <v>1104</v>
      </c>
      <c r="G82" s="86" t="s">
        <v>1121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1383</v>
      </c>
      <c r="B83" s="81" t="s">
        <v>1389</v>
      </c>
      <c r="C83" s="83" t="s">
        <v>1390</v>
      </c>
      <c r="D83" s="85" t="s">
        <v>1391</v>
      </c>
      <c r="E83" s="85" t="s">
        <v>1392</v>
      </c>
      <c r="F83" s="86" t="s">
        <v>1078</v>
      </c>
      <c r="G83" s="86" t="s">
        <v>1121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1383</v>
      </c>
      <c r="B84" s="81" t="s">
        <v>1393</v>
      </c>
      <c r="C84" s="83" t="s">
        <v>1394</v>
      </c>
      <c r="D84" s="85" t="s">
        <v>1395</v>
      </c>
      <c r="E84" s="85" t="s">
        <v>1396</v>
      </c>
      <c r="F84" s="86" t="s">
        <v>1350</v>
      </c>
      <c r="G84" s="86" t="s">
        <v>1121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1383</v>
      </c>
      <c r="B85" s="81" t="s">
        <v>1397</v>
      </c>
      <c r="C85" s="83" t="s">
        <v>1398</v>
      </c>
      <c r="D85" s="85" t="s">
        <v>1399</v>
      </c>
      <c r="E85" s="85" t="s">
        <v>1400</v>
      </c>
      <c r="F85" s="86" t="s">
        <v>1104</v>
      </c>
      <c r="G85" s="86" t="s">
        <v>1121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1383</v>
      </c>
      <c r="B86" s="81" t="s">
        <v>1401</v>
      </c>
      <c r="C86" s="83" t="s">
        <v>1402</v>
      </c>
      <c r="D86" s="85" t="s">
        <v>1403</v>
      </c>
      <c r="E86" s="85" t="s">
        <v>1404</v>
      </c>
      <c r="F86" s="86" t="s">
        <v>1350</v>
      </c>
      <c r="G86" s="86" t="s">
        <v>1121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1383</v>
      </c>
      <c r="B87" s="81" t="s">
        <v>1405</v>
      </c>
      <c r="C87" s="83" t="s">
        <v>1406</v>
      </c>
      <c r="D87" s="85" t="s">
        <v>1407</v>
      </c>
      <c r="E87" s="85" t="s">
        <v>1408</v>
      </c>
      <c r="F87" s="86" t="s">
        <v>1350</v>
      </c>
      <c r="G87" s="86" t="s">
        <v>1121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1383</v>
      </c>
      <c r="B88" s="81" t="s">
        <v>1409</v>
      </c>
      <c r="C88" s="83" t="s">
        <v>1410</v>
      </c>
      <c r="D88" s="85" t="s">
        <v>1411</v>
      </c>
      <c r="E88" s="85" t="s">
        <v>1412</v>
      </c>
      <c r="F88" s="86" t="s">
        <v>1350</v>
      </c>
      <c r="G88" s="86" t="s">
        <v>1121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1413</v>
      </c>
      <c r="B89" s="80">
        <v>10</v>
      </c>
      <c r="C89" s="82" t="s">
        <v>19</v>
      </c>
      <c r="D89" s="84" t="s">
        <v>1414</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1413</v>
      </c>
      <c r="B90" s="81" t="s">
        <v>1415</v>
      </c>
      <c r="C90" s="83" t="s">
        <v>1416</v>
      </c>
      <c r="D90" s="85" t="s">
        <v>1417</v>
      </c>
      <c r="E90" s="85" t="s">
        <v>1418</v>
      </c>
      <c r="F90" s="86" t="s">
        <v>1078</v>
      </c>
      <c r="G90" s="86" t="s">
        <v>1089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1413</v>
      </c>
      <c r="B91" s="81" t="s">
        <v>1419</v>
      </c>
      <c r="C91" s="83" t="s">
        <v>1420</v>
      </c>
      <c r="D91" s="85" t="s">
        <v>1421</v>
      </c>
      <c r="E91" s="85" t="s">
        <v>1422</v>
      </c>
      <c r="F91" s="86" t="s">
        <v>1078</v>
      </c>
      <c r="G91" s="86" t="s">
        <v>1121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1413</v>
      </c>
      <c r="B92" s="81" t="s">
        <v>1423</v>
      </c>
      <c r="C92" s="83" t="s">
        <v>1424</v>
      </c>
      <c r="D92" s="85" t="s">
        <v>1425</v>
      </c>
      <c r="E92" s="85" t="s">
        <v>1426</v>
      </c>
      <c r="F92" s="86" t="s">
        <v>1078</v>
      </c>
      <c r="G92" s="86" t="s">
        <v>1121</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1413</v>
      </c>
      <c r="B93" s="81" t="s">
        <v>1427</v>
      </c>
      <c r="C93" s="83" t="s">
        <v>1428</v>
      </c>
      <c r="D93" s="85" t="s">
        <v>1429</v>
      </c>
      <c r="E93" s="85" t="s">
        <v>1430</v>
      </c>
      <c r="F93" s="86" t="s">
        <v>1078</v>
      </c>
      <c r="G93" s="86" t="s">
        <v>1089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1413</v>
      </c>
      <c r="B94" s="81" t="s">
        <v>1431</v>
      </c>
      <c r="C94" s="83" t="s">
        <v>1432</v>
      </c>
      <c r="D94" s="85" t="s">
        <v>1433</v>
      </c>
      <c r="E94" s="85" t="s">
        <v>1434</v>
      </c>
      <c r="F94" s="86" t="s">
        <v>1078</v>
      </c>
      <c r="G94" s="86" t="s">
        <v>1121</v>
      </c>
      <c r="H94" s="86">
        <v>2</v>
      </c>
      <c r="I94" s="88">
        <f>IF(COUNTIF(J94:AW94,"&lt;&gt;")=0,"",SUMPRODUCT(((Recommendations[ImplStatus]="Implemented")+(Recommendations[ImplStatus]="Compensated"))*ISNUMBER(MATCH(Recommendations[Id],J94:AW94,0)))/COUNTIF(J94:AW94,"&lt;&gt;"))</f>
        <v>0</v>
      </c>
      <c r="J94" s="90" t="s">
        <v>699</v>
      </c>
      <c r="K94" s="90" t="s">
        <v>704</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1413</v>
      </c>
      <c r="B95" s="81" t="s">
        <v>1435</v>
      </c>
      <c r="C95" s="83" t="s">
        <v>1436</v>
      </c>
      <c r="D95" s="85" t="s">
        <v>1437</v>
      </c>
      <c r="E95" s="85" t="s">
        <v>1438</v>
      </c>
      <c r="F95" s="86" t="s">
        <v>1078</v>
      </c>
      <c r="G95" s="86" t="s">
        <v>1121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1413</v>
      </c>
      <c r="B96" s="81" t="s">
        <v>1439</v>
      </c>
      <c r="C96" s="83" t="s">
        <v>1440</v>
      </c>
      <c r="D96" s="85" t="s">
        <v>1441</v>
      </c>
      <c r="E96" s="85" t="s">
        <v>1442</v>
      </c>
      <c r="F96" s="86" t="s">
        <v>1078</v>
      </c>
      <c r="G96" s="86" t="s">
        <v>1089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1443</v>
      </c>
      <c r="B97" s="80">
        <v>11</v>
      </c>
      <c r="C97" s="82" t="s">
        <v>19</v>
      </c>
      <c r="D97" s="84" t="s">
        <v>1444</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1443</v>
      </c>
      <c r="B98" s="81" t="s">
        <v>1445</v>
      </c>
      <c r="C98" s="83" t="s">
        <v>1446</v>
      </c>
      <c r="D98" s="85" t="s">
        <v>1447</v>
      </c>
      <c r="E98" s="85" t="s">
        <v>1448</v>
      </c>
      <c r="F98" s="86" t="s">
        <v>1196</v>
      </c>
      <c r="G98" s="86" t="s">
        <v>1137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1443</v>
      </c>
      <c r="B99" s="81" t="s">
        <v>1449</v>
      </c>
      <c r="C99" s="83" t="s">
        <v>1450</v>
      </c>
      <c r="D99" s="85" t="s">
        <v>1451</v>
      </c>
      <c r="E99" s="85" t="s">
        <v>1452</v>
      </c>
      <c r="F99" s="86" t="s">
        <v>1136</v>
      </c>
      <c r="G99" s="86" t="s">
        <v>1453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1443</v>
      </c>
      <c r="B100" s="81" t="s">
        <v>1454</v>
      </c>
      <c r="C100" s="83" t="s">
        <v>1455</v>
      </c>
      <c r="D100" s="85" t="s">
        <v>1456</v>
      </c>
      <c r="E100" s="85" t="s">
        <v>1457</v>
      </c>
      <c r="F100" s="86" t="s">
        <v>1136</v>
      </c>
      <c r="G100" s="86" t="s">
        <v>1121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1443</v>
      </c>
      <c r="B101" s="81" t="s">
        <v>1458</v>
      </c>
      <c r="C101" s="83" t="s">
        <v>1459</v>
      </c>
      <c r="D101" s="85" t="s">
        <v>1460</v>
      </c>
      <c r="E101" s="85" t="s">
        <v>1461</v>
      </c>
      <c r="F101" s="86" t="s">
        <v>1136</v>
      </c>
      <c r="G101" s="86" t="s">
        <v>1453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1443</v>
      </c>
      <c r="B102" s="81" t="s">
        <v>1462</v>
      </c>
      <c r="C102" s="83" t="s">
        <v>1463</v>
      </c>
      <c r="D102" s="85" t="s">
        <v>1464</v>
      </c>
      <c r="E102" s="85" t="s">
        <v>1465</v>
      </c>
      <c r="F102" s="86" t="s">
        <v>1136</v>
      </c>
      <c r="G102" s="86" t="s">
        <v>1453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1466</v>
      </c>
      <c r="B103" s="80">
        <v>12</v>
      </c>
      <c r="C103" s="82" t="s">
        <v>19</v>
      </c>
      <c r="D103" s="84" t="s">
        <v>1467</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1466</v>
      </c>
      <c r="B104" s="81" t="s">
        <v>1468</v>
      </c>
      <c r="C104" s="83" t="s">
        <v>1469</v>
      </c>
      <c r="D104" s="85" t="s">
        <v>1470</v>
      </c>
      <c r="E104" s="85" t="s">
        <v>1471</v>
      </c>
      <c r="F104" s="86" t="s">
        <v>1350</v>
      </c>
      <c r="G104" s="86" t="s">
        <v>1121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1466</v>
      </c>
      <c r="B105" s="81" t="s">
        <v>1472</v>
      </c>
      <c r="C105" s="83" t="s">
        <v>1473</v>
      </c>
      <c r="D105" s="85" t="s">
        <v>1474</v>
      </c>
      <c r="E105" s="85" t="s">
        <v>1475</v>
      </c>
      <c r="F105" s="86" t="s">
        <v>1350</v>
      </c>
      <c r="G105" s="86" t="s">
        <v>1121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1466</v>
      </c>
      <c r="B106" s="81" t="s">
        <v>1476</v>
      </c>
      <c r="C106" s="83" t="s">
        <v>1477</v>
      </c>
      <c r="D106" s="85" t="s">
        <v>1478</v>
      </c>
      <c r="E106" s="85" t="s">
        <v>1479</v>
      </c>
      <c r="F106" s="86" t="s">
        <v>1350</v>
      </c>
      <c r="G106" s="86" t="s">
        <v>1121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1466</v>
      </c>
      <c r="B107" s="81" t="s">
        <v>1480</v>
      </c>
      <c r="C107" s="83" t="s">
        <v>1481</v>
      </c>
      <c r="D107" s="85" t="s">
        <v>1482</v>
      </c>
      <c r="E107" s="85" t="s">
        <v>1483</v>
      </c>
      <c r="F107" s="86" t="s">
        <v>1196</v>
      </c>
      <c r="G107" s="86" t="s">
        <v>1137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1466</v>
      </c>
      <c r="B108" s="81" t="s">
        <v>1484</v>
      </c>
      <c r="C108" s="83" t="s">
        <v>1485</v>
      </c>
      <c r="D108" s="85" t="s">
        <v>1486</v>
      </c>
      <c r="E108" s="85" t="s">
        <v>1487</v>
      </c>
      <c r="F108" s="86" t="s">
        <v>1350</v>
      </c>
      <c r="G108" s="86" t="s">
        <v>1121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1466</v>
      </c>
      <c r="B109" s="81" t="s">
        <v>1488</v>
      </c>
      <c r="C109" s="83" t="s">
        <v>1489</v>
      </c>
      <c r="D109" s="85" t="s">
        <v>1490</v>
      </c>
      <c r="E109" s="85" t="s">
        <v>1491</v>
      </c>
      <c r="F109" s="86" t="s">
        <v>1350</v>
      </c>
      <c r="G109" s="86" t="s">
        <v>1121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1466</v>
      </c>
      <c r="B110" s="81" t="s">
        <v>1492</v>
      </c>
      <c r="C110" s="83" t="s">
        <v>1493</v>
      </c>
      <c r="D110" s="85" t="s">
        <v>1494</v>
      </c>
      <c r="E110" s="85" t="s">
        <v>1495</v>
      </c>
      <c r="F110" s="86" t="s">
        <v>1078</v>
      </c>
      <c r="G110" s="86" t="s">
        <v>1121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1466</v>
      </c>
      <c r="B111" s="81" t="s">
        <v>1496</v>
      </c>
      <c r="C111" s="83" t="s">
        <v>1497</v>
      </c>
      <c r="D111" s="85" t="s">
        <v>1498</v>
      </c>
      <c r="E111" s="85" t="s">
        <v>1499</v>
      </c>
      <c r="F111" s="86" t="s">
        <v>1078</v>
      </c>
      <c r="G111" s="86" t="s">
        <v>1121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1500</v>
      </c>
      <c r="B112" s="80">
        <v>13</v>
      </c>
      <c r="C112" s="82" t="s">
        <v>19</v>
      </c>
      <c r="D112" s="84" t="s">
        <v>1501</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1500</v>
      </c>
      <c r="B113" s="81" t="s">
        <v>1502</v>
      </c>
      <c r="C113" s="83" t="s">
        <v>1503</v>
      </c>
      <c r="D113" s="85" t="s">
        <v>1504</v>
      </c>
      <c r="E113" s="85" t="s">
        <v>1505</v>
      </c>
      <c r="F113" s="86" t="s">
        <v>1350</v>
      </c>
      <c r="G113" s="86" t="s">
        <v>1089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1500</v>
      </c>
      <c r="B114" s="81" t="s">
        <v>1506</v>
      </c>
      <c r="C114" s="83" t="s">
        <v>1507</v>
      </c>
      <c r="D114" s="85" t="s">
        <v>1508</v>
      </c>
      <c r="E114" s="85" t="s">
        <v>1509</v>
      </c>
      <c r="F114" s="86" t="s">
        <v>1078</v>
      </c>
      <c r="G114" s="86" t="s">
        <v>1089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1500</v>
      </c>
      <c r="B115" s="81" t="s">
        <v>1510</v>
      </c>
      <c r="C115" s="83" t="s">
        <v>1511</v>
      </c>
      <c r="D115" s="85" t="s">
        <v>1512</v>
      </c>
      <c r="E115" s="85" t="s">
        <v>1513</v>
      </c>
      <c r="F115" s="86" t="s">
        <v>1350</v>
      </c>
      <c r="G115" s="86" t="s">
        <v>1089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1500</v>
      </c>
      <c r="B116" s="81" t="s">
        <v>1514</v>
      </c>
      <c r="C116" s="83" t="s">
        <v>1515</v>
      </c>
      <c r="D116" s="85" t="s">
        <v>1516</v>
      </c>
      <c r="E116" s="85" t="s">
        <v>1517</v>
      </c>
      <c r="F116" s="86" t="s">
        <v>1350</v>
      </c>
      <c r="G116" s="86" t="s">
        <v>1121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1500</v>
      </c>
      <c r="B117" s="81" t="s">
        <v>1518</v>
      </c>
      <c r="C117" s="83" t="s">
        <v>1519</v>
      </c>
      <c r="D117" s="85" t="s">
        <v>1520</v>
      </c>
      <c r="E117" s="85" t="s">
        <v>1521</v>
      </c>
      <c r="F117" s="86" t="s">
        <v>1078</v>
      </c>
      <c r="G117" s="86" t="s">
        <v>1121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1500</v>
      </c>
      <c r="B118" s="81" t="s">
        <v>1522</v>
      </c>
      <c r="C118" s="83" t="s">
        <v>1523</v>
      </c>
      <c r="D118" s="85" t="s">
        <v>1524</v>
      </c>
      <c r="E118" s="85" t="s">
        <v>1525</v>
      </c>
      <c r="F118" s="86" t="s">
        <v>1350</v>
      </c>
      <c r="G118" s="86" t="s">
        <v>1089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1500</v>
      </c>
      <c r="B119" s="81" t="s">
        <v>1526</v>
      </c>
      <c r="C119" s="83" t="s">
        <v>1527</v>
      </c>
      <c r="D119" s="85" t="s">
        <v>1528</v>
      </c>
      <c r="E119" s="85" t="s">
        <v>1529</v>
      </c>
      <c r="F119" s="86" t="s">
        <v>1078</v>
      </c>
      <c r="G119" s="86" t="s">
        <v>1121</v>
      </c>
      <c r="H119" s="86">
        <v>3</v>
      </c>
      <c r="I119" s="88">
        <f>IF(COUNTIF(J119:AW119,"&lt;&gt;")=0,"",SUMPRODUCT(((Recommendations[ImplStatus]="Implemented")+(Recommendations[ImplStatus]="Compensated"))*ISNUMBER(MATCH(Recommendations[Id],J119:AW119,0)))/COUNTIF(J119:AW119,"&lt;&gt;"))</f>
        <v>0</v>
      </c>
      <c r="J119" s="90" t="s">
        <v>217</v>
      </c>
      <c r="K119" s="90" t="s">
        <v>442</v>
      </c>
      <c r="L119" s="90" t="s">
        <v>714</v>
      </c>
      <c r="M119" s="90" t="s">
        <v>719</v>
      </c>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1500</v>
      </c>
      <c r="B120" s="81" t="s">
        <v>1530</v>
      </c>
      <c r="C120" s="83" t="s">
        <v>1531</v>
      </c>
      <c r="D120" s="85" t="s">
        <v>1532</v>
      </c>
      <c r="E120" s="85" t="s">
        <v>1533</v>
      </c>
      <c r="F120" s="86" t="s">
        <v>1350</v>
      </c>
      <c r="G120" s="86" t="s">
        <v>1121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1500</v>
      </c>
      <c r="B121" s="81" t="s">
        <v>1534</v>
      </c>
      <c r="C121" s="83" t="s">
        <v>1535</v>
      </c>
      <c r="D121" s="85" t="s">
        <v>1536</v>
      </c>
      <c r="E121" s="85" t="s">
        <v>1537</v>
      </c>
      <c r="F121" s="86" t="s">
        <v>1350</v>
      </c>
      <c r="G121" s="86" t="s">
        <v>1121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1500</v>
      </c>
      <c r="B122" s="81" t="s">
        <v>1538</v>
      </c>
      <c r="C122" s="83" t="s">
        <v>1539</v>
      </c>
      <c r="D122" s="85" t="s">
        <v>1540</v>
      </c>
      <c r="E122" s="85" t="s">
        <v>1541</v>
      </c>
      <c r="F122" s="86" t="s">
        <v>1350</v>
      </c>
      <c r="G122" s="86" t="s">
        <v>1121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1500</v>
      </c>
      <c r="B123" s="81" t="s">
        <v>1542</v>
      </c>
      <c r="C123" s="83" t="s">
        <v>1543</v>
      </c>
      <c r="D123" s="85" t="s">
        <v>1544</v>
      </c>
      <c r="E123" s="85" t="s">
        <v>1545</v>
      </c>
      <c r="F123" s="86" t="s">
        <v>1350</v>
      </c>
      <c r="G123" s="86" t="s">
        <v>1089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1546</v>
      </c>
      <c r="B124" s="80">
        <v>14</v>
      </c>
      <c r="C124" s="82" t="s">
        <v>19</v>
      </c>
      <c r="D124" s="84" t="s">
        <v>1547</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1546</v>
      </c>
      <c r="B125" s="81" t="s">
        <v>1548</v>
      </c>
      <c r="C125" s="83" t="s">
        <v>1549</v>
      </c>
      <c r="D125" s="85" t="s">
        <v>1550</v>
      </c>
      <c r="E125" s="85" t="s">
        <v>1551</v>
      </c>
      <c r="F125" s="86" t="s">
        <v>1196</v>
      </c>
      <c r="G125" s="86" t="s">
        <v>1137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1546</v>
      </c>
      <c r="B126" s="81" t="s">
        <v>1552</v>
      </c>
      <c r="C126" s="83" t="s">
        <v>1553</v>
      </c>
      <c r="D126" s="85" t="s">
        <v>1554</v>
      </c>
      <c r="E126" s="85" t="s">
        <v>1555</v>
      </c>
      <c r="F126" s="86" t="s">
        <v>1221</v>
      </c>
      <c r="G126" s="86" t="s">
        <v>1121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1546</v>
      </c>
      <c r="B127" s="81" t="s">
        <v>1556</v>
      </c>
      <c r="C127" s="83" t="s">
        <v>1557</v>
      </c>
      <c r="D127" s="85" t="s">
        <v>1558</v>
      </c>
      <c r="E127" s="85" t="s">
        <v>1559</v>
      </c>
      <c r="F127" s="86" t="s">
        <v>1221</v>
      </c>
      <c r="G127" s="86" t="s">
        <v>1121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1546</v>
      </c>
      <c r="B128" s="81" t="s">
        <v>1560</v>
      </c>
      <c r="C128" s="83" t="s">
        <v>1561</v>
      </c>
      <c r="D128" s="85" t="s">
        <v>1562</v>
      </c>
      <c r="E128" s="85" t="s">
        <v>1563</v>
      </c>
      <c r="F128" s="86" t="s">
        <v>1221</v>
      </c>
      <c r="G128" s="86" t="s">
        <v>1121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1546</v>
      </c>
      <c r="B129" s="81" t="s">
        <v>1564</v>
      </c>
      <c r="C129" s="83" t="s">
        <v>1565</v>
      </c>
      <c r="D129" s="85" t="s">
        <v>1566</v>
      </c>
      <c r="E129" s="85" t="s">
        <v>1567</v>
      </c>
      <c r="F129" s="86" t="s">
        <v>1221</v>
      </c>
      <c r="G129" s="86" t="s">
        <v>1121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1546</v>
      </c>
      <c r="B130" s="81" t="s">
        <v>1568</v>
      </c>
      <c r="C130" s="83" t="s">
        <v>1569</v>
      </c>
      <c r="D130" s="85" t="s">
        <v>1570</v>
      </c>
      <c r="E130" s="85" t="s">
        <v>1571</v>
      </c>
      <c r="F130" s="86" t="s">
        <v>1221</v>
      </c>
      <c r="G130" s="86" t="s">
        <v>1121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1546</v>
      </c>
      <c r="B131" s="81" t="s">
        <v>1572</v>
      </c>
      <c r="C131" s="83" t="s">
        <v>1573</v>
      </c>
      <c r="D131" s="85" t="s">
        <v>1574</v>
      </c>
      <c r="E131" s="85" t="s">
        <v>1575</v>
      </c>
      <c r="F131" s="86" t="s">
        <v>1221</v>
      </c>
      <c r="G131" s="86" t="s">
        <v>1121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1546</v>
      </c>
      <c r="B132" s="81" t="s">
        <v>1576</v>
      </c>
      <c r="C132" s="83" t="s">
        <v>1577</v>
      </c>
      <c r="D132" s="85" t="s">
        <v>1578</v>
      </c>
      <c r="E132" s="85" t="s">
        <v>1579</v>
      </c>
      <c r="F132" s="86" t="s">
        <v>1221</v>
      </c>
      <c r="G132" s="86" t="s">
        <v>1121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1546</v>
      </c>
      <c r="B133" s="81" t="s">
        <v>1580</v>
      </c>
      <c r="C133" s="83" t="s">
        <v>1581</v>
      </c>
      <c r="D133" s="85" t="s">
        <v>1582</v>
      </c>
      <c r="E133" s="85" t="s">
        <v>1583</v>
      </c>
      <c r="F133" s="86" t="s">
        <v>1221</v>
      </c>
      <c r="G133" s="86" t="s">
        <v>1121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1584</v>
      </c>
      <c r="B134" s="80">
        <v>15</v>
      </c>
      <c r="C134" s="82" t="s">
        <v>19</v>
      </c>
      <c r="D134" s="84" t="s">
        <v>1585</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1584</v>
      </c>
      <c r="B135" s="81" t="s">
        <v>1586</v>
      </c>
      <c r="C135" s="83" t="s">
        <v>1587</v>
      </c>
      <c r="D135" s="85" t="s">
        <v>1588</v>
      </c>
      <c r="E135" s="85" t="s">
        <v>1589</v>
      </c>
      <c r="F135" s="86" t="s">
        <v>1221</v>
      </c>
      <c r="G135" s="86" t="s">
        <v>1079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1584</v>
      </c>
      <c r="B136" s="81" t="s">
        <v>1590</v>
      </c>
      <c r="C136" s="83" t="s">
        <v>1591</v>
      </c>
      <c r="D136" s="85" t="s">
        <v>1592</v>
      </c>
      <c r="E136" s="85" t="s">
        <v>1593</v>
      </c>
      <c r="F136" s="86" t="s">
        <v>1196</v>
      </c>
      <c r="G136" s="86" t="s">
        <v>1137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1584</v>
      </c>
      <c r="B137" s="81" t="s">
        <v>1594</v>
      </c>
      <c r="C137" s="83" t="s">
        <v>1595</v>
      </c>
      <c r="D137" s="85" t="s">
        <v>1596</v>
      </c>
      <c r="E137" s="85" t="s">
        <v>1597</v>
      </c>
      <c r="F137" s="86" t="s">
        <v>1221</v>
      </c>
      <c r="G137" s="86" t="s">
        <v>1137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1584</v>
      </c>
      <c r="B138" s="81" t="s">
        <v>1598</v>
      </c>
      <c r="C138" s="83" t="s">
        <v>1599</v>
      </c>
      <c r="D138" s="85" t="s">
        <v>1600</v>
      </c>
      <c r="E138" s="85" t="s">
        <v>1601</v>
      </c>
      <c r="F138" s="86" t="s">
        <v>1196</v>
      </c>
      <c r="G138" s="86" t="s">
        <v>1137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1584</v>
      </c>
      <c r="B139" s="81" t="s">
        <v>1602</v>
      </c>
      <c r="C139" s="83" t="s">
        <v>1603</v>
      </c>
      <c r="D139" s="85" t="s">
        <v>1604</v>
      </c>
      <c r="E139" s="85" t="s">
        <v>1605</v>
      </c>
      <c r="F139" s="86" t="s">
        <v>1221</v>
      </c>
      <c r="G139" s="86" t="s">
        <v>1137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1584</v>
      </c>
      <c r="B140" s="81" t="s">
        <v>1606</v>
      </c>
      <c r="C140" s="83" t="s">
        <v>1607</v>
      </c>
      <c r="D140" s="85" t="s">
        <v>1608</v>
      </c>
      <c r="E140" s="85" t="s">
        <v>1609</v>
      </c>
      <c r="F140" s="86" t="s">
        <v>1136</v>
      </c>
      <c r="G140" s="86" t="s">
        <v>1137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1584</v>
      </c>
      <c r="B141" s="81" t="s">
        <v>1610</v>
      </c>
      <c r="C141" s="83" t="s">
        <v>1611</v>
      </c>
      <c r="D141" s="85" t="s">
        <v>1612</v>
      </c>
      <c r="E141" s="85" t="s">
        <v>1613</v>
      </c>
      <c r="F141" s="86" t="s">
        <v>1136</v>
      </c>
      <c r="G141" s="86" t="s">
        <v>1121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1614</v>
      </c>
      <c r="B142" s="80">
        <v>16</v>
      </c>
      <c r="C142" s="82" t="s">
        <v>19</v>
      </c>
      <c r="D142" s="84" t="s">
        <v>1615</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1614</v>
      </c>
      <c r="B143" s="81" t="s">
        <v>1616</v>
      </c>
      <c r="C143" s="83" t="s">
        <v>1617</v>
      </c>
      <c r="D143" s="85" t="s">
        <v>1618</v>
      </c>
      <c r="E143" s="85" t="s">
        <v>1619</v>
      </c>
      <c r="F143" s="86" t="s">
        <v>1196</v>
      </c>
      <c r="G143" s="86" t="s">
        <v>1137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1614</v>
      </c>
      <c r="B144" s="81" t="s">
        <v>1620</v>
      </c>
      <c r="C144" s="83" t="s">
        <v>1621</v>
      </c>
      <c r="D144" s="85" t="s">
        <v>1622</v>
      </c>
      <c r="E144" s="85" t="s">
        <v>1623</v>
      </c>
      <c r="F144" s="86" t="s">
        <v>1196</v>
      </c>
      <c r="G144" s="86" t="s">
        <v>1137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1614</v>
      </c>
      <c r="B145" s="81" t="s">
        <v>1624</v>
      </c>
      <c r="C145" s="83" t="s">
        <v>1625</v>
      </c>
      <c r="D145" s="85" t="s">
        <v>1626</v>
      </c>
      <c r="E145" s="85" t="s">
        <v>1627</v>
      </c>
      <c r="F145" s="86" t="s">
        <v>1104</v>
      </c>
      <c r="G145" s="86" t="s">
        <v>1089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1614</v>
      </c>
      <c r="B146" s="81" t="s">
        <v>1628</v>
      </c>
      <c r="C146" s="83" t="s">
        <v>1629</v>
      </c>
      <c r="D146" s="85" t="s">
        <v>1630</v>
      </c>
      <c r="E146" s="85" t="s">
        <v>1631</v>
      </c>
      <c r="F146" s="86" t="s">
        <v>1104</v>
      </c>
      <c r="G146" s="86" t="s">
        <v>1079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1614</v>
      </c>
      <c r="B147" s="81" t="s">
        <v>1632</v>
      </c>
      <c r="C147" s="83" t="s">
        <v>1633</v>
      </c>
      <c r="D147" s="85" t="s">
        <v>1634</v>
      </c>
      <c r="E147" s="85" t="s">
        <v>1635</v>
      </c>
      <c r="F147" s="86" t="s">
        <v>1104</v>
      </c>
      <c r="G147" s="86" t="s">
        <v>1121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1614</v>
      </c>
      <c r="B148" s="81" t="s">
        <v>1636</v>
      </c>
      <c r="C148" s="83" t="s">
        <v>1637</v>
      </c>
      <c r="D148" s="85" t="s">
        <v>1638</v>
      </c>
      <c r="E148" s="85" t="s">
        <v>1639</v>
      </c>
      <c r="F148" s="86" t="s">
        <v>1196</v>
      </c>
      <c r="G148" s="86" t="s">
        <v>1137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1614</v>
      </c>
      <c r="B149" s="81" t="s">
        <v>1640</v>
      </c>
      <c r="C149" s="83" t="s">
        <v>1641</v>
      </c>
      <c r="D149" s="85" t="s">
        <v>1642</v>
      </c>
      <c r="E149" s="85" t="s">
        <v>1643</v>
      </c>
      <c r="F149" s="86" t="s">
        <v>1104</v>
      </c>
      <c r="G149" s="86" t="s">
        <v>1121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1614</v>
      </c>
      <c r="B150" s="81" t="s">
        <v>1644</v>
      </c>
      <c r="C150" s="83" t="s">
        <v>1645</v>
      </c>
      <c r="D150" s="85" t="s">
        <v>1646</v>
      </c>
      <c r="E150" s="85" t="s">
        <v>1647</v>
      </c>
      <c r="F150" s="86" t="s">
        <v>1350</v>
      </c>
      <c r="G150" s="86" t="s">
        <v>1121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1614</v>
      </c>
      <c r="B151" s="81" t="s">
        <v>1648</v>
      </c>
      <c r="C151" s="83" t="s">
        <v>1649</v>
      </c>
      <c r="D151" s="85" t="s">
        <v>1650</v>
      </c>
      <c r="E151" s="85" t="s">
        <v>1651</v>
      </c>
      <c r="F151" s="86" t="s">
        <v>1221</v>
      </c>
      <c r="G151" s="86" t="s">
        <v>1121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1614</v>
      </c>
      <c r="B152" s="81" t="s">
        <v>1652</v>
      </c>
      <c r="C152" s="83" t="s">
        <v>1653</v>
      </c>
      <c r="D152" s="85" t="s">
        <v>1654</v>
      </c>
      <c r="E152" s="85" t="s">
        <v>1655</v>
      </c>
      <c r="F152" s="86" t="s">
        <v>1104</v>
      </c>
      <c r="G152" s="86" t="s">
        <v>1121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1614</v>
      </c>
      <c r="B153" s="81" t="s">
        <v>1656</v>
      </c>
      <c r="C153" s="83" t="s">
        <v>1657</v>
      </c>
      <c r="D153" s="85" t="s">
        <v>1658</v>
      </c>
      <c r="E153" s="85" t="s">
        <v>1659</v>
      </c>
      <c r="F153" s="86" t="s">
        <v>1104</v>
      </c>
      <c r="G153" s="86" t="s">
        <v>1121</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1614</v>
      </c>
      <c r="B154" s="81" t="s">
        <v>1660</v>
      </c>
      <c r="C154" s="83" t="s">
        <v>1661</v>
      </c>
      <c r="D154" s="85" t="s">
        <v>1662</v>
      </c>
      <c r="E154" s="85" t="s">
        <v>1663</v>
      </c>
      <c r="F154" s="86" t="s">
        <v>1104</v>
      </c>
      <c r="G154" s="86" t="s">
        <v>1121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1614</v>
      </c>
      <c r="B155" s="81" t="s">
        <v>1664</v>
      </c>
      <c r="C155" s="83" t="s">
        <v>1665</v>
      </c>
      <c r="D155" s="85" t="s">
        <v>1666</v>
      </c>
      <c r="E155" s="85" t="s">
        <v>1667</v>
      </c>
      <c r="F155" s="86" t="s">
        <v>1104</v>
      </c>
      <c r="G155" s="86" t="s">
        <v>1089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1614</v>
      </c>
      <c r="B156" s="81" t="s">
        <v>1668</v>
      </c>
      <c r="C156" s="83" t="s">
        <v>1669</v>
      </c>
      <c r="D156" s="85" t="s">
        <v>1670</v>
      </c>
      <c r="E156" s="85" t="s">
        <v>1671</v>
      </c>
      <c r="F156" s="86" t="s">
        <v>1104</v>
      </c>
      <c r="G156" s="86" t="s">
        <v>1121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1672</v>
      </c>
      <c r="B157" s="80">
        <v>17</v>
      </c>
      <c r="C157" s="82" t="s">
        <v>19</v>
      </c>
      <c r="D157" s="84" t="s">
        <v>1673</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1672</v>
      </c>
      <c r="B158" s="81" t="s">
        <v>1674</v>
      </c>
      <c r="C158" s="83" t="s">
        <v>1675</v>
      </c>
      <c r="D158" s="85" t="s">
        <v>1676</v>
      </c>
      <c r="E158" s="85" t="s">
        <v>1677</v>
      </c>
      <c r="F158" s="86" t="s">
        <v>1221</v>
      </c>
      <c r="G158" s="86" t="s">
        <v>1084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1672</v>
      </c>
      <c r="B159" s="81" t="s">
        <v>1678</v>
      </c>
      <c r="C159" s="83" t="s">
        <v>1679</v>
      </c>
      <c r="D159" s="85" t="s">
        <v>1680</v>
      </c>
      <c r="E159" s="85" t="s">
        <v>1681</v>
      </c>
      <c r="F159" s="86" t="s">
        <v>1196</v>
      </c>
      <c r="G159" s="86" t="s">
        <v>1137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1672</v>
      </c>
      <c r="B160" s="81" t="s">
        <v>1682</v>
      </c>
      <c r="C160" s="83" t="s">
        <v>1683</v>
      </c>
      <c r="D160" s="85" t="s">
        <v>1684</v>
      </c>
      <c r="E160" s="85" t="s">
        <v>1685</v>
      </c>
      <c r="F160" s="86" t="s">
        <v>1196</v>
      </c>
      <c r="G160" s="86" t="s">
        <v>1137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1672</v>
      </c>
      <c r="B161" s="81" t="s">
        <v>1686</v>
      </c>
      <c r="C161" s="83" t="s">
        <v>1687</v>
      </c>
      <c r="D161" s="85" t="s">
        <v>1688</v>
      </c>
      <c r="E161" s="85" t="s">
        <v>1689</v>
      </c>
      <c r="F161" s="86" t="s">
        <v>1196</v>
      </c>
      <c r="G161" s="86" t="s">
        <v>1137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1672</v>
      </c>
      <c r="B162" s="81" t="s">
        <v>1690</v>
      </c>
      <c r="C162" s="83" t="s">
        <v>1691</v>
      </c>
      <c r="D162" s="85" t="s">
        <v>1692</v>
      </c>
      <c r="E162" s="85" t="s">
        <v>1693</v>
      </c>
      <c r="F162" s="86" t="s">
        <v>1221</v>
      </c>
      <c r="G162" s="86" t="s">
        <v>1084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1672</v>
      </c>
      <c r="B163" s="81" t="s">
        <v>1694</v>
      </c>
      <c r="C163" s="83" t="s">
        <v>1695</v>
      </c>
      <c r="D163" s="85" t="s">
        <v>1696</v>
      </c>
      <c r="E163" s="85" t="s">
        <v>1697</v>
      </c>
      <c r="F163" s="86" t="s">
        <v>1221</v>
      </c>
      <c r="G163" s="86" t="s">
        <v>1084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1672</v>
      </c>
      <c r="B164" s="81" t="s">
        <v>1698</v>
      </c>
      <c r="C164" s="83" t="s">
        <v>1699</v>
      </c>
      <c r="D164" s="85" t="s">
        <v>1700</v>
      </c>
      <c r="E164" s="85" t="s">
        <v>1701</v>
      </c>
      <c r="F164" s="86" t="s">
        <v>1221</v>
      </c>
      <c r="G164" s="86" t="s">
        <v>1453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1672</v>
      </c>
      <c r="B165" s="81" t="s">
        <v>1702</v>
      </c>
      <c r="C165" s="83" t="s">
        <v>1703</v>
      </c>
      <c r="D165" s="85" t="s">
        <v>1704</v>
      </c>
      <c r="E165" s="85" t="s">
        <v>1705</v>
      </c>
      <c r="F165" s="86" t="s">
        <v>1221</v>
      </c>
      <c r="G165" s="86" t="s">
        <v>1453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1672</v>
      </c>
      <c r="B166" s="81" t="s">
        <v>1706</v>
      </c>
      <c r="C166" s="83" t="s">
        <v>1707</v>
      </c>
      <c r="D166" s="85" t="s">
        <v>1708</v>
      </c>
      <c r="E166" s="85" t="s">
        <v>1709</v>
      </c>
      <c r="F166" s="86" t="s">
        <v>1196</v>
      </c>
      <c r="G166" s="86" t="s">
        <v>1453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1710</v>
      </c>
      <c r="B167" s="80">
        <v>18</v>
      </c>
      <c r="C167" s="82" t="s">
        <v>19</v>
      </c>
      <c r="D167" s="84" t="s">
        <v>1711</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1710</v>
      </c>
      <c r="B168" s="81" t="s">
        <v>1712</v>
      </c>
      <c r="C168" s="83" t="s">
        <v>1713</v>
      </c>
      <c r="D168" s="85" t="s">
        <v>1714</v>
      </c>
      <c r="E168" s="85" t="s">
        <v>1715</v>
      </c>
      <c r="F168" s="86" t="s">
        <v>1196</v>
      </c>
      <c r="G168" s="86" t="s">
        <v>1137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1710</v>
      </c>
      <c r="B169" s="81" t="s">
        <v>1716</v>
      </c>
      <c r="C169" s="83" t="s">
        <v>1717</v>
      </c>
      <c r="D169" s="85" t="s">
        <v>1718</v>
      </c>
      <c r="E169" s="85" t="s">
        <v>1719</v>
      </c>
      <c r="F169" s="86" t="s">
        <v>1350</v>
      </c>
      <c r="G169" s="86" t="s">
        <v>1089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1710</v>
      </c>
      <c r="B170" s="81" t="s">
        <v>1720</v>
      </c>
      <c r="C170" s="83" t="s">
        <v>1721</v>
      </c>
      <c r="D170" s="85" t="s">
        <v>1722</v>
      </c>
      <c r="E170" s="85" t="s">
        <v>1723</v>
      </c>
      <c r="F170" s="86" t="s">
        <v>1350</v>
      </c>
      <c r="G170" s="86" t="s">
        <v>1121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1710</v>
      </c>
      <c r="B171" s="81" t="s">
        <v>1724</v>
      </c>
      <c r="C171" s="83" t="s">
        <v>1725</v>
      </c>
      <c r="D171" s="85" t="s">
        <v>1726</v>
      </c>
      <c r="E171" s="85" t="s">
        <v>1727</v>
      </c>
      <c r="F171" s="86" t="s">
        <v>1350</v>
      </c>
      <c r="G171" s="86" t="s">
        <v>1121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1710</v>
      </c>
      <c r="B172" s="91" t="s">
        <v>1728</v>
      </c>
      <c r="C172" s="92" t="s">
        <v>1729</v>
      </c>
      <c r="D172" s="93" t="s">
        <v>1730</v>
      </c>
      <c r="E172" s="93" t="s">
        <v>1731</v>
      </c>
      <c r="F172" s="94" t="s">
        <v>1350</v>
      </c>
      <c r="G172" s="94" t="s">
        <v>1089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786</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IFERROR(INDEX('Recommendations'!$G$2:$G$165, MATCH(J2,'Recommendations'!$A$2:$A$165,0))="Implemented", FALSE))</xm:f>
            <x14:dxf>
              <font>
                <color rgb="FF000000"/>
              </font>
              <fill>
                <patternFill>
                  <bgColor rgb="FF3C7D22"/>
                </patternFill>
              </fill>
            </x14:dxf>
          </x14:cfRule>
          <x14:cfRule type="expression" priority="2" id="{00000000-000E-0000-0400-000002000000}">
            <xm:f>AND(J2&lt;&gt;"", IFERROR(INDEX('Recommendations'!$G$2:$G$165, MATCH(J2,'Recommendations'!$A$2:$A$165,0))="Compensated", FALSE))</xm:f>
            <x14:dxf>
              <font>
                <color rgb="FF000000"/>
              </font>
              <fill>
                <patternFill>
                  <bgColor rgb="FFC6E0B4"/>
                </patternFill>
              </fill>
            </x14:dxf>
          </x14:cfRule>
          <x14:cfRule type="expression" priority="3" id="{00000000-000E-0000-0400-000003000000}">
            <xm:f>AND(J2&lt;&gt;"", IFERROR(INDEX('Recommendations'!$G$2:$G$165, MATCH(J2,'Recommendations'!$A$2:$A$165,0))="Testing", FALSE))</xm:f>
            <x14:dxf>
              <font>
                <color rgb="FF000000"/>
              </font>
              <fill>
                <patternFill>
                  <bgColor rgb="FFFFC000"/>
                </patternFill>
              </fill>
            </x14:dxf>
          </x14:cfRule>
          <x14:cfRule type="expression" priority="4" id="{00000000-000E-0000-0400-000004000000}">
            <xm:f>AND(J2&lt;&gt;"", IFERROR(INDEX('Recommendations'!$G$2:$G$165, MATCH(J2,'Recommendations'!$A$2:$A$165,0))="Failed", FALSE))</xm:f>
            <x14:dxf>
              <font>
                <color rgb="FF000000"/>
              </font>
              <fill>
                <patternFill>
                  <bgColor rgb="FFD82891"/>
                </patternFill>
              </fill>
            </x14:dxf>
          </x14:cfRule>
          <x14:cfRule type="expression" priority="5" id="{00000000-000E-0000-0400-000005000000}">
            <xm:f>AND(J2&lt;&gt;"", IFERROR(INDEX('Recommendations'!$G$2:$G$165, MATCH(J2,'Recommendations'!$A$2:$A$165,0))="Risk Accepted", FALSE))</xm:f>
            <x14:dxf>
              <font>
                <color rgb="FF000000"/>
              </font>
              <fill>
                <patternFill>
                  <bgColor rgb="FFD9D9D9"/>
                </patternFill>
              </fill>
            </x14:dxf>
          </x14:cfRule>
          <x14:cfRule type="expression" priority="6" id="{00000000-000E-0000-0400-000006000000}">
            <xm:f>AND(J2&lt;&gt;"", IFERROR(INDEX('Recommendations'!$G$2:$G$165, MATCH(J2,'Recommendations'!$A$2:$A$165,0))="N/A",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1732</v>
      </c>
      <c r="C1" s="121" t="s">
        <v>9</v>
      </c>
      <c r="D1" s="121" t="s">
        <v>937</v>
      </c>
      <c r="E1" s="121" t="s">
        <v>1733</v>
      </c>
      <c r="F1" s="121" t="s">
        <v>1734</v>
      </c>
      <c r="G1" s="121" t="s">
        <v>1031</v>
      </c>
      <c r="H1" s="121" t="s">
        <v>1032</v>
      </c>
      <c r="I1" s="121" t="s">
        <v>1033</v>
      </c>
      <c r="J1" s="121" t="s">
        <v>1034</v>
      </c>
      <c r="K1" s="121" t="s">
        <v>1035</v>
      </c>
      <c r="L1" s="121" t="s">
        <v>1036</v>
      </c>
      <c r="M1" s="121" t="s">
        <v>1037</v>
      </c>
      <c r="N1" s="121" t="s">
        <v>1038</v>
      </c>
      <c r="O1" s="121" t="s">
        <v>1039</v>
      </c>
      <c r="P1" s="121" t="s">
        <v>1040</v>
      </c>
      <c r="Q1" s="121" t="s">
        <v>1041</v>
      </c>
      <c r="R1" s="121" t="s">
        <v>1042</v>
      </c>
      <c r="S1" s="121" t="s">
        <v>1043</v>
      </c>
      <c r="T1" s="121" t="s">
        <v>1044</v>
      </c>
      <c r="U1" s="121" t="s">
        <v>1045</v>
      </c>
      <c r="V1" s="121" t="s">
        <v>1046</v>
      </c>
      <c r="W1" s="121" t="s">
        <v>1047</v>
      </c>
      <c r="X1" s="121" t="s">
        <v>1048</v>
      </c>
      <c r="Y1" s="121" t="s">
        <v>1049</v>
      </c>
      <c r="Z1" s="121" t="s">
        <v>1050</v>
      </c>
      <c r="AA1" s="121" t="s">
        <v>1051</v>
      </c>
      <c r="AB1" s="121" t="s">
        <v>1052</v>
      </c>
      <c r="AC1" s="121" t="s">
        <v>1053</v>
      </c>
      <c r="AD1" s="121" t="s">
        <v>1054</v>
      </c>
      <c r="AE1" s="121" t="s">
        <v>1055</v>
      </c>
      <c r="AF1" s="121" t="s">
        <v>1056</v>
      </c>
      <c r="AG1" s="121" t="s">
        <v>1057</v>
      </c>
      <c r="AH1" s="121" t="s">
        <v>1058</v>
      </c>
      <c r="AI1" s="121" t="s">
        <v>1059</v>
      </c>
      <c r="AJ1" s="121" t="s">
        <v>1060</v>
      </c>
      <c r="AK1" s="121" t="s">
        <v>1061</v>
      </c>
      <c r="AL1" s="121" t="s">
        <v>1062</v>
      </c>
      <c r="AM1" s="121" t="s">
        <v>1063</v>
      </c>
      <c r="AN1" s="121" t="s">
        <v>1064</v>
      </c>
      <c r="AO1" s="121" t="s">
        <v>1065</v>
      </c>
      <c r="AP1" s="121" t="s">
        <v>1066</v>
      </c>
      <c r="AQ1" s="121" t="s">
        <v>1067</v>
      </c>
      <c r="AR1" s="121" t="s">
        <v>1068</v>
      </c>
      <c r="AS1" s="121" t="s">
        <v>1069</v>
      </c>
      <c r="AT1" s="121" t="s">
        <v>1070</v>
      </c>
      <c r="AU1" s="122" t="s">
        <v>1071</v>
      </c>
    </row>
    <row r="2" spans="1:47" ht="60" customHeight="1" x14ac:dyDescent="0.35">
      <c r="A2" s="116" t="s">
        <v>1735</v>
      </c>
      <c r="B2" s="106" t="s">
        <v>1736</v>
      </c>
      <c r="C2" s="107" t="s">
        <v>1737</v>
      </c>
      <c r="D2" s="107" t="s">
        <v>1738</v>
      </c>
      <c r="E2" s="107" t="s">
        <v>1739</v>
      </c>
      <c r="F2" s="108" t="s">
        <v>1740</v>
      </c>
      <c r="G2" s="109">
        <f>IF(COUNTIF(H2:AU2,"&lt;&gt;")=0,"",SUMPRODUCT(((Recommendations[ImplStatus]="Implemented")+(Recommendations[ImplStatus]="Compensated"))*ISNUMBER(MATCH(Recommendations[Id],H2:AU2,0)))/COUNTIF(H2:AU2,"&lt;&gt;"))</f>
        <v>0</v>
      </c>
      <c r="H2" s="110" t="s">
        <v>33</v>
      </c>
      <c r="I2" s="110" t="s">
        <v>38</v>
      </c>
      <c r="J2" s="110" t="s">
        <v>75</v>
      </c>
      <c r="K2" s="110" t="s">
        <v>105</v>
      </c>
      <c r="L2" s="110" t="s">
        <v>212</v>
      </c>
      <c r="M2" s="110" t="s">
        <v>222</v>
      </c>
      <c r="N2" s="110" t="s">
        <v>724</v>
      </c>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1741</v>
      </c>
      <c r="B3" s="106" t="s">
        <v>1742</v>
      </c>
      <c r="C3" s="107" t="s">
        <v>1743</v>
      </c>
      <c r="D3" s="107" t="s">
        <v>1744</v>
      </c>
      <c r="E3" s="107" t="s">
        <v>1745</v>
      </c>
      <c r="F3" s="108" t="s">
        <v>1746</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1747</v>
      </c>
      <c r="B4" s="106" t="s">
        <v>1748</v>
      </c>
      <c r="C4" s="107" t="s">
        <v>1749</v>
      </c>
      <c r="D4" s="107" t="s">
        <v>1750</v>
      </c>
      <c r="E4" s="107" t="s">
        <v>1751</v>
      </c>
      <c r="F4" s="108" t="s">
        <v>1752</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1753</v>
      </c>
      <c r="B5" s="106" t="s">
        <v>1754</v>
      </c>
      <c r="C5" s="107" t="s">
        <v>1755</v>
      </c>
      <c r="D5" s="107" t="s">
        <v>1756</v>
      </c>
      <c r="E5" s="107" t="s">
        <v>1757</v>
      </c>
      <c r="F5" s="108" t="s">
        <v>1758</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1759</v>
      </c>
      <c r="B6" s="106" t="s">
        <v>1760</v>
      </c>
      <c r="C6" s="107" t="s">
        <v>1761</v>
      </c>
      <c r="D6" s="107" t="s">
        <v>1762</v>
      </c>
      <c r="E6" s="107" t="s">
        <v>19</v>
      </c>
      <c r="F6" s="108" t="s">
        <v>1763</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1764</v>
      </c>
      <c r="B7" s="106" t="s">
        <v>10</v>
      </c>
      <c r="C7" s="107" t="s">
        <v>1765</v>
      </c>
      <c r="D7" s="107" t="s">
        <v>1766</v>
      </c>
      <c r="E7" s="107" t="s">
        <v>19</v>
      </c>
      <c r="F7" s="108" t="s">
        <v>1767</v>
      </c>
      <c r="G7" s="109">
        <f>IF(COUNTIF(H7:AU7,"&lt;&gt;")=0,"",SUMPRODUCT(((Recommendations[ImplStatus]="Implemented")+(Recommendations[ImplStatus]="Compensated"))*ISNUMBER(MATCH(Recommendations[Id],H7:AU7,0)))/COUNTIF(H7:AU7,"&lt;&gt;"))</f>
        <v>0</v>
      </c>
      <c r="H7" s="110" t="s">
        <v>217</v>
      </c>
      <c r="I7" s="110" t="s">
        <v>227</v>
      </c>
      <c r="J7" s="110" t="s">
        <v>232</v>
      </c>
      <c r="K7" s="110" t="s">
        <v>237</v>
      </c>
      <c r="L7" s="110" t="s">
        <v>241</v>
      </c>
      <c r="M7" s="110" t="s">
        <v>245</v>
      </c>
      <c r="N7" s="110" t="s">
        <v>284</v>
      </c>
      <c r="O7" s="110" t="s">
        <v>293</v>
      </c>
      <c r="P7" s="110" t="s">
        <v>298</v>
      </c>
      <c r="Q7" s="110" t="s">
        <v>302</v>
      </c>
      <c r="R7" s="110" t="s">
        <v>306</v>
      </c>
      <c r="S7" s="110" t="s">
        <v>310</v>
      </c>
      <c r="T7" s="110" t="s">
        <v>314</v>
      </c>
      <c r="U7" s="110" t="s">
        <v>318</v>
      </c>
      <c r="V7" s="110" t="s">
        <v>323</v>
      </c>
      <c r="W7" s="110" t="s">
        <v>327</v>
      </c>
      <c r="X7" s="110" t="s">
        <v>336</v>
      </c>
      <c r="Y7" s="110" t="s">
        <v>340</v>
      </c>
      <c r="Z7" s="110" t="s">
        <v>344</v>
      </c>
      <c r="AA7" s="110" t="s">
        <v>348</v>
      </c>
      <c r="AB7" s="110" t="s">
        <v>360</v>
      </c>
      <c r="AC7" s="110" t="s">
        <v>364</v>
      </c>
      <c r="AD7" s="110" t="s">
        <v>368</v>
      </c>
      <c r="AE7" s="110" t="s">
        <v>373</v>
      </c>
      <c r="AF7" s="110" t="s">
        <v>377</v>
      </c>
      <c r="AG7" s="110" t="s">
        <v>381</v>
      </c>
      <c r="AH7" s="110" t="s">
        <v>385</v>
      </c>
      <c r="AI7" s="110" t="s">
        <v>389</v>
      </c>
      <c r="AJ7" s="110" t="s">
        <v>393</v>
      </c>
      <c r="AK7" s="110" t="s">
        <v>397</v>
      </c>
      <c r="AL7" s="110" t="s">
        <v>401</v>
      </c>
      <c r="AM7" s="110" t="s">
        <v>409</v>
      </c>
      <c r="AN7" s="110" t="s">
        <v>414</v>
      </c>
      <c r="AO7" s="110" t="s">
        <v>442</v>
      </c>
      <c r="AP7" s="110" t="s">
        <v>447</v>
      </c>
      <c r="AQ7" s="110" t="s">
        <v>457</v>
      </c>
      <c r="AR7" s="110" t="s">
        <v>472</v>
      </c>
      <c r="AS7" s="110" t="s">
        <v>482</v>
      </c>
      <c r="AT7" s="110" t="s">
        <v>486</v>
      </c>
      <c r="AU7" s="118" t="s">
        <v>491</v>
      </c>
    </row>
    <row r="8" spans="1:47" ht="60" customHeight="1" x14ac:dyDescent="0.35">
      <c r="A8" s="116" t="s">
        <v>1768</v>
      </c>
      <c r="B8" s="106" t="s">
        <v>1769</v>
      </c>
      <c r="C8" s="107" t="s">
        <v>1770</v>
      </c>
      <c r="D8" s="107" t="s">
        <v>1771</v>
      </c>
      <c r="E8" s="107" t="s">
        <v>19</v>
      </c>
      <c r="F8" s="108" t="s">
        <v>1772</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1773</v>
      </c>
      <c r="B9" s="106" t="s">
        <v>1774</v>
      </c>
      <c r="C9" s="107" t="s">
        <v>1775</v>
      </c>
      <c r="D9" s="107" t="s">
        <v>1776</v>
      </c>
      <c r="E9" s="107" t="s">
        <v>19</v>
      </c>
      <c r="F9" s="108" t="s">
        <v>1777</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1778</v>
      </c>
      <c r="B10" s="106" t="s">
        <v>1779</v>
      </c>
      <c r="C10" s="107" t="s">
        <v>1780</v>
      </c>
      <c r="D10" s="107" t="s">
        <v>1781</v>
      </c>
      <c r="E10" s="107" t="s">
        <v>19</v>
      </c>
      <c r="F10" s="108" t="s">
        <v>1782</v>
      </c>
      <c r="G10" s="109">
        <f>IF(COUNTIF(H10:AU10,"&lt;&gt;")=0,"",SUMPRODUCT(((Recommendations[ImplStatus]="Implemented")+(Recommendations[ImplStatus]="Compensated"))*ISNUMBER(MATCH(Recommendations[Id],H10:AU10,0)))/COUNTIF(H10:AU10,"&lt;&gt;"))</f>
        <v>0</v>
      </c>
      <c r="H10" s="110" t="s">
        <v>669</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1783</v>
      </c>
      <c r="B11" s="106" t="s">
        <v>1784</v>
      </c>
      <c r="C11" s="107" t="s">
        <v>1785</v>
      </c>
      <c r="D11" s="107" t="s">
        <v>1786</v>
      </c>
      <c r="E11" s="107" t="s">
        <v>19</v>
      </c>
      <c r="F11" s="108" t="s">
        <v>1787</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1788</v>
      </c>
      <c r="B12" s="106" t="s">
        <v>1789</v>
      </c>
      <c r="C12" s="107" t="s">
        <v>1790</v>
      </c>
      <c r="D12" s="107" t="s">
        <v>1791</v>
      </c>
      <c r="E12" s="107" t="s">
        <v>19</v>
      </c>
      <c r="F12" s="108" t="s">
        <v>1792</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1793</v>
      </c>
      <c r="B13" s="106" t="s">
        <v>1794</v>
      </c>
      <c r="C13" s="107" t="s">
        <v>1795</v>
      </c>
      <c r="D13" s="107" t="s">
        <v>1796</v>
      </c>
      <c r="E13" s="107" t="s">
        <v>19</v>
      </c>
      <c r="F13" s="108" t="s">
        <v>1797</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1798</v>
      </c>
      <c r="B14" s="106" t="s">
        <v>1799</v>
      </c>
      <c r="C14" s="107" t="s">
        <v>1800</v>
      </c>
      <c r="D14" s="107" t="s">
        <v>1801</v>
      </c>
      <c r="E14" s="107" t="s">
        <v>19</v>
      </c>
      <c r="F14" s="108" t="s">
        <v>1802</v>
      </c>
      <c r="G14" s="109">
        <f>IF(COUNTIF(H14:AU14,"&lt;&gt;")=0,"",SUMPRODUCT(((Recommendations[ImplStatus]="Implemented")+(Recommendations[ImplStatus]="Compensated"))*ISNUMBER(MATCH(Recommendations[Id],H14:AU14,0)))/COUNTIF(H14:AU14,"&lt;&gt;"))</f>
        <v>0</v>
      </c>
      <c r="H14" s="110" t="s">
        <v>130</v>
      </c>
      <c r="I14" s="110" t="s">
        <v>135</v>
      </c>
      <c r="J14" s="110" t="s">
        <v>140</v>
      </c>
      <c r="K14" s="110" t="s">
        <v>527</v>
      </c>
      <c r="L14" s="110" t="s">
        <v>531</v>
      </c>
      <c r="M14" s="110" t="s">
        <v>747</v>
      </c>
      <c r="N14" s="110" t="s">
        <v>752</v>
      </c>
      <c r="O14" s="110" t="s">
        <v>766</v>
      </c>
      <c r="P14" s="110" t="s">
        <v>771</v>
      </c>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1803</v>
      </c>
      <c r="B15" s="106" t="s">
        <v>1804</v>
      </c>
      <c r="C15" s="107" t="s">
        <v>1805</v>
      </c>
      <c r="D15" s="107" t="s">
        <v>1806</v>
      </c>
      <c r="E15" s="107" t="s">
        <v>19</v>
      </c>
      <c r="F15" s="108" t="s">
        <v>1807</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1808</v>
      </c>
      <c r="B16" s="106" t="s">
        <v>1809</v>
      </c>
      <c r="C16" s="107" t="s">
        <v>1810</v>
      </c>
      <c r="D16" s="107" t="s">
        <v>1811</v>
      </c>
      <c r="E16" s="107" t="s">
        <v>19</v>
      </c>
      <c r="F16" s="108" t="s">
        <v>1812</v>
      </c>
      <c r="G16" s="109">
        <f>IF(COUNTIF(H16:AU16,"&lt;&gt;")=0,"",SUMPRODUCT(((Recommendations[ImplStatus]="Implemented")+(Recommendations[ImplStatus]="Compensated"))*ISNUMBER(MATCH(Recommendations[Id],H16:AU16,0)))/COUNTIF(H16:AU16,"&lt;&gt;"))</f>
        <v>0</v>
      </c>
      <c r="H16" s="110" t="s">
        <v>115</v>
      </c>
      <c r="I16" s="110" t="s">
        <v>120</v>
      </c>
      <c r="J16" s="110" t="s">
        <v>125</v>
      </c>
      <c r="K16" s="110" t="s">
        <v>522</v>
      </c>
      <c r="L16" s="110" t="s">
        <v>571</v>
      </c>
      <c r="M16" s="110" t="s">
        <v>684</v>
      </c>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1813</v>
      </c>
      <c r="B17" s="106" t="s">
        <v>1814</v>
      </c>
      <c r="C17" s="107" t="s">
        <v>1815</v>
      </c>
      <c r="D17" s="107" t="s">
        <v>1816</v>
      </c>
      <c r="E17" s="107" t="s">
        <v>19</v>
      </c>
      <c r="F17" s="108" t="s">
        <v>1817</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1818</v>
      </c>
      <c r="B18" s="106" t="s">
        <v>1819</v>
      </c>
      <c r="C18" s="107" t="s">
        <v>1820</v>
      </c>
      <c r="D18" s="107" t="s">
        <v>1821</v>
      </c>
      <c r="E18" s="107" t="s">
        <v>19</v>
      </c>
      <c r="F18" s="108" t="s">
        <v>1822</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1823</v>
      </c>
      <c r="B19" s="106" t="s">
        <v>1824</v>
      </c>
      <c r="C19" s="107" t="s">
        <v>1825</v>
      </c>
      <c r="D19" s="107" t="s">
        <v>1826</v>
      </c>
      <c r="E19" s="107" t="s">
        <v>19</v>
      </c>
      <c r="F19" s="108" t="s">
        <v>1827</v>
      </c>
      <c r="G19" s="109">
        <f>IF(COUNTIF(H19:AU19,"&lt;&gt;")=0,"",SUMPRODUCT(((Recommendations[ImplStatus]="Implemented")+(Recommendations[ImplStatus]="Compensated"))*ISNUMBER(MATCH(Recommendations[Id],H19:AU19,0)))/COUNTIF(H19:AU19,"&lt;&gt;"))</f>
        <v>0</v>
      </c>
      <c r="H19" s="110" t="s">
        <v>699</v>
      </c>
      <c r="I19" s="110" t="s">
        <v>704</v>
      </c>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1828</v>
      </c>
      <c r="B20" s="106" t="s">
        <v>1829</v>
      </c>
      <c r="C20" s="107" t="s">
        <v>1830</v>
      </c>
      <c r="D20" s="107" t="s">
        <v>1831</v>
      </c>
      <c r="E20" s="107" t="s">
        <v>19</v>
      </c>
      <c r="F20" s="108" t="s">
        <v>1832</v>
      </c>
      <c r="G20" s="109">
        <f>IF(COUNTIF(H20:AU20,"&lt;&gt;")=0,"",SUMPRODUCT(((Recommendations[ImplStatus]="Implemented")+(Recommendations[ImplStatus]="Compensated"))*ISNUMBER(MATCH(Recommendations[Id],H20:AU20,0)))/COUNTIF(H20:AU20,"&lt;&gt;"))</f>
        <v>0</v>
      </c>
      <c r="H20" s="110" t="s">
        <v>694</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1833</v>
      </c>
      <c r="B21" s="106" t="s">
        <v>1834</v>
      </c>
      <c r="C21" s="107" t="s">
        <v>1835</v>
      </c>
      <c r="D21" s="107" t="s">
        <v>1836</v>
      </c>
      <c r="E21" s="107" t="s">
        <v>1837</v>
      </c>
      <c r="F21" s="108" t="s">
        <v>1838</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1839</v>
      </c>
      <c r="B22" s="106" t="s">
        <v>1840</v>
      </c>
      <c r="C22" s="107" t="s">
        <v>1841</v>
      </c>
      <c r="D22" s="107" t="s">
        <v>1842</v>
      </c>
      <c r="E22" s="107" t="s">
        <v>1843</v>
      </c>
      <c r="F22" s="108" t="s">
        <v>1844</v>
      </c>
      <c r="G22" s="109">
        <f>IF(COUNTIF(H22:AU22,"&lt;&gt;")=0,"",SUMPRODUCT(((Recommendations[ImplStatus]="Implemented")+(Recommendations[ImplStatus]="Compensated"))*ISNUMBER(MATCH(Recommendations[Id],H22:AU22,0)))/COUNTIF(H22:AU22,"&lt;&gt;"))</f>
        <v>0</v>
      </c>
      <c r="H22" s="110" t="s">
        <v>766</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1845</v>
      </c>
      <c r="B23" s="106" t="s">
        <v>1846</v>
      </c>
      <c r="C23" s="107" t="s">
        <v>1847</v>
      </c>
      <c r="D23" s="107" t="s">
        <v>1848</v>
      </c>
      <c r="E23" s="107" t="s">
        <v>1849</v>
      </c>
      <c r="F23" s="108" t="s">
        <v>1850</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1851</v>
      </c>
      <c r="B24" s="106" t="s">
        <v>1852</v>
      </c>
      <c r="C24" s="107" t="s">
        <v>1853</v>
      </c>
      <c r="D24" s="107" t="s">
        <v>1854</v>
      </c>
      <c r="E24" s="107" t="s">
        <v>19</v>
      </c>
      <c r="F24" s="108" t="s">
        <v>1855</v>
      </c>
      <c r="G24" s="109">
        <f>IF(COUNTIF(H24:AU24,"&lt;&gt;")=0,"",SUMPRODUCT(((Recommendations[ImplStatus]="Implemented")+(Recommendations[ImplStatus]="Compensated"))*ISNUMBER(MATCH(Recommendations[Id],H24:AU24,0)))/COUNTIF(H24:AU24,"&lt;&gt;"))</f>
        <v>0</v>
      </c>
      <c r="H24" s="110" t="s">
        <v>43</v>
      </c>
      <c r="I24" s="110" t="s">
        <v>90</v>
      </c>
      <c r="J24" s="110" t="s">
        <v>188</v>
      </c>
      <c r="K24" s="110" t="s">
        <v>193</v>
      </c>
      <c r="L24" s="110" t="s">
        <v>198</v>
      </c>
      <c r="M24" s="110" t="s">
        <v>679</v>
      </c>
      <c r="N24" s="110" t="s">
        <v>689</v>
      </c>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1856</v>
      </c>
      <c r="B25" s="106" t="s">
        <v>1857</v>
      </c>
      <c r="C25" s="107" t="s">
        <v>1858</v>
      </c>
      <c r="D25" s="107" t="s">
        <v>19</v>
      </c>
      <c r="E25" s="107" t="s">
        <v>19</v>
      </c>
      <c r="F25" s="108" t="s">
        <v>1859</v>
      </c>
      <c r="G25" s="109">
        <f>IF(COUNTIF(H25:AU25,"&lt;&gt;")=0,"",SUMPRODUCT(((Recommendations[ImplStatus]="Implemented")+(Recommendations[ImplStatus]="Compensated"))*ISNUMBER(MATCH(Recommendations[Id],H25:AU25,0)))/COUNTIF(H25:AU25,"&lt;&gt;"))</f>
        <v>0</v>
      </c>
      <c r="H25" s="110" t="s">
        <v>561</v>
      </c>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1860</v>
      </c>
      <c r="B26" s="106" t="s">
        <v>1861</v>
      </c>
      <c r="C26" s="107" t="s">
        <v>1862</v>
      </c>
      <c r="D26" s="107" t="s">
        <v>1863</v>
      </c>
      <c r="E26" s="107" t="s">
        <v>19</v>
      </c>
      <c r="F26" s="108" t="s">
        <v>1864</v>
      </c>
      <c r="G26" s="109">
        <f>IF(COUNTIF(H26:AU26,"&lt;&gt;")=0,"",SUMPRODUCT(((Recommendations[ImplStatus]="Implemented")+(Recommendations[ImplStatus]="Compensated"))*ISNUMBER(MATCH(Recommendations[Id],H26:AU26,0)))/COUNTIF(H26:AU26,"&lt;&gt;"))</f>
        <v>0</v>
      </c>
      <c r="H26" s="110" t="s">
        <v>140</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1865</v>
      </c>
      <c r="B27" s="106" t="s">
        <v>1866</v>
      </c>
      <c r="C27" s="107" t="s">
        <v>1867</v>
      </c>
      <c r="D27" s="107" t="s">
        <v>1868</v>
      </c>
      <c r="E27" s="107" t="s">
        <v>1869</v>
      </c>
      <c r="F27" s="108" t="s">
        <v>1870</v>
      </c>
      <c r="G27" s="109">
        <f>IF(COUNTIF(H27:AU27,"&lt;&gt;")=0,"",SUMPRODUCT(((Recommendations[ImplStatus]="Implemented")+(Recommendations[ImplStatus]="Compensated"))*ISNUMBER(MATCH(Recommendations[Id],H27:AU27,0)))/COUNTIF(H27:AU27,"&lt;&gt;"))</f>
        <v>0</v>
      </c>
      <c r="H27" s="110" t="s">
        <v>781</v>
      </c>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1871</v>
      </c>
      <c r="B28" s="106" t="s">
        <v>1872</v>
      </c>
      <c r="C28" s="107" t="s">
        <v>1873</v>
      </c>
      <c r="D28" s="107" t="s">
        <v>19</v>
      </c>
      <c r="E28" s="107" t="s">
        <v>19</v>
      </c>
      <c r="F28" s="108" t="s">
        <v>1874</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1875</v>
      </c>
      <c r="B29" s="106" t="s">
        <v>1876</v>
      </c>
      <c r="C29" s="107" t="s">
        <v>1877</v>
      </c>
      <c r="D29" s="107" t="s">
        <v>1878</v>
      </c>
      <c r="E29" s="107" t="s">
        <v>1879</v>
      </c>
      <c r="F29" s="108" t="s">
        <v>1880</v>
      </c>
      <c r="G29" s="109">
        <f>IF(COUNTIF(H29:AU29,"&lt;&gt;")=0,"",SUMPRODUCT(((Recommendations[ImplStatus]="Implemented")+(Recommendations[ImplStatus]="Compensated"))*ISNUMBER(MATCH(Recommendations[Id],H29:AU29,0)))/COUNTIF(H29:AU29,"&lt;&gt;"))</f>
        <v>0</v>
      </c>
      <c r="H29" s="110" t="s">
        <v>49</v>
      </c>
      <c r="I29" s="110" t="s">
        <v>55</v>
      </c>
      <c r="J29" s="110" t="s">
        <v>145</v>
      </c>
      <c r="K29" s="110" t="s">
        <v>150</v>
      </c>
      <c r="L29" s="110" t="s">
        <v>154</v>
      </c>
      <c r="M29" s="110" t="s">
        <v>158</v>
      </c>
      <c r="N29" s="110" t="s">
        <v>163</v>
      </c>
      <c r="O29" s="110" t="s">
        <v>168</v>
      </c>
      <c r="P29" s="110" t="s">
        <v>173</v>
      </c>
      <c r="Q29" s="110" t="s">
        <v>207</v>
      </c>
      <c r="R29" s="110" t="s">
        <v>757</v>
      </c>
      <c r="S29" s="110" t="s">
        <v>762</v>
      </c>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1881</v>
      </c>
      <c r="B30" s="106" t="s">
        <v>1882</v>
      </c>
      <c r="C30" s="107" t="s">
        <v>1883</v>
      </c>
      <c r="D30" s="107" t="s">
        <v>1884</v>
      </c>
      <c r="E30" s="107" t="s">
        <v>19</v>
      </c>
      <c r="F30" s="108" t="s">
        <v>1885</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1886</v>
      </c>
      <c r="B31" s="106" t="s">
        <v>1887</v>
      </c>
      <c r="C31" s="107" t="s">
        <v>1888</v>
      </c>
      <c r="D31" s="107" t="s">
        <v>1889</v>
      </c>
      <c r="E31" s="107" t="s">
        <v>1890</v>
      </c>
      <c r="F31" s="108" t="s">
        <v>1891</v>
      </c>
      <c r="G31" s="109">
        <f>IF(COUNTIF(H31:AU31,"&lt;&gt;")=0,"",SUMPRODUCT(((Recommendations[ImplStatus]="Implemented")+(Recommendations[ImplStatus]="Compensated"))*ISNUMBER(MATCH(Recommendations[Id],H31:AU31,0)))/COUNTIF(H31:AU31,"&lt;&gt;"))</f>
        <v>0</v>
      </c>
      <c r="H31" s="110" t="s">
        <v>70</v>
      </c>
      <c r="I31" s="110" t="s">
        <v>80</v>
      </c>
      <c r="J31" s="110" t="s">
        <v>541</v>
      </c>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1892</v>
      </c>
      <c r="B32" s="106" t="s">
        <v>1893</v>
      </c>
      <c r="C32" s="107" t="s">
        <v>1894</v>
      </c>
      <c r="D32" s="107" t="s">
        <v>1895</v>
      </c>
      <c r="E32" s="107" t="s">
        <v>1896</v>
      </c>
      <c r="F32" s="108" t="s">
        <v>1897</v>
      </c>
      <c r="G32" s="109">
        <f>IF(COUNTIF(H32:AU32,"&lt;&gt;")=0,"",SUMPRODUCT(((Recommendations[ImplStatus]="Implemented")+(Recommendations[ImplStatus]="Compensated"))*ISNUMBER(MATCH(Recommendations[Id],H32:AU32,0)))/COUNTIF(H32:AU32,"&lt;&gt;"))</f>
        <v>0</v>
      </c>
      <c r="H32" s="110" t="s">
        <v>356</v>
      </c>
      <c r="I32" s="110" t="s">
        <v>674</v>
      </c>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1898</v>
      </c>
      <c r="B33" s="106" t="s">
        <v>1899</v>
      </c>
      <c r="C33" s="107" t="s">
        <v>1900</v>
      </c>
      <c r="D33" s="107" t="s">
        <v>1901</v>
      </c>
      <c r="E33" s="107" t="s">
        <v>19</v>
      </c>
      <c r="F33" s="108" t="s">
        <v>1902</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1903</v>
      </c>
      <c r="B34" s="106" t="s">
        <v>1904</v>
      </c>
      <c r="C34" s="107" t="s">
        <v>1905</v>
      </c>
      <c r="D34" s="107" t="s">
        <v>1906</v>
      </c>
      <c r="E34" s="107" t="s">
        <v>19</v>
      </c>
      <c r="F34" s="108" t="s">
        <v>1907</v>
      </c>
      <c r="G34" s="109">
        <f>IF(COUNTIF(H34:AU34,"&lt;&gt;")=0,"",SUMPRODUCT(((Recommendations[ImplStatus]="Implemented")+(Recommendations[ImplStatus]="Compensated"))*ISNUMBER(MATCH(Recommendations[Id],H34:AU34,0)))/COUNTIF(H34:AU34,"&lt;&gt;"))</f>
        <v>0</v>
      </c>
      <c r="H34" s="110" t="s">
        <v>85</v>
      </c>
      <c r="I34" s="110" t="s">
        <v>429</v>
      </c>
      <c r="J34" s="110" t="s">
        <v>434</v>
      </c>
      <c r="K34" s="110" t="s">
        <v>438</v>
      </c>
      <c r="L34" s="110" t="s">
        <v>556</v>
      </c>
      <c r="M34" s="110" t="s">
        <v>581</v>
      </c>
      <c r="N34" s="110" t="s">
        <v>586</v>
      </c>
      <c r="O34" s="110" t="s">
        <v>590</v>
      </c>
      <c r="P34" s="110" t="s">
        <v>595</v>
      </c>
      <c r="Q34" s="110" t="s">
        <v>599</v>
      </c>
      <c r="R34" s="110" t="s">
        <v>603</v>
      </c>
      <c r="S34" s="110" t="s">
        <v>607</v>
      </c>
      <c r="T34" s="110" t="s">
        <v>612</v>
      </c>
      <c r="U34" s="110" t="s">
        <v>616</v>
      </c>
      <c r="V34" s="110" t="s">
        <v>620</v>
      </c>
      <c r="W34" s="110" t="s">
        <v>625</v>
      </c>
      <c r="X34" s="110" t="s">
        <v>629</v>
      </c>
      <c r="Y34" s="110" t="s">
        <v>633</v>
      </c>
      <c r="Z34" s="110" t="s">
        <v>637</v>
      </c>
      <c r="AA34" s="110" t="s">
        <v>641</v>
      </c>
      <c r="AB34" s="110" t="s">
        <v>734</v>
      </c>
      <c r="AC34" s="110" t="s">
        <v>739</v>
      </c>
      <c r="AD34" s="110" t="s">
        <v>743</v>
      </c>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1908</v>
      </c>
      <c r="B35" s="106" t="s">
        <v>1909</v>
      </c>
      <c r="C35" s="107" t="s">
        <v>1910</v>
      </c>
      <c r="D35" s="107" t="s">
        <v>1911</v>
      </c>
      <c r="E35" s="107" t="s">
        <v>1912</v>
      </c>
      <c r="F35" s="108" t="s">
        <v>1913</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1914</v>
      </c>
      <c r="B36" s="106" t="s">
        <v>1915</v>
      </c>
      <c r="C36" s="107" t="s">
        <v>1916</v>
      </c>
      <c r="D36" s="107" t="s">
        <v>1917</v>
      </c>
      <c r="E36" s="107" t="s">
        <v>1918</v>
      </c>
      <c r="F36" s="108" t="s">
        <v>1919</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1920</v>
      </c>
      <c r="B37" s="106" t="s">
        <v>1921</v>
      </c>
      <c r="C37" s="107" t="s">
        <v>1922</v>
      </c>
      <c r="D37" s="107" t="s">
        <v>1923</v>
      </c>
      <c r="E37" s="107" t="s">
        <v>19</v>
      </c>
      <c r="F37" s="108" t="s">
        <v>1924</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1925</v>
      </c>
      <c r="B38" s="106" t="s">
        <v>1926</v>
      </c>
      <c r="C38" s="107" t="s">
        <v>1927</v>
      </c>
      <c r="D38" s="107" t="s">
        <v>1928</v>
      </c>
      <c r="E38" s="107" t="s">
        <v>1929</v>
      </c>
      <c r="F38" s="108" t="s">
        <v>1930</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1931</v>
      </c>
      <c r="B39" s="106" t="s">
        <v>1932</v>
      </c>
      <c r="C39" s="107" t="s">
        <v>1933</v>
      </c>
      <c r="D39" s="107" t="s">
        <v>1934</v>
      </c>
      <c r="E39" s="107" t="s">
        <v>19</v>
      </c>
      <c r="F39" s="108" t="s">
        <v>1935</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1936</v>
      </c>
      <c r="B40" s="106" t="s">
        <v>1937</v>
      </c>
      <c r="C40" s="107" t="s">
        <v>1938</v>
      </c>
      <c r="D40" s="107" t="s">
        <v>1939</v>
      </c>
      <c r="E40" s="107" t="s">
        <v>1940</v>
      </c>
      <c r="F40" s="108" t="s">
        <v>1941</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1942</v>
      </c>
      <c r="B41" s="106" t="s">
        <v>1943</v>
      </c>
      <c r="C41" s="107" t="s">
        <v>1944</v>
      </c>
      <c r="D41" s="107" t="s">
        <v>1945</v>
      </c>
      <c r="E41" s="107" t="s">
        <v>1946</v>
      </c>
      <c r="F41" s="108" t="s">
        <v>1947</v>
      </c>
      <c r="G41" s="109">
        <f>IF(COUNTIF(H41:AU41,"&lt;&gt;")=0,"",SUMPRODUCT(((Recommendations[ImplStatus]="Implemented")+(Recommendations[ImplStatus]="Compensated"))*ISNUMBER(MATCH(Recommendations[Id],H41:AU41,0)))/COUNTIF(H41:AU41,"&lt;&gt;"))</f>
        <v>0</v>
      </c>
      <c r="H41" s="110" t="s">
        <v>709</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1948</v>
      </c>
      <c r="B42" s="106" t="s">
        <v>1949</v>
      </c>
      <c r="C42" s="107" t="s">
        <v>1950</v>
      </c>
      <c r="D42" s="107" t="s">
        <v>1951</v>
      </c>
      <c r="E42" s="107" t="s">
        <v>1952</v>
      </c>
      <c r="F42" s="108" t="s">
        <v>1953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1954</v>
      </c>
      <c r="B43" s="106" t="s">
        <v>1955</v>
      </c>
      <c r="C43" s="107" t="s">
        <v>1956</v>
      </c>
      <c r="D43" s="107" t="s">
        <v>1957</v>
      </c>
      <c r="E43" s="107" t="s">
        <v>1958</v>
      </c>
      <c r="F43" s="108" t="s">
        <v>1959</v>
      </c>
      <c r="G43" s="109">
        <f>IF(COUNTIF(H43:AU43,"&lt;&gt;")=0,"",SUMPRODUCT(((Recommendations[ImplStatus]="Implemented")+(Recommendations[ImplStatus]="Compensated"))*ISNUMBER(MATCH(Recommendations[Id],H43:AU43,0)))/COUNTIF(H43:AU43,"&lt;&gt;"))</f>
        <v>0</v>
      </c>
      <c r="H43" s="110" t="s">
        <v>13</v>
      </c>
      <c r="I43" s="110" t="s">
        <v>43</v>
      </c>
      <c r="J43" s="110" t="s">
        <v>65</v>
      </c>
      <c r="K43" s="110" t="s">
        <v>546</v>
      </c>
      <c r="L43" s="110" t="s">
        <v>551</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1960</v>
      </c>
      <c r="B44" s="106" t="s">
        <v>1961</v>
      </c>
      <c r="C44" s="107" t="s">
        <v>1962</v>
      </c>
      <c r="D44" s="107" t="s">
        <v>1963</v>
      </c>
      <c r="E44" s="107" t="s">
        <v>19</v>
      </c>
      <c r="F44" s="108" t="s">
        <v>1964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1965</v>
      </c>
      <c r="B45" s="111" t="s">
        <v>1966</v>
      </c>
      <c r="C45" s="112" t="s">
        <v>1967</v>
      </c>
      <c r="D45" s="112" t="s">
        <v>1968</v>
      </c>
      <c r="E45" s="112" t="s">
        <v>1969</v>
      </c>
      <c r="F45" s="113" t="s">
        <v>1970</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786</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IFERROR(INDEX('Recommendations'!$G$2:$G$165, MATCH(H2,'Recommendations'!$A$2:$A$165,0))="Implemented", FALSE))</xm:f>
            <x14:dxf>
              <font>
                <color rgb="FF000000"/>
              </font>
              <fill>
                <patternFill>
                  <bgColor rgb="FF3C7D22"/>
                </patternFill>
              </fill>
            </x14:dxf>
          </x14:cfRule>
          <x14:cfRule type="expression" priority="2" id="{00000000-000E-0000-0500-000002000000}">
            <xm:f>AND(H2&lt;&gt;"", IFERROR(INDEX('Recommendations'!$G$2:$G$165, MATCH(H2,'Recommendations'!$A$2:$A$165,0))="Compensated", FALSE))</xm:f>
            <x14:dxf>
              <font>
                <color rgb="FF000000"/>
              </font>
              <fill>
                <patternFill>
                  <bgColor rgb="FFC6E0B4"/>
                </patternFill>
              </fill>
            </x14:dxf>
          </x14:cfRule>
          <x14:cfRule type="expression" priority="3" id="{00000000-000E-0000-0500-000003000000}">
            <xm:f>AND(H2&lt;&gt;"", IFERROR(INDEX('Recommendations'!$G$2:$G$165, MATCH(H2,'Recommendations'!$A$2:$A$165,0))="Testing", FALSE))</xm:f>
            <x14:dxf>
              <font>
                <color rgb="FF000000"/>
              </font>
              <fill>
                <patternFill>
                  <bgColor rgb="FFFFC000"/>
                </patternFill>
              </fill>
            </x14:dxf>
          </x14:cfRule>
          <x14:cfRule type="expression" priority="4" id="{00000000-000E-0000-0500-000004000000}">
            <xm:f>AND(H2&lt;&gt;"", IFERROR(INDEX('Recommendations'!$G$2:$G$165, MATCH(H2,'Recommendations'!$A$2:$A$165,0))="Failed", FALSE))</xm:f>
            <x14:dxf>
              <font>
                <color rgb="FF000000"/>
              </font>
              <fill>
                <patternFill>
                  <bgColor rgb="FFD82891"/>
                </patternFill>
              </fill>
            </x14:dxf>
          </x14:cfRule>
          <x14:cfRule type="expression" priority="5" id="{00000000-000E-0000-0500-000005000000}">
            <xm:f>AND(H2&lt;&gt;"", IFERROR(INDEX('Recommendations'!$G$2:$G$165, MATCH(H2,'Recommendations'!$A$2:$A$165,0))="Risk Accepted", FALSE))</xm:f>
            <x14:dxf>
              <font>
                <color rgb="FF000000"/>
              </font>
              <fill>
                <patternFill>
                  <bgColor rgb="FFD9D9D9"/>
                </patternFill>
              </fill>
            </x14:dxf>
          </x14:cfRule>
          <x14:cfRule type="expression" priority="6" id="{00000000-000E-0000-0500-000006000000}">
            <xm:f>AND(H2&lt;&gt;"", IFERROR(INDEX('Recommendations'!$G$2:$G$165, MATCH(H2,'Recommendations'!$A$2:$A$165,0))="N/A",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1971</v>
      </c>
      <c r="B1" s="145" t="s">
        <v>1025</v>
      </c>
      <c r="C1" s="145" t="s">
        <v>0</v>
      </c>
      <c r="D1" s="145" t="s">
        <v>1026</v>
      </c>
      <c r="E1" s="145" t="s">
        <v>1972</v>
      </c>
      <c r="F1" s="145" t="s">
        <v>1973</v>
      </c>
      <c r="G1" s="145" t="s">
        <v>1974</v>
      </c>
      <c r="H1" s="145" t="s">
        <v>1975</v>
      </c>
      <c r="I1" s="145" t="s">
        <v>1031</v>
      </c>
      <c r="J1" s="145" t="s">
        <v>1032</v>
      </c>
      <c r="K1" s="145" t="s">
        <v>1033</v>
      </c>
      <c r="L1" s="145" t="s">
        <v>1034</v>
      </c>
      <c r="M1" s="145" t="s">
        <v>1035</v>
      </c>
      <c r="N1" s="145" t="s">
        <v>1036</v>
      </c>
      <c r="O1" s="145" t="s">
        <v>1037</v>
      </c>
      <c r="P1" s="145" t="s">
        <v>1038</v>
      </c>
      <c r="Q1" s="145" t="s">
        <v>1039</v>
      </c>
      <c r="R1" s="145" t="s">
        <v>1040</v>
      </c>
      <c r="S1" s="145" t="s">
        <v>1041</v>
      </c>
      <c r="T1" s="145" t="s">
        <v>1042</v>
      </c>
      <c r="U1" s="145" t="s">
        <v>1043</v>
      </c>
      <c r="V1" s="145" t="s">
        <v>1044</v>
      </c>
      <c r="W1" s="145" t="s">
        <v>1045</v>
      </c>
      <c r="X1" s="145" t="s">
        <v>1046</v>
      </c>
      <c r="Y1" s="145" t="s">
        <v>1047</v>
      </c>
      <c r="Z1" s="145" t="s">
        <v>1048</v>
      </c>
      <c r="AA1" s="145" t="s">
        <v>1049</v>
      </c>
      <c r="AB1" s="145" t="s">
        <v>1050</v>
      </c>
      <c r="AC1" s="145" t="s">
        <v>1051</v>
      </c>
      <c r="AD1" s="145" t="s">
        <v>1052</v>
      </c>
      <c r="AE1" s="145" t="s">
        <v>1053</v>
      </c>
      <c r="AF1" s="145" t="s">
        <v>1054</v>
      </c>
      <c r="AG1" s="145" t="s">
        <v>1055</v>
      </c>
      <c r="AH1" s="145" t="s">
        <v>1056</v>
      </c>
      <c r="AI1" s="145" t="s">
        <v>1057</v>
      </c>
      <c r="AJ1" s="145" t="s">
        <v>1058</v>
      </c>
      <c r="AK1" s="145" t="s">
        <v>1059</v>
      </c>
      <c r="AL1" s="145" t="s">
        <v>1060</v>
      </c>
      <c r="AM1" s="145" t="s">
        <v>1061</v>
      </c>
      <c r="AN1" s="145" t="s">
        <v>1062</v>
      </c>
      <c r="AO1" s="145" t="s">
        <v>1063</v>
      </c>
      <c r="AP1" s="145" t="s">
        <v>1064</v>
      </c>
      <c r="AQ1" s="145" t="s">
        <v>1065</v>
      </c>
      <c r="AR1" s="145" t="s">
        <v>1066</v>
      </c>
      <c r="AS1" s="145" t="s">
        <v>1067</v>
      </c>
      <c r="AT1" s="145" t="s">
        <v>1068</v>
      </c>
      <c r="AU1" s="145" t="s">
        <v>1069</v>
      </c>
      <c r="AV1" s="145" t="s">
        <v>1070</v>
      </c>
      <c r="AW1" s="146" t="s">
        <v>1071</v>
      </c>
    </row>
    <row r="2" spans="1:49" ht="60" customHeight="1" outlineLevel="1" x14ac:dyDescent="0.35">
      <c r="A2" s="138" t="s">
        <v>1976</v>
      </c>
      <c r="B2" s="124"/>
      <c r="C2" s="123" t="s">
        <v>1977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1976</v>
      </c>
      <c r="B3" s="125" t="s">
        <v>1242</v>
      </c>
      <c r="C3" s="126" t="s">
        <v>1978</v>
      </c>
      <c r="D3" s="128" t="s">
        <v>1979</v>
      </c>
      <c r="E3" s="128" t="s">
        <v>1980</v>
      </c>
      <c r="F3" s="128" t="s">
        <v>1981</v>
      </c>
      <c r="G3" s="128" t="s">
        <v>1982</v>
      </c>
      <c r="H3" s="128" t="s">
        <v>1983</v>
      </c>
      <c r="I3" s="130">
        <f>IF(COUNTIF(J3:AW3,"&lt;&gt;")=0,"",SUMPRODUCT(((Recommendations[ImplStatus]="Implemented")+(Recommendations[ImplStatus]="Compensated"))*ISNUMBER(MATCH(Recommendations[Id],J3:AW3,0)))/COUNTIF(J3:AW3,"&lt;&gt;"))</f>
        <v>0</v>
      </c>
      <c r="J3" s="132" t="s">
        <v>13</v>
      </c>
      <c r="K3" s="132" t="s">
        <v>546</v>
      </c>
      <c r="L3" s="132" t="s">
        <v>551</v>
      </c>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1976</v>
      </c>
      <c r="B4" s="125" t="s">
        <v>1984</v>
      </c>
      <c r="C4" s="126" t="s">
        <v>1985</v>
      </c>
      <c r="D4" s="128" t="s">
        <v>1986</v>
      </c>
      <c r="E4" s="128" t="s">
        <v>1987</v>
      </c>
      <c r="F4" s="128" t="s">
        <v>1988</v>
      </c>
      <c r="G4" s="128" t="s">
        <v>1989</v>
      </c>
      <c r="H4" s="128" t="s">
        <v>1990</v>
      </c>
      <c r="I4" s="130">
        <f>IF(COUNTIF(J4:AW4,"&lt;&gt;")=0,"",SUMPRODUCT(((Recommendations[ImplStatus]="Implemented")+(Recommendations[ImplStatus]="Compensated"))*ISNUMBER(MATCH(Recommendations[Id],J4:AW4,0)))/COUNTIF(J4:AW4,"&lt;&gt;"))</f>
        <v>0</v>
      </c>
      <c r="J4" s="132" t="s">
        <v>356</v>
      </c>
      <c r="K4" s="132" t="s">
        <v>674</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1976</v>
      </c>
      <c r="B5" s="125" t="s">
        <v>1991</v>
      </c>
      <c r="C5" s="126" t="s">
        <v>1992</v>
      </c>
      <c r="D5" s="128" t="s">
        <v>1993</v>
      </c>
      <c r="E5" s="128" t="s">
        <v>1994</v>
      </c>
      <c r="F5" s="128" t="s">
        <v>1995</v>
      </c>
      <c r="G5" s="128" t="s">
        <v>1996</v>
      </c>
      <c r="H5" s="128" t="s">
        <v>1997</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1976</v>
      </c>
      <c r="B6" s="125" t="s">
        <v>1998</v>
      </c>
      <c r="C6" s="126" t="s">
        <v>1999</v>
      </c>
      <c r="D6" s="128" t="s">
        <v>2000</v>
      </c>
      <c r="E6" s="128" t="s">
        <v>2001</v>
      </c>
      <c r="F6" s="128" t="s">
        <v>2002</v>
      </c>
      <c r="G6" s="128" t="s">
        <v>2003</v>
      </c>
      <c r="H6" s="128" t="s">
        <v>2004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1976</v>
      </c>
      <c r="B7" s="125" t="s">
        <v>2005</v>
      </c>
      <c r="C7" s="126" t="s">
        <v>2006</v>
      </c>
      <c r="D7" s="128" t="s">
        <v>2007</v>
      </c>
      <c r="E7" s="128" t="s">
        <v>2008</v>
      </c>
      <c r="F7" s="128" t="s">
        <v>2009</v>
      </c>
      <c r="G7" s="128" t="s">
        <v>2010</v>
      </c>
      <c r="H7" s="128" t="s">
        <v>2011</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1976</v>
      </c>
      <c r="B8" s="125" t="s">
        <v>2012</v>
      </c>
      <c r="C8" s="126" t="s">
        <v>2013</v>
      </c>
      <c r="D8" s="128" t="s">
        <v>2014</v>
      </c>
      <c r="E8" s="128" t="s">
        <v>2015</v>
      </c>
      <c r="F8" s="128" t="s">
        <v>2016</v>
      </c>
      <c r="G8" s="128" t="s">
        <v>2010</v>
      </c>
      <c r="H8" s="128" t="s">
        <v>2017</v>
      </c>
      <c r="I8" s="130">
        <f>IF(COUNTIF(J8:AW8,"&lt;&gt;")=0,"",SUMPRODUCT(((Recommendations[ImplStatus]="Implemented")+(Recommendations[ImplStatus]="Compensated"))*ISNUMBER(MATCH(Recommendations[Id],J8:AW8,0)))/COUNTIF(J8:AW8,"&lt;&gt;"))</f>
        <v>0</v>
      </c>
      <c r="J8" s="132" t="s">
        <v>70</v>
      </c>
      <c r="K8" s="132" t="s">
        <v>80</v>
      </c>
      <c r="L8" s="132" t="s">
        <v>541</v>
      </c>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1976</v>
      </c>
      <c r="B9" s="125" t="s">
        <v>2018</v>
      </c>
      <c r="C9" s="126" t="s">
        <v>2019</v>
      </c>
      <c r="D9" s="128" t="s">
        <v>2020</v>
      </c>
      <c r="E9" s="128" t="s">
        <v>2021</v>
      </c>
      <c r="F9" s="128" t="s">
        <v>2022</v>
      </c>
      <c r="G9" s="128" t="s">
        <v>2023</v>
      </c>
      <c r="H9" s="128" t="s">
        <v>2024</v>
      </c>
      <c r="I9" s="130">
        <f>IF(COUNTIF(J9:AW9,"&lt;&gt;")=0,"",SUMPRODUCT(((Recommendations[ImplStatus]="Implemented")+(Recommendations[ImplStatus]="Compensated"))*ISNUMBER(MATCH(Recommendations[Id],J9:AW9,0)))/COUNTIF(J9:AW9,"&lt;&gt;"))</f>
        <v>0</v>
      </c>
      <c r="J9" s="132" t="s">
        <v>70</v>
      </c>
      <c r="K9" s="132" t="s">
        <v>80</v>
      </c>
      <c r="L9" s="132" t="s">
        <v>447</v>
      </c>
      <c r="M9" s="132" t="s">
        <v>472</v>
      </c>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1976</v>
      </c>
      <c r="B10" s="125" t="s">
        <v>2025</v>
      </c>
      <c r="C10" s="126" t="s">
        <v>2026</v>
      </c>
      <c r="D10" s="128" t="s">
        <v>2027</v>
      </c>
      <c r="E10" s="128" t="s">
        <v>2028</v>
      </c>
      <c r="F10" s="128" t="s">
        <v>2029</v>
      </c>
      <c r="G10" s="128" t="s">
        <v>2030</v>
      </c>
      <c r="H10" s="128" t="s">
        <v>2031</v>
      </c>
      <c r="I10" s="130">
        <f>IF(COUNTIF(J10:AW10,"&lt;&gt;")=0,"",SUMPRODUCT(((Recommendations[ImplStatus]="Implemented")+(Recommendations[ImplStatus]="Compensated"))*ISNUMBER(MATCH(Recommendations[Id],J10:AW10,0)))/COUNTIF(J10:AW10,"&lt;&gt;"))</f>
        <v>0</v>
      </c>
      <c r="J10" s="132" t="s">
        <v>212</v>
      </c>
      <c r="K10" s="132" t="s">
        <v>222</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1976</v>
      </c>
      <c r="B11" s="125" t="s">
        <v>2032</v>
      </c>
      <c r="C11" s="126" t="s">
        <v>2033</v>
      </c>
      <c r="D11" s="128" t="s">
        <v>2034</v>
      </c>
      <c r="E11" s="128" t="s">
        <v>2035</v>
      </c>
      <c r="F11" s="128" t="s">
        <v>2036</v>
      </c>
      <c r="G11" s="128" t="s">
        <v>2037</v>
      </c>
      <c r="H11" s="128" t="s">
        <v>2038</v>
      </c>
      <c r="I11" s="130">
        <f>IF(COUNTIF(J11:AW11,"&lt;&gt;")=0,"",SUMPRODUCT(((Recommendations[ImplStatus]="Implemented")+(Recommendations[ImplStatus]="Compensated"))*ISNUMBER(MATCH(Recommendations[Id],J11:AW11,0)))/COUNTIF(J11:AW11,"&lt;&gt;"))</f>
        <v>0</v>
      </c>
      <c r="J11" s="132" t="s">
        <v>23</v>
      </c>
      <c r="K11" s="132" t="s">
        <v>28</v>
      </c>
      <c r="L11" s="132" t="s">
        <v>110</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1976</v>
      </c>
      <c r="B12" s="125" t="s">
        <v>2039</v>
      </c>
      <c r="C12" s="126" t="s">
        <v>2040</v>
      </c>
      <c r="D12" s="128" t="s">
        <v>2041</v>
      </c>
      <c r="E12" s="128" t="s">
        <v>2042</v>
      </c>
      <c r="F12" s="128" t="s">
        <v>2043</v>
      </c>
      <c r="G12" s="128" t="s">
        <v>2030</v>
      </c>
      <c r="H12" s="128" t="s">
        <v>2044</v>
      </c>
      <c r="I12" s="130">
        <f>IF(COUNTIF(J12:AW12,"&lt;&gt;")=0,"",SUMPRODUCT(((Recommendations[ImplStatus]="Implemented")+(Recommendations[ImplStatus]="Compensated"))*ISNUMBER(MATCH(Recommendations[Id],J12:AW12,0)))/COUNTIF(J12:AW12,"&lt;&gt;"))</f>
        <v>0</v>
      </c>
      <c r="J12" s="132" t="s">
        <v>33</v>
      </c>
      <c r="K12" s="132" t="s">
        <v>38</v>
      </c>
      <c r="L12" s="132" t="s">
        <v>75</v>
      </c>
      <c r="M12" s="132" t="s">
        <v>105</v>
      </c>
      <c r="N12" s="132" t="s">
        <v>512</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1976</v>
      </c>
      <c r="B13" s="125" t="s">
        <v>2045</v>
      </c>
      <c r="C13" s="126" t="s">
        <v>2046</v>
      </c>
      <c r="D13" s="128" t="s">
        <v>2047</v>
      </c>
      <c r="E13" s="128" t="s">
        <v>2048</v>
      </c>
      <c r="F13" s="128" t="s">
        <v>2049</v>
      </c>
      <c r="G13" s="128" t="s">
        <v>2030</v>
      </c>
      <c r="H13" s="128" t="s">
        <v>2050</v>
      </c>
      <c r="I13" s="130">
        <f>IF(COUNTIF(J13:AW13,"&lt;&gt;")=0,"",SUMPRODUCT(((Recommendations[ImplStatus]="Implemented")+(Recommendations[ImplStatus]="Compensated"))*ISNUMBER(MATCH(Recommendations[Id],J13:AW13,0)))/COUNTIF(J13:AW13,"&lt;&gt;"))</f>
        <v>0</v>
      </c>
      <c r="J13" s="132" t="s">
        <v>75</v>
      </c>
      <c r="K13" s="132" t="s">
        <v>105</v>
      </c>
      <c r="L13" s="132" t="s">
        <v>724</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1976</v>
      </c>
      <c r="B14" s="125" t="s">
        <v>2051</v>
      </c>
      <c r="C14" s="126" t="s">
        <v>2052</v>
      </c>
      <c r="D14" s="128" t="s">
        <v>2053</v>
      </c>
      <c r="E14" s="128" t="s">
        <v>2054</v>
      </c>
      <c r="F14" s="128" t="s">
        <v>2055</v>
      </c>
      <c r="G14" s="128" t="s">
        <v>2056</v>
      </c>
      <c r="H14" s="128" t="s">
        <v>2057</v>
      </c>
      <c r="I14" s="130">
        <f>IF(COUNTIF(J14:AW14,"&lt;&gt;")=0,"",SUMPRODUCT(((Recommendations[ImplStatus]="Implemented")+(Recommendations[ImplStatus]="Compensated"))*ISNUMBER(MATCH(Recommendations[Id],J14:AW14,0)))/COUNTIF(J14:AW14,"&lt;&gt;"))</f>
        <v>0</v>
      </c>
      <c r="J14" s="132" t="s">
        <v>771</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1976</v>
      </c>
      <c r="B15" s="125" t="s">
        <v>2058</v>
      </c>
      <c r="C15" s="126" t="s">
        <v>2059</v>
      </c>
      <c r="D15" s="128" t="s">
        <v>2060</v>
      </c>
      <c r="E15" s="128" t="s">
        <v>2061</v>
      </c>
      <c r="F15" s="128" t="s">
        <v>2062</v>
      </c>
      <c r="G15" s="128" t="s">
        <v>2063</v>
      </c>
      <c r="H15" s="128" t="s">
        <v>2064</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1976</v>
      </c>
      <c r="B16" s="125" t="s">
        <v>2065</v>
      </c>
      <c r="C16" s="126" t="s">
        <v>2066</v>
      </c>
      <c r="D16" s="128" t="s">
        <v>2067</v>
      </c>
      <c r="E16" s="128" t="s">
        <v>2068</v>
      </c>
      <c r="F16" s="128" t="s">
        <v>2069</v>
      </c>
      <c r="G16" s="128" t="s">
        <v>2070</v>
      </c>
      <c r="H16" s="128" t="s">
        <v>2071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1976</v>
      </c>
      <c r="B17" s="125" t="s">
        <v>2072</v>
      </c>
      <c r="C17" s="126" t="s">
        <v>2073</v>
      </c>
      <c r="D17" s="128" t="s">
        <v>2074</v>
      </c>
      <c r="E17" s="128" t="s">
        <v>2075</v>
      </c>
      <c r="F17" s="128" t="s">
        <v>2076</v>
      </c>
      <c r="G17" s="128" t="s">
        <v>2077</v>
      </c>
      <c r="H17" s="128" t="s">
        <v>2078</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1976</v>
      </c>
      <c r="B18" s="125" t="s">
        <v>2079</v>
      </c>
      <c r="C18" s="126" t="s">
        <v>2080</v>
      </c>
      <c r="D18" s="128" t="s">
        <v>2081</v>
      </c>
      <c r="E18" s="128" t="s">
        <v>2082</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2083</v>
      </c>
      <c r="B19" s="124"/>
      <c r="C19" s="123" t="s">
        <v>2084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2083</v>
      </c>
      <c r="B20" s="125" t="s">
        <v>2085</v>
      </c>
      <c r="C20" s="126" t="s">
        <v>2086</v>
      </c>
      <c r="D20" s="128" t="s">
        <v>2087</v>
      </c>
      <c r="E20" s="128" t="s">
        <v>2088</v>
      </c>
      <c r="F20" s="128" t="s">
        <v>2089</v>
      </c>
      <c r="G20" s="128" t="s">
        <v>2090</v>
      </c>
      <c r="H20" s="128" t="s">
        <v>2091</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2083</v>
      </c>
      <c r="B21" s="125" t="s">
        <v>2092</v>
      </c>
      <c r="C21" s="126" t="s">
        <v>2093</v>
      </c>
      <c r="D21" s="128" t="s">
        <v>2094</v>
      </c>
      <c r="E21" s="128" t="s">
        <v>2095</v>
      </c>
      <c r="F21" s="128" t="s">
        <v>2096</v>
      </c>
      <c r="G21" s="128" t="s">
        <v>2097</v>
      </c>
      <c r="H21" s="128" t="s">
        <v>2098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2099</v>
      </c>
      <c r="B22" s="124"/>
      <c r="C22" s="123" t="s">
        <v>2100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2099</v>
      </c>
      <c r="B23" s="125" t="s">
        <v>2101</v>
      </c>
      <c r="C23" s="126" t="s">
        <v>2102</v>
      </c>
      <c r="D23" s="128" t="s">
        <v>2103</v>
      </c>
      <c r="E23" s="128" t="s">
        <v>2104</v>
      </c>
      <c r="F23" s="128" t="s">
        <v>2105</v>
      </c>
      <c r="G23" s="128" t="s">
        <v>2106</v>
      </c>
      <c r="H23" s="128" t="s">
        <v>2107</v>
      </c>
      <c r="I23" s="130">
        <f>IF(COUNTIF(J23:AW23,"&lt;&gt;")=0,"",SUMPRODUCT(((Recommendations[ImplStatus]="Implemented")+(Recommendations[ImplStatus]="Compensated"))*ISNUMBER(MATCH(Recommendations[Id],J23:AW23,0)))/COUNTIF(J23:AW23,"&lt;&gt;"))</f>
        <v>0</v>
      </c>
      <c r="J23" s="132" t="s">
        <v>60</v>
      </c>
      <c r="K23" s="132" t="s">
        <v>95</v>
      </c>
      <c r="L23" s="132" t="s">
        <v>100</v>
      </c>
      <c r="M23" s="132" t="s">
        <v>178</v>
      </c>
      <c r="N23" s="132" t="s">
        <v>183</v>
      </c>
      <c r="O23" s="132" t="s">
        <v>202</v>
      </c>
      <c r="P23" s="132" t="s">
        <v>227</v>
      </c>
      <c r="Q23" s="132" t="s">
        <v>232</v>
      </c>
      <c r="R23" s="132" t="s">
        <v>237</v>
      </c>
      <c r="S23" s="132" t="s">
        <v>241</v>
      </c>
      <c r="T23" s="132" t="s">
        <v>245</v>
      </c>
      <c r="U23" s="132" t="s">
        <v>250</v>
      </c>
      <c r="V23" s="132" t="s">
        <v>260</v>
      </c>
      <c r="W23" s="132" t="s">
        <v>265</v>
      </c>
      <c r="X23" s="132" t="s">
        <v>270</v>
      </c>
      <c r="Y23" s="132" t="s">
        <v>274</v>
      </c>
      <c r="Z23" s="132" t="s">
        <v>279</v>
      </c>
      <c r="AA23" s="132" t="s">
        <v>284</v>
      </c>
      <c r="AB23" s="132" t="s">
        <v>289</v>
      </c>
      <c r="AC23" s="132" t="s">
        <v>293</v>
      </c>
      <c r="AD23" s="132" t="s">
        <v>298</v>
      </c>
      <c r="AE23" s="132" t="s">
        <v>302</v>
      </c>
      <c r="AF23" s="132" t="s">
        <v>306</v>
      </c>
      <c r="AG23" s="132" t="s">
        <v>310</v>
      </c>
      <c r="AH23" s="132" t="s">
        <v>314</v>
      </c>
      <c r="AI23" s="132" t="s">
        <v>318</v>
      </c>
      <c r="AJ23" s="132" t="s">
        <v>323</v>
      </c>
      <c r="AK23" s="132" t="s">
        <v>327</v>
      </c>
      <c r="AL23" s="132" t="s">
        <v>331</v>
      </c>
      <c r="AM23" s="132" t="s">
        <v>336</v>
      </c>
      <c r="AN23" s="132" t="s">
        <v>340</v>
      </c>
      <c r="AO23" s="132" t="s">
        <v>344</v>
      </c>
      <c r="AP23" s="132" t="s">
        <v>348</v>
      </c>
      <c r="AQ23" s="132" t="s">
        <v>352</v>
      </c>
      <c r="AR23" s="132" t="s">
        <v>360</v>
      </c>
      <c r="AS23" s="132" t="s">
        <v>364</v>
      </c>
      <c r="AT23" s="132" t="s">
        <v>368</v>
      </c>
      <c r="AU23" s="132" t="s">
        <v>373</v>
      </c>
      <c r="AV23" s="132" t="s">
        <v>377</v>
      </c>
      <c r="AW23" s="142" t="s">
        <v>381</v>
      </c>
    </row>
    <row r="24" spans="1:49" ht="60" customHeight="1" x14ac:dyDescent="0.35">
      <c r="A24" s="139" t="s">
        <v>2099</v>
      </c>
      <c r="B24" s="125" t="s">
        <v>2108</v>
      </c>
      <c r="C24" s="126" t="s">
        <v>2109</v>
      </c>
      <c r="D24" s="128" t="s">
        <v>2110</v>
      </c>
      <c r="E24" s="128" t="s">
        <v>2111</v>
      </c>
      <c r="F24" s="128" t="s">
        <v>2112</v>
      </c>
      <c r="G24" s="128" t="s">
        <v>2113</v>
      </c>
      <c r="H24" s="128" t="s">
        <v>2114</v>
      </c>
      <c r="I24" s="130">
        <f>IF(COUNTIF(J24:AW24,"&lt;&gt;")=0,"",SUMPRODUCT(((Recommendations[ImplStatus]="Implemented")+(Recommendations[ImplStatus]="Compensated"))*ISNUMBER(MATCH(Recommendations[Id],J24:AW24,0)))/COUNTIF(J24:AW24,"&lt;&gt;"))</f>
        <v>0</v>
      </c>
      <c r="J24" s="132" t="s">
        <v>227</v>
      </c>
      <c r="K24" s="132" t="s">
        <v>232</v>
      </c>
      <c r="L24" s="132" t="s">
        <v>237</v>
      </c>
      <c r="M24" s="132" t="s">
        <v>241</v>
      </c>
      <c r="N24" s="132" t="s">
        <v>245</v>
      </c>
      <c r="O24" s="132" t="s">
        <v>284</v>
      </c>
      <c r="P24" s="132" t="s">
        <v>293</v>
      </c>
      <c r="Q24" s="132" t="s">
        <v>298</v>
      </c>
      <c r="R24" s="132" t="s">
        <v>302</v>
      </c>
      <c r="S24" s="132" t="s">
        <v>306</v>
      </c>
      <c r="T24" s="132" t="s">
        <v>310</v>
      </c>
      <c r="U24" s="132" t="s">
        <v>314</v>
      </c>
      <c r="V24" s="132" t="s">
        <v>318</v>
      </c>
      <c r="W24" s="132" t="s">
        <v>323</v>
      </c>
      <c r="X24" s="132" t="s">
        <v>327</v>
      </c>
      <c r="Y24" s="132" t="s">
        <v>336</v>
      </c>
      <c r="Z24" s="132" t="s">
        <v>340</v>
      </c>
      <c r="AA24" s="132" t="s">
        <v>344</v>
      </c>
      <c r="AB24" s="132" t="s">
        <v>348</v>
      </c>
      <c r="AC24" s="132" t="s">
        <v>360</v>
      </c>
      <c r="AD24" s="132" t="s">
        <v>364</v>
      </c>
      <c r="AE24" s="132" t="s">
        <v>368</v>
      </c>
      <c r="AF24" s="132" t="s">
        <v>373</v>
      </c>
      <c r="AG24" s="132" t="s">
        <v>377</v>
      </c>
      <c r="AH24" s="132" t="s">
        <v>381</v>
      </c>
      <c r="AI24" s="132" t="s">
        <v>385</v>
      </c>
      <c r="AJ24" s="132" t="s">
        <v>389</v>
      </c>
      <c r="AK24" s="132" t="s">
        <v>393</v>
      </c>
      <c r="AL24" s="132" t="s">
        <v>397</v>
      </c>
      <c r="AM24" s="132" t="s">
        <v>401</v>
      </c>
      <c r="AN24" s="132" t="s">
        <v>409</v>
      </c>
      <c r="AO24" s="132" t="s">
        <v>414</v>
      </c>
      <c r="AP24" s="132" t="s">
        <v>447</v>
      </c>
      <c r="AQ24" s="132" t="s">
        <v>472</v>
      </c>
      <c r="AR24" s="132" t="s">
        <v>482</v>
      </c>
      <c r="AS24" s="132" t="s">
        <v>486</v>
      </c>
      <c r="AT24" s="132" t="s">
        <v>491</v>
      </c>
      <c r="AU24" s="132" t="s">
        <v>517</v>
      </c>
      <c r="AV24" s="132"/>
      <c r="AW24" s="142"/>
    </row>
    <row r="25" spans="1:49" ht="60" customHeight="1" x14ac:dyDescent="0.35">
      <c r="A25" s="139" t="s">
        <v>2099</v>
      </c>
      <c r="B25" s="125" t="s">
        <v>2115</v>
      </c>
      <c r="C25" s="126" t="s">
        <v>2116</v>
      </c>
      <c r="D25" s="128" t="s">
        <v>2117</v>
      </c>
      <c r="E25" s="128" t="s">
        <v>2118</v>
      </c>
      <c r="F25" s="128" t="s">
        <v>2119</v>
      </c>
      <c r="G25" s="128" t="s">
        <v>2120</v>
      </c>
      <c r="H25" s="128" t="s">
        <v>2121</v>
      </c>
      <c r="I25" s="130">
        <f>IF(COUNTIF(J25:AW25,"&lt;&gt;")=0,"",SUMPRODUCT(((Recommendations[ImplStatus]="Implemented")+(Recommendations[ImplStatus]="Compensated"))*ISNUMBER(MATCH(Recommendations[Id],J25:AW25,0)))/COUNTIF(J25:AW25,"&lt;&gt;"))</f>
        <v>0</v>
      </c>
      <c r="J25" s="132" t="s">
        <v>424</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2099</v>
      </c>
      <c r="B26" s="125" t="s">
        <v>2122</v>
      </c>
      <c r="C26" s="126" t="s">
        <v>2123</v>
      </c>
      <c r="D26" s="128" t="s">
        <v>2124</v>
      </c>
      <c r="E26" s="128" t="s">
        <v>2125</v>
      </c>
      <c r="F26" s="128" t="s">
        <v>2126</v>
      </c>
      <c r="G26" s="128" t="s">
        <v>2113</v>
      </c>
      <c r="H26" s="128" t="s">
        <v>2127</v>
      </c>
      <c r="I26" s="130">
        <f>IF(COUNTIF(J26:AW26,"&lt;&gt;")=0,"",SUMPRODUCT(((Recommendations[ImplStatus]="Implemented")+(Recommendations[ImplStatus]="Compensated"))*ISNUMBER(MATCH(Recommendations[Id],J26:AW26,0)))/COUNTIF(J26:AW26,"&lt;&gt;"))</f>
        <v>0</v>
      </c>
      <c r="J26" s="132" t="s">
        <v>255</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2099</v>
      </c>
      <c r="B27" s="125" t="s">
        <v>2128</v>
      </c>
      <c r="C27" s="126" t="s">
        <v>2129</v>
      </c>
      <c r="D27" s="128" t="s">
        <v>2130</v>
      </c>
      <c r="E27" s="128" t="s">
        <v>2131</v>
      </c>
      <c r="F27" s="128" t="s">
        <v>2132</v>
      </c>
      <c r="G27" s="128" t="s">
        <v>2133</v>
      </c>
      <c r="H27" s="128" t="s">
        <v>2134</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2099</v>
      </c>
      <c r="B28" s="125" t="s">
        <v>2135</v>
      </c>
      <c r="C28" s="126" t="s">
        <v>2136</v>
      </c>
      <c r="D28" s="128" t="s">
        <v>2137</v>
      </c>
      <c r="E28" s="128" t="s">
        <v>2138</v>
      </c>
      <c r="F28" s="128" t="s">
        <v>2139</v>
      </c>
      <c r="G28" s="128" t="s">
        <v>2140</v>
      </c>
      <c r="H28" s="128" t="s">
        <v>2141</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2099</v>
      </c>
      <c r="B29" s="125" t="s">
        <v>2142</v>
      </c>
      <c r="C29" s="126" t="s">
        <v>2143</v>
      </c>
      <c r="D29" s="128" t="s">
        <v>2144</v>
      </c>
      <c r="E29" s="128" t="s">
        <v>2145</v>
      </c>
      <c r="F29" s="128" t="s">
        <v>2146</v>
      </c>
      <c r="G29" s="128" t="s">
        <v>2030</v>
      </c>
      <c r="H29" s="128" t="s">
        <v>2147</v>
      </c>
      <c r="I29" s="130">
        <f>IF(COUNTIF(J29:AW29,"&lt;&gt;")=0,"",SUMPRODUCT(((Recommendations[ImplStatus]="Implemented")+(Recommendations[ImplStatus]="Compensated"))*ISNUMBER(MATCH(Recommendations[Id],J29:AW29,0)))/COUNTIF(J29:AW29,"&lt;&gt;"))</f>
        <v>0</v>
      </c>
      <c r="J29" s="132" t="s">
        <v>405</v>
      </c>
      <c r="K29" s="132" t="s">
        <v>419</v>
      </c>
      <c r="L29" s="132" t="s">
        <v>467</v>
      </c>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2099</v>
      </c>
      <c r="B30" s="125" t="s">
        <v>2148</v>
      </c>
      <c r="C30" s="126" t="s">
        <v>2149</v>
      </c>
      <c r="D30" s="128" t="s">
        <v>2150</v>
      </c>
      <c r="E30" s="128" t="s">
        <v>2151</v>
      </c>
      <c r="F30" s="128" t="s">
        <v>2152</v>
      </c>
      <c r="G30" s="128" t="s">
        <v>2113</v>
      </c>
      <c r="H30" s="128" t="s">
        <v>2153</v>
      </c>
      <c r="I30" s="130">
        <f>IF(COUNTIF(J30:AW30,"&lt;&gt;")=0,"",SUMPRODUCT(((Recommendations[ImplStatus]="Implemented")+(Recommendations[ImplStatus]="Compensated"))*ISNUMBER(MATCH(Recommendations[Id],J30:AW30,0)))/COUNTIF(J30:AW30,"&lt;&gt;"))</f>
        <v>0</v>
      </c>
      <c r="J30" s="132" t="s">
        <v>429</v>
      </c>
      <c r="K30" s="132" t="s">
        <v>434</v>
      </c>
      <c r="L30" s="132" t="s">
        <v>438</v>
      </c>
      <c r="M30" s="132" t="s">
        <v>457</v>
      </c>
      <c r="N30" s="132" t="s">
        <v>507</v>
      </c>
      <c r="O30" s="132" t="s">
        <v>581</v>
      </c>
      <c r="P30" s="132" t="s">
        <v>586</v>
      </c>
      <c r="Q30" s="132" t="s">
        <v>590</v>
      </c>
      <c r="R30" s="132" t="s">
        <v>595</v>
      </c>
      <c r="S30" s="132" t="s">
        <v>599</v>
      </c>
      <c r="T30" s="132" t="s">
        <v>603</v>
      </c>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2154</v>
      </c>
      <c r="B31" s="124"/>
      <c r="C31" s="123" t="s">
        <v>2155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2154</v>
      </c>
      <c r="B32" s="125" t="s">
        <v>2156</v>
      </c>
      <c r="C32" s="126" t="s">
        <v>2157</v>
      </c>
      <c r="D32" s="128" t="s">
        <v>2158</v>
      </c>
      <c r="E32" s="128" t="s">
        <v>2159</v>
      </c>
      <c r="F32" s="128" t="s">
        <v>2160</v>
      </c>
      <c r="G32" s="128" t="s">
        <v>2161</v>
      </c>
      <c r="H32" s="128" t="s">
        <v>2162</v>
      </c>
      <c r="I32" s="130">
        <f>IF(COUNTIF(J32:AW32,"&lt;&gt;")=0,"",SUMPRODUCT(((Recommendations[ImplStatus]="Implemented")+(Recommendations[ImplStatus]="Compensated"))*ISNUMBER(MATCH(Recommendations[Id],J32:AW32,0)))/COUNTIF(J32:AW32,"&lt;&gt;"))</f>
        <v>0</v>
      </c>
      <c r="J32" s="132" t="s">
        <v>669</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2154</v>
      </c>
      <c r="B33" s="125" t="s">
        <v>2163</v>
      </c>
      <c r="C33" s="126" t="s">
        <v>2164</v>
      </c>
      <c r="D33" s="128" t="s">
        <v>2165</v>
      </c>
      <c r="E33" s="128" t="s">
        <v>2166</v>
      </c>
      <c r="F33" s="128" t="s">
        <v>2167</v>
      </c>
      <c r="G33" s="128" t="s">
        <v>2168</v>
      </c>
      <c r="H33" s="128" t="s">
        <v>2169</v>
      </c>
      <c r="I33" s="130">
        <f>IF(COUNTIF(J33:AW33,"&lt;&gt;")=0,"",SUMPRODUCT(((Recommendations[ImplStatus]="Implemented")+(Recommendations[ImplStatus]="Compensated"))*ISNUMBER(MATCH(Recommendations[Id],J33:AW33,0)))/COUNTIF(J33:AW33,"&lt;&gt;"))</f>
        <v>0</v>
      </c>
      <c r="J33" s="132" t="s">
        <v>85</v>
      </c>
      <c r="K33" s="132" t="s">
        <v>556</v>
      </c>
      <c r="L33" s="132" t="s">
        <v>607</v>
      </c>
      <c r="M33" s="132" t="s">
        <v>612</v>
      </c>
      <c r="N33" s="132" t="s">
        <v>616</v>
      </c>
      <c r="O33" s="132" t="s">
        <v>620</v>
      </c>
      <c r="P33" s="132" t="s">
        <v>625</v>
      </c>
      <c r="Q33" s="132" t="s">
        <v>629</v>
      </c>
      <c r="R33" s="132" t="s">
        <v>633</v>
      </c>
      <c r="S33" s="132" t="s">
        <v>637</v>
      </c>
      <c r="T33" s="132" t="s">
        <v>641</v>
      </c>
      <c r="U33" s="132" t="s">
        <v>734</v>
      </c>
      <c r="V33" s="132" t="s">
        <v>739</v>
      </c>
      <c r="W33" s="132" t="s">
        <v>743</v>
      </c>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2154</v>
      </c>
      <c r="B34" s="125" t="s">
        <v>2170</v>
      </c>
      <c r="C34" s="126" t="s">
        <v>2171</v>
      </c>
      <c r="D34" s="128" t="s">
        <v>2172</v>
      </c>
      <c r="E34" s="128" t="s">
        <v>2173</v>
      </c>
      <c r="F34" s="128" t="s">
        <v>2174</v>
      </c>
      <c r="G34" s="128" t="s">
        <v>2175</v>
      </c>
      <c r="H34" s="128" t="s">
        <v>2176</v>
      </c>
      <c r="I34" s="130">
        <f>IF(COUNTIF(J34:AW34,"&lt;&gt;")=0,"",SUMPRODUCT(((Recommendations[ImplStatus]="Implemented")+(Recommendations[ImplStatus]="Compensated"))*ISNUMBER(MATCH(Recommendations[Id],J34:AW34,0)))/COUNTIF(J34:AW34,"&lt;&gt;"))</f>
        <v>0</v>
      </c>
      <c r="J34" s="132" t="s">
        <v>409</v>
      </c>
      <c r="K34" s="132" t="s">
        <v>414</v>
      </c>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2154</v>
      </c>
      <c r="B35" s="125" t="s">
        <v>2177</v>
      </c>
      <c r="C35" s="126" t="s">
        <v>2178</v>
      </c>
      <c r="D35" s="128" t="s">
        <v>2179</v>
      </c>
      <c r="E35" s="128" t="s">
        <v>2180</v>
      </c>
      <c r="F35" s="128" t="s">
        <v>2181</v>
      </c>
      <c r="G35" s="128" t="s">
        <v>2182</v>
      </c>
      <c r="H35" s="128" t="s">
        <v>2183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2154</v>
      </c>
      <c r="B36" s="125" t="s">
        <v>2184</v>
      </c>
      <c r="C36" s="126" t="s">
        <v>2185</v>
      </c>
      <c r="D36" s="128" t="s">
        <v>2186</v>
      </c>
      <c r="E36" s="128" t="s">
        <v>2187</v>
      </c>
      <c r="F36" s="128" t="s">
        <v>2188</v>
      </c>
      <c r="G36" s="128" t="s">
        <v>2189</v>
      </c>
      <c r="H36" s="128" t="s">
        <v>2190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2154</v>
      </c>
      <c r="B37" s="125" t="s">
        <v>2191</v>
      </c>
      <c r="C37" s="126" t="s">
        <v>2192</v>
      </c>
      <c r="D37" s="128" t="s">
        <v>2193</v>
      </c>
      <c r="E37" s="128" t="s">
        <v>2194</v>
      </c>
      <c r="F37" s="128" t="s">
        <v>2195</v>
      </c>
      <c r="G37" s="128" t="s">
        <v>2196</v>
      </c>
      <c r="H37" s="128" t="s">
        <v>2197</v>
      </c>
      <c r="I37" s="130">
        <f>IF(COUNTIF(J37:AW37,"&lt;&gt;")=0,"",SUMPRODUCT(((Recommendations[ImplStatus]="Implemented")+(Recommendations[ImplStatus]="Compensated"))*ISNUMBER(MATCH(Recommendations[Id],J37:AW37,0)))/COUNTIF(J37:AW37,"&lt;&gt;"))</f>
        <v>0</v>
      </c>
      <c r="J37" s="132" t="s">
        <v>130</v>
      </c>
      <c r="K37" s="132" t="s">
        <v>135</v>
      </c>
      <c r="L37" s="132" t="s">
        <v>140</v>
      </c>
      <c r="M37" s="132" t="s">
        <v>356</v>
      </c>
      <c r="N37" s="132" t="s">
        <v>527</v>
      </c>
      <c r="O37" s="132" t="s">
        <v>531</v>
      </c>
      <c r="P37" s="132" t="s">
        <v>561</v>
      </c>
      <c r="Q37" s="132" t="s">
        <v>566</v>
      </c>
      <c r="R37" s="132" t="s">
        <v>576</v>
      </c>
      <c r="S37" s="132" t="s">
        <v>674</v>
      </c>
      <c r="T37" s="132" t="s">
        <v>699</v>
      </c>
      <c r="U37" s="132" t="s">
        <v>704</v>
      </c>
      <c r="V37" s="132" t="s">
        <v>747</v>
      </c>
      <c r="W37" s="132" t="s">
        <v>752</v>
      </c>
      <c r="X37" s="132" t="s">
        <v>766</v>
      </c>
      <c r="Y37" s="132" t="s">
        <v>771</v>
      </c>
      <c r="Z37" s="132" t="s">
        <v>781</v>
      </c>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2154</v>
      </c>
      <c r="B38" s="125" t="s">
        <v>2198</v>
      </c>
      <c r="C38" s="126" t="s">
        <v>2199</v>
      </c>
      <c r="D38" s="128" t="s">
        <v>2200</v>
      </c>
      <c r="E38" s="128" t="s">
        <v>2201</v>
      </c>
      <c r="F38" s="128" t="s">
        <v>2202</v>
      </c>
      <c r="G38" s="128" t="s">
        <v>2203</v>
      </c>
      <c r="H38" s="128" t="s">
        <v>2204</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2154</v>
      </c>
      <c r="B39" s="125" t="s">
        <v>2205</v>
      </c>
      <c r="C39" s="126" t="s">
        <v>2206</v>
      </c>
      <c r="D39" s="128" t="s">
        <v>2207</v>
      </c>
      <c r="E39" s="128" t="s">
        <v>2208</v>
      </c>
      <c r="F39" s="128" t="s">
        <v>2209</v>
      </c>
      <c r="G39" s="128" t="s">
        <v>2210</v>
      </c>
      <c r="H39" s="128" t="s">
        <v>2211</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2154</v>
      </c>
      <c r="B40" s="125" t="s">
        <v>2212</v>
      </c>
      <c r="C40" s="126" t="s">
        <v>2213</v>
      </c>
      <c r="D40" s="128" t="s">
        <v>2214</v>
      </c>
      <c r="E40" s="128" t="s">
        <v>2215</v>
      </c>
      <c r="F40" s="128" t="s">
        <v>2216</v>
      </c>
      <c r="G40" s="128" t="s">
        <v>2217</v>
      </c>
      <c r="H40" s="128" t="s">
        <v>2218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2154</v>
      </c>
      <c r="B41" s="125" t="s">
        <v>2219</v>
      </c>
      <c r="C41" s="126" t="s">
        <v>2220</v>
      </c>
      <c r="D41" s="128" t="s">
        <v>2221</v>
      </c>
      <c r="E41" s="128" t="s">
        <v>2222</v>
      </c>
      <c r="F41" s="128" t="s">
        <v>2223</v>
      </c>
      <c r="G41" s="128" t="s">
        <v>2161</v>
      </c>
      <c r="H41" s="128" t="s">
        <v>2224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2225</v>
      </c>
      <c r="B42" s="124"/>
      <c r="C42" s="123" t="s">
        <v>2226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2225</v>
      </c>
      <c r="B43" s="125" t="s">
        <v>2227</v>
      </c>
      <c r="C43" s="126" t="s">
        <v>2228</v>
      </c>
      <c r="D43" s="128" t="s">
        <v>2229</v>
      </c>
      <c r="E43" s="128" t="s">
        <v>2230</v>
      </c>
      <c r="F43" s="128" t="s">
        <v>2231</v>
      </c>
      <c r="G43" s="128" t="s">
        <v>2232</v>
      </c>
      <c r="H43" s="128" t="s">
        <v>2233</v>
      </c>
      <c r="I43" s="130">
        <f>IF(COUNTIF(J43:AW43,"&lt;&gt;")=0,"",SUMPRODUCT(((Recommendations[ImplStatus]="Implemented")+(Recommendations[ImplStatus]="Compensated"))*ISNUMBER(MATCH(Recommendations[Id],J43:AW43,0)))/COUNTIF(J43:AW43,"&lt;&gt;"))</f>
        <v>0</v>
      </c>
      <c r="J43" s="132" t="s">
        <v>43</v>
      </c>
      <c r="K43" s="132" t="s">
        <v>65</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2225</v>
      </c>
      <c r="B44" s="125" t="s">
        <v>2234</v>
      </c>
      <c r="C44" s="126" t="s">
        <v>2235</v>
      </c>
      <c r="D44" s="128" t="s">
        <v>2236</v>
      </c>
      <c r="E44" s="128" t="s">
        <v>2237</v>
      </c>
      <c r="F44" s="128" t="s">
        <v>2238</v>
      </c>
      <c r="G44" s="128" t="s">
        <v>2239</v>
      </c>
      <c r="H44" s="128" t="s">
        <v>2240</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2225</v>
      </c>
      <c r="B45" s="125" t="s">
        <v>2241</v>
      </c>
      <c r="C45" s="126" t="s">
        <v>2242</v>
      </c>
      <c r="D45" s="128" t="s">
        <v>2243</v>
      </c>
      <c r="E45" s="128" t="s">
        <v>2244</v>
      </c>
      <c r="F45" s="128" t="s">
        <v>2245</v>
      </c>
      <c r="G45" s="128" t="s">
        <v>2246</v>
      </c>
      <c r="H45" s="128" t="s">
        <v>2247</v>
      </c>
      <c r="I45" s="130">
        <f>IF(COUNTIF(J45:AW45,"&lt;&gt;")=0,"",SUMPRODUCT(((Recommendations[ImplStatus]="Implemented")+(Recommendations[ImplStatus]="Compensated"))*ISNUMBER(MATCH(Recommendations[Id],J45:AW45,0)))/COUNTIF(J45:AW45,"&lt;&gt;"))</f>
        <v>0</v>
      </c>
      <c r="J45" s="132" t="s">
        <v>43</v>
      </c>
      <c r="K45" s="132" t="s">
        <v>90</v>
      </c>
      <c r="L45" s="132" t="s">
        <v>188</v>
      </c>
      <c r="M45" s="132" t="s">
        <v>193</v>
      </c>
      <c r="N45" s="132" t="s">
        <v>198</v>
      </c>
      <c r="O45" s="132" t="s">
        <v>679</v>
      </c>
      <c r="P45" s="132" t="s">
        <v>689</v>
      </c>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2225</v>
      </c>
      <c r="B46" s="125" t="s">
        <v>2248</v>
      </c>
      <c r="C46" s="126" t="s">
        <v>2249</v>
      </c>
      <c r="D46" s="128" t="s">
        <v>2250</v>
      </c>
      <c r="E46" s="128" t="s">
        <v>2251</v>
      </c>
      <c r="F46" s="128" t="s">
        <v>2252</v>
      </c>
      <c r="G46" s="128" t="s">
        <v>2246</v>
      </c>
      <c r="H46" s="128" t="s">
        <v>2253</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2225</v>
      </c>
      <c r="B47" s="125" t="s">
        <v>2254</v>
      </c>
      <c r="C47" s="126" t="s">
        <v>2255</v>
      </c>
      <c r="D47" s="128" t="s">
        <v>2256</v>
      </c>
      <c r="E47" s="128" t="s">
        <v>2257</v>
      </c>
      <c r="F47" s="128" t="s">
        <v>2258</v>
      </c>
      <c r="G47" s="128" t="s">
        <v>2259</v>
      </c>
      <c r="H47" s="128" t="s">
        <v>2260</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2225</v>
      </c>
      <c r="B48" s="125" t="s">
        <v>2261</v>
      </c>
      <c r="C48" s="126" t="s">
        <v>2262</v>
      </c>
      <c r="D48" s="128" t="s">
        <v>2263</v>
      </c>
      <c r="E48" s="128" t="s">
        <v>2264</v>
      </c>
      <c r="F48" s="128" t="s">
        <v>2265</v>
      </c>
      <c r="G48" s="128" t="s">
        <v>2266</v>
      </c>
      <c r="H48" s="128" t="s">
        <v>2267</v>
      </c>
      <c r="I48" s="130">
        <f>IF(COUNTIF(J48:AW48,"&lt;&gt;")=0,"",SUMPRODUCT(((Recommendations[ImplStatus]="Implemented")+(Recommendations[ImplStatus]="Compensated"))*ISNUMBER(MATCH(Recommendations[Id],J48:AW48,0)))/COUNTIF(J48:AW48,"&lt;&gt;"))</f>
        <v>0</v>
      </c>
      <c r="J48" s="132" t="s">
        <v>49</v>
      </c>
      <c r="K48" s="132" t="s">
        <v>55</v>
      </c>
      <c r="L48" s="132" t="s">
        <v>145</v>
      </c>
      <c r="M48" s="132" t="s">
        <v>150</v>
      </c>
      <c r="N48" s="132" t="s">
        <v>154</v>
      </c>
      <c r="O48" s="132" t="s">
        <v>158</v>
      </c>
      <c r="P48" s="132" t="s">
        <v>163</v>
      </c>
      <c r="Q48" s="132" t="s">
        <v>168</v>
      </c>
      <c r="R48" s="132" t="s">
        <v>173</v>
      </c>
      <c r="S48" s="132" t="s">
        <v>207</v>
      </c>
      <c r="T48" s="132" t="s">
        <v>757</v>
      </c>
      <c r="U48" s="132" t="s">
        <v>762</v>
      </c>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2225</v>
      </c>
      <c r="B49" s="125" t="s">
        <v>2268</v>
      </c>
      <c r="C49" s="126" t="s">
        <v>2269</v>
      </c>
      <c r="D49" s="128" t="s">
        <v>2270</v>
      </c>
      <c r="E49" s="128" t="s">
        <v>2271</v>
      </c>
      <c r="F49" s="128" t="s">
        <v>2272</v>
      </c>
      <c r="G49" s="128" t="s">
        <v>2030</v>
      </c>
      <c r="H49" s="128" t="s">
        <v>2273</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2225</v>
      </c>
      <c r="B50" s="125" t="s">
        <v>2274</v>
      </c>
      <c r="C50" s="126" t="s">
        <v>2275</v>
      </c>
      <c r="D50" s="128" t="s">
        <v>2276</v>
      </c>
      <c r="E50" s="128" t="s">
        <v>2277</v>
      </c>
      <c r="F50" s="128" t="s">
        <v>2278</v>
      </c>
      <c r="G50" s="128" t="s">
        <v>2279</v>
      </c>
      <c r="H50" s="128" t="s">
        <v>2280</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2281</v>
      </c>
      <c r="B51" s="124"/>
      <c r="C51" s="123" t="s">
        <v>2282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2281</v>
      </c>
      <c r="B52" s="125" t="s">
        <v>2283</v>
      </c>
      <c r="C52" s="126" t="s">
        <v>2284</v>
      </c>
      <c r="D52" s="128" t="s">
        <v>2285</v>
      </c>
      <c r="E52" s="128" t="s">
        <v>2286</v>
      </c>
      <c r="F52" s="128" t="s">
        <v>2287</v>
      </c>
      <c r="G52" s="128" t="s">
        <v>2288</v>
      </c>
      <c r="H52" s="128" t="s">
        <v>2289</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2281</v>
      </c>
      <c r="B53" s="125" t="s">
        <v>2290</v>
      </c>
      <c r="C53" s="126" t="s">
        <v>2291</v>
      </c>
      <c r="D53" s="128" t="s">
        <v>2292</v>
      </c>
      <c r="E53" s="128" t="s">
        <v>2293</v>
      </c>
      <c r="F53" s="128" t="s">
        <v>2294</v>
      </c>
      <c r="G53" s="128" t="s">
        <v>2295</v>
      </c>
      <c r="H53" s="128" t="s">
        <v>2296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2281</v>
      </c>
      <c r="B54" s="125" t="s">
        <v>2297</v>
      </c>
      <c r="C54" s="126" t="s">
        <v>2298</v>
      </c>
      <c r="D54" s="128" t="s">
        <v>2299</v>
      </c>
      <c r="E54" s="128" t="s">
        <v>2300</v>
      </c>
      <c r="F54" s="128" t="s">
        <v>2301</v>
      </c>
      <c r="G54" s="128" t="s">
        <v>2302</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2281</v>
      </c>
      <c r="B55" s="125" t="s">
        <v>2303</v>
      </c>
      <c r="C55" s="126" t="s">
        <v>2304</v>
      </c>
      <c r="D55" s="128" t="s">
        <v>2305</v>
      </c>
      <c r="E55" s="128" t="s">
        <v>2306</v>
      </c>
      <c r="F55" s="128" t="s">
        <v>2307</v>
      </c>
      <c r="G55" s="128" t="s">
        <v>2308</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2281</v>
      </c>
      <c r="B56" s="125" t="s">
        <v>2309</v>
      </c>
      <c r="C56" s="126" t="s">
        <v>2310</v>
      </c>
      <c r="D56" s="128" t="s">
        <v>2311</v>
      </c>
      <c r="E56" s="128" t="s">
        <v>2312</v>
      </c>
      <c r="F56" s="128" t="s">
        <v>2313</v>
      </c>
      <c r="G56" s="128" t="s">
        <v>2314</v>
      </c>
      <c r="H56" s="128" t="s">
        <v>2315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2316</v>
      </c>
      <c r="B57" s="124"/>
      <c r="C57" s="123" t="s">
        <v>2317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2316</v>
      </c>
      <c r="B58" s="125" t="s">
        <v>2318</v>
      </c>
      <c r="C58" s="126" t="s">
        <v>2319</v>
      </c>
      <c r="D58" s="128" t="s">
        <v>2320</v>
      </c>
      <c r="E58" s="128" t="s">
        <v>2321</v>
      </c>
      <c r="F58" s="128" t="s">
        <v>2322</v>
      </c>
      <c r="G58" s="128" t="s">
        <v>2323</v>
      </c>
      <c r="H58" s="128" t="s">
        <v>2324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2316</v>
      </c>
      <c r="B59" s="125" t="s">
        <v>2325</v>
      </c>
      <c r="C59" s="126" t="s">
        <v>2326</v>
      </c>
      <c r="D59" s="128" t="s">
        <v>2327</v>
      </c>
      <c r="E59" s="128" t="s">
        <v>2328</v>
      </c>
      <c r="F59" s="128" t="s">
        <v>2329</v>
      </c>
      <c r="G59" s="128" t="s">
        <v>2330</v>
      </c>
      <c r="H59" s="128" t="s">
        <v>2331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2316</v>
      </c>
      <c r="B60" s="125" t="s">
        <v>2332</v>
      </c>
      <c r="C60" s="126" t="s">
        <v>2333</v>
      </c>
      <c r="D60" s="128" t="s">
        <v>2334</v>
      </c>
      <c r="E60" s="128" t="s">
        <v>2335</v>
      </c>
      <c r="F60" s="128" t="s">
        <v>2336</v>
      </c>
      <c r="G60" s="128" t="s">
        <v>2337</v>
      </c>
      <c r="H60" s="128" t="s">
        <v>2338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2339</v>
      </c>
      <c r="B61" s="124"/>
      <c r="C61" s="123" t="s">
        <v>2340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2339</v>
      </c>
      <c r="B62" s="125" t="s">
        <v>2341</v>
      </c>
      <c r="C62" s="126" t="s">
        <v>2342</v>
      </c>
      <c r="D62" s="128" t="s">
        <v>2343</v>
      </c>
      <c r="E62" s="128" t="s">
        <v>2344</v>
      </c>
      <c r="F62" s="128" t="s">
        <v>2345</v>
      </c>
      <c r="G62" s="128" t="s">
        <v>2346</v>
      </c>
      <c r="H62" s="128" t="s">
        <v>2347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2339</v>
      </c>
      <c r="B63" s="125" t="s">
        <v>2348</v>
      </c>
      <c r="C63" s="126" t="s">
        <v>2349</v>
      </c>
      <c r="D63" s="128" t="s">
        <v>2350</v>
      </c>
      <c r="E63" s="128" t="s">
        <v>2351</v>
      </c>
      <c r="F63" s="128" t="s">
        <v>2352</v>
      </c>
      <c r="G63" s="128" t="s">
        <v>2353</v>
      </c>
      <c r="H63" s="128" t="s">
        <v>2354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2339</v>
      </c>
      <c r="B64" s="125" t="s">
        <v>2355</v>
      </c>
      <c r="C64" s="126" t="s">
        <v>2356</v>
      </c>
      <c r="D64" s="128" t="s">
        <v>2357</v>
      </c>
      <c r="E64" s="128" t="s">
        <v>2358</v>
      </c>
      <c r="F64" s="128" t="s">
        <v>2359</v>
      </c>
      <c r="G64" s="128" t="s">
        <v>2360</v>
      </c>
      <c r="H64" s="128" t="s">
        <v>2361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2339</v>
      </c>
      <c r="B65" s="125" t="s">
        <v>2362</v>
      </c>
      <c r="C65" s="126" t="s">
        <v>2363</v>
      </c>
      <c r="D65" s="128" t="s">
        <v>2364</v>
      </c>
      <c r="E65" s="128" t="s">
        <v>2365</v>
      </c>
      <c r="F65" s="128" t="s">
        <v>2366</v>
      </c>
      <c r="G65" s="128" t="s">
        <v>2367</v>
      </c>
      <c r="H65" s="128" t="s">
        <v>2368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2339</v>
      </c>
      <c r="B66" s="125" t="s">
        <v>2369</v>
      </c>
      <c r="C66" s="126" t="s">
        <v>2370</v>
      </c>
      <c r="D66" s="128" t="s">
        <v>2371</v>
      </c>
      <c r="E66" s="128" t="s">
        <v>2372</v>
      </c>
      <c r="F66" s="128" t="s">
        <v>2373</v>
      </c>
      <c r="G66" s="128" t="s">
        <v>2374</v>
      </c>
      <c r="H66" s="128" t="s">
        <v>2375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2339</v>
      </c>
      <c r="B67" s="125" t="s">
        <v>2376</v>
      </c>
      <c r="C67" s="126" t="s">
        <v>2377</v>
      </c>
      <c r="D67" s="128" t="s">
        <v>2378</v>
      </c>
      <c r="E67" s="128" t="s">
        <v>2379</v>
      </c>
      <c r="F67" s="128" t="s">
        <v>2380</v>
      </c>
      <c r="G67" s="128" t="s">
        <v>2381</v>
      </c>
      <c r="H67" s="128" t="s">
        <v>2382</v>
      </c>
      <c r="I67" s="130">
        <f>IF(COUNTIF(J67:AW67,"&lt;&gt;")=0,"",SUMPRODUCT(((Recommendations[ImplStatus]="Implemented")+(Recommendations[ImplStatus]="Compensated"))*ISNUMBER(MATCH(Recommendations[Id],J67:AW67,0)))/COUNTIF(J67:AW67,"&lt;&gt;"))</f>
        <v>0</v>
      </c>
      <c r="J67" s="132" t="s">
        <v>766</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2339</v>
      </c>
      <c r="B68" s="125" t="s">
        <v>2383</v>
      </c>
      <c r="C68" s="126" t="s">
        <v>2384</v>
      </c>
      <c r="D68" s="128" t="s">
        <v>2385</v>
      </c>
      <c r="E68" s="128" t="s">
        <v>2386</v>
      </c>
      <c r="F68" s="128" t="s">
        <v>2387</v>
      </c>
      <c r="G68" s="128" t="s">
        <v>2388</v>
      </c>
      <c r="H68" s="128" t="s">
        <v>2389</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2390</v>
      </c>
      <c r="B69" s="124"/>
      <c r="C69" s="123" t="s">
        <v>2391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2390</v>
      </c>
      <c r="B70" s="125" t="s">
        <v>2392</v>
      </c>
      <c r="C70" s="126" t="s">
        <v>2393</v>
      </c>
      <c r="D70" s="128" t="s">
        <v>2394</v>
      </c>
      <c r="E70" s="128" t="s">
        <v>2395</v>
      </c>
      <c r="F70" s="128" t="s">
        <v>2396</v>
      </c>
      <c r="G70" s="128" t="s">
        <v>2397</v>
      </c>
      <c r="H70" s="128" t="s">
        <v>2398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2390</v>
      </c>
      <c r="B71" s="125" t="s">
        <v>2399</v>
      </c>
      <c r="C71" s="126" t="s">
        <v>2400</v>
      </c>
      <c r="D71" s="128" t="s">
        <v>2401</v>
      </c>
      <c r="E71" s="128" t="s">
        <v>2402</v>
      </c>
      <c r="F71" s="128" t="s">
        <v>2403</v>
      </c>
      <c r="G71" s="128" t="s">
        <v>2404</v>
      </c>
      <c r="H71" s="128" t="s">
        <v>2405</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2406</v>
      </c>
      <c r="B72" s="124"/>
      <c r="C72" s="123" t="s">
        <v>2407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2406</v>
      </c>
      <c r="B73" s="125" t="s">
        <v>2408</v>
      </c>
      <c r="C73" s="126" t="s">
        <v>2409</v>
      </c>
      <c r="D73" s="128" t="s">
        <v>2410</v>
      </c>
      <c r="E73" s="128" t="s">
        <v>2411</v>
      </c>
      <c r="F73" s="128" t="s">
        <v>2412</v>
      </c>
      <c r="G73" s="128" t="s">
        <v>2413</v>
      </c>
      <c r="H73" s="128" t="s">
        <v>2414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2406</v>
      </c>
      <c r="B74" s="125" t="s">
        <v>2415</v>
      </c>
      <c r="C74" s="126" t="s">
        <v>2416</v>
      </c>
      <c r="D74" s="128" t="s">
        <v>2417</v>
      </c>
      <c r="E74" s="128" t="s">
        <v>2418</v>
      </c>
      <c r="F74" s="128" t="s">
        <v>2419</v>
      </c>
      <c r="G74" s="128" t="s">
        <v>2420</v>
      </c>
      <c r="H74" s="128" t="s">
        <v>2421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2406</v>
      </c>
      <c r="B75" s="125" t="s">
        <v>2422</v>
      </c>
      <c r="C75" s="126" t="s">
        <v>2423</v>
      </c>
      <c r="D75" s="128" t="s">
        <v>2424</v>
      </c>
      <c r="E75" s="128" t="s">
        <v>2425</v>
      </c>
      <c r="F75" s="128" t="s">
        <v>2426</v>
      </c>
      <c r="G75" s="128" t="s">
        <v>2427</v>
      </c>
      <c r="H75" s="128" t="s">
        <v>2428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2406</v>
      </c>
      <c r="B76" s="125" t="s">
        <v>2429</v>
      </c>
      <c r="C76" s="126" t="s">
        <v>2430</v>
      </c>
      <c r="D76" s="128" t="s">
        <v>2431</v>
      </c>
      <c r="E76" s="128" t="s">
        <v>2432</v>
      </c>
      <c r="F76" s="128" t="s">
        <v>2433</v>
      </c>
      <c r="G76" s="128" t="s">
        <v>2434</v>
      </c>
      <c r="H76" s="128" t="s">
        <v>2435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2406</v>
      </c>
      <c r="B77" s="125" t="s">
        <v>2436</v>
      </c>
      <c r="C77" s="126" t="s">
        <v>2437</v>
      </c>
      <c r="D77" s="128" t="s">
        <v>2438</v>
      </c>
      <c r="E77" s="128" t="s">
        <v>2439</v>
      </c>
      <c r="F77" s="128" t="s">
        <v>2440</v>
      </c>
      <c r="G77" s="128" t="s">
        <v>2434</v>
      </c>
      <c r="H77" s="128" t="s">
        <v>2441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2442</v>
      </c>
      <c r="B78" s="124"/>
      <c r="C78" s="123" t="s">
        <v>2443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2442</v>
      </c>
      <c r="B79" s="125" t="s">
        <v>2442</v>
      </c>
      <c r="C79" s="126" t="s">
        <v>2444</v>
      </c>
      <c r="D79" s="128" t="s">
        <v>2445</v>
      </c>
      <c r="E79" s="128" t="s">
        <v>2446</v>
      </c>
      <c r="F79" s="128" t="s">
        <v>2447</v>
      </c>
      <c r="G79" s="128" t="s">
        <v>2448</v>
      </c>
      <c r="H79" s="128" t="s">
        <v>2449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2442</v>
      </c>
      <c r="B80" s="125" t="s">
        <v>2450</v>
      </c>
      <c r="C80" s="126" t="s">
        <v>2451</v>
      </c>
      <c r="D80" s="128" t="s">
        <v>2452</v>
      </c>
      <c r="E80" s="128" t="s">
        <v>2453</v>
      </c>
      <c r="F80" s="128" t="s">
        <v>2454</v>
      </c>
      <c r="G80" s="128" t="s">
        <v>2455</v>
      </c>
      <c r="H80" s="128" t="s">
        <v>2456</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2442</v>
      </c>
      <c r="B81" s="125" t="s">
        <v>2457</v>
      </c>
      <c r="C81" s="126" t="s">
        <v>2458</v>
      </c>
      <c r="D81" s="128" t="s">
        <v>2459</v>
      </c>
      <c r="E81" s="128" t="s">
        <v>2460</v>
      </c>
      <c r="F81" s="128" t="s">
        <v>2461</v>
      </c>
      <c r="G81" s="128" t="s">
        <v>2462</v>
      </c>
      <c r="H81" s="128" t="s">
        <v>2463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2464</v>
      </c>
      <c r="B82" s="124"/>
      <c r="C82" s="123" t="s">
        <v>2465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2464</v>
      </c>
      <c r="B83" s="125" t="s">
        <v>2466</v>
      </c>
      <c r="C83" s="126" t="s">
        <v>2467</v>
      </c>
      <c r="D83" s="128" t="s">
        <v>2468</v>
      </c>
      <c r="E83" s="128" t="s">
        <v>2469</v>
      </c>
      <c r="F83" s="128" t="s">
        <v>2470</v>
      </c>
      <c r="G83" s="128" t="s">
        <v>2471</v>
      </c>
      <c r="H83" s="128" t="s">
        <v>2472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2464</v>
      </c>
      <c r="B84" s="125" t="s">
        <v>2473</v>
      </c>
      <c r="C84" s="126" t="s">
        <v>2474</v>
      </c>
      <c r="D84" s="128" t="s">
        <v>2475</v>
      </c>
      <c r="E84" s="128" t="s">
        <v>2476</v>
      </c>
      <c r="F84" s="128" t="s">
        <v>2477</v>
      </c>
      <c r="G84" s="128" t="s">
        <v>2478</v>
      </c>
      <c r="H84" s="128" t="s">
        <v>2479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2464</v>
      </c>
      <c r="B85" s="125" t="s">
        <v>2480</v>
      </c>
      <c r="C85" s="126" t="s">
        <v>2481</v>
      </c>
      <c r="D85" s="128" t="s">
        <v>2482</v>
      </c>
      <c r="E85" s="128" t="s">
        <v>2483</v>
      </c>
      <c r="F85" s="128" t="s">
        <v>2484</v>
      </c>
      <c r="G85" s="128" t="s">
        <v>2485</v>
      </c>
      <c r="H85" s="128" t="s">
        <v>2486</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2464</v>
      </c>
      <c r="B86" s="125" t="s">
        <v>2487</v>
      </c>
      <c r="C86" s="126" t="s">
        <v>2488</v>
      </c>
      <c r="D86" s="128" t="s">
        <v>2489</v>
      </c>
      <c r="E86" s="128" t="s">
        <v>2490</v>
      </c>
      <c r="F86" s="128" t="s">
        <v>2491</v>
      </c>
      <c r="G86" s="128" t="s">
        <v>2492</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2493</v>
      </c>
      <c r="B87" s="124"/>
      <c r="C87" s="123" t="s">
        <v>2494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2493</v>
      </c>
      <c r="B88" s="125" t="s">
        <v>2495</v>
      </c>
      <c r="C88" s="126" t="s">
        <v>2496</v>
      </c>
      <c r="D88" s="128" t="s">
        <v>2497</v>
      </c>
      <c r="E88" s="128" t="s">
        <v>2498</v>
      </c>
      <c r="F88" s="128" t="s">
        <v>2499</v>
      </c>
      <c r="G88" s="128" t="s">
        <v>2500</v>
      </c>
      <c r="H88" s="128" t="s">
        <v>2501</v>
      </c>
      <c r="I88" s="130">
        <f>IF(COUNTIF(J88:AW88,"&lt;&gt;")=0,"",SUMPRODUCT(((Recommendations[ImplStatus]="Implemented")+(Recommendations[ImplStatus]="Compensated"))*ISNUMBER(MATCH(Recommendations[Id],J88:AW88,0)))/COUNTIF(J88:AW88,"&lt;&gt;"))</f>
        <v>0</v>
      </c>
      <c r="J88" s="132" t="s">
        <v>140</v>
      </c>
      <c r="K88" s="132" t="s">
        <v>561</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2493</v>
      </c>
      <c r="B89" s="125" t="s">
        <v>2502</v>
      </c>
      <c r="C89" s="126" t="s">
        <v>2503</v>
      </c>
      <c r="D89" s="128" t="s">
        <v>2504</v>
      </c>
      <c r="E89" s="128" t="s">
        <v>2505</v>
      </c>
      <c r="F89" s="128" t="s">
        <v>2506</v>
      </c>
      <c r="G89" s="128" t="s">
        <v>2030</v>
      </c>
      <c r="H89" s="128" t="s">
        <v>2507</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2493</v>
      </c>
      <c r="B90" s="125" t="s">
        <v>2508</v>
      </c>
      <c r="C90" s="126" t="s">
        <v>2509</v>
      </c>
      <c r="D90" s="128" t="s">
        <v>2510</v>
      </c>
      <c r="E90" s="128" t="s">
        <v>2511</v>
      </c>
      <c r="F90" s="128" t="s">
        <v>2512</v>
      </c>
      <c r="G90" s="128" t="s">
        <v>2500</v>
      </c>
      <c r="H90" s="128" t="s">
        <v>2513</v>
      </c>
      <c r="I90" s="130">
        <f>IF(COUNTIF(J90:AW90,"&lt;&gt;")=0,"",SUMPRODUCT(((Recommendations[ImplStatus]="Implemented")+(Recommendations[ImplStatus]="Compensated"))*ISNUMBER(MATCH(Recommendations[Id],J90:AW90,0)))/COUNTIF(J90:AW90,"&lt;&gt;"))</f>
        <v>0</v>
      </c>
      <c r="J90" s="132" t="s">
        <v>650</v>
      </c>
      <c r="K90" s="132" t="s">
        <v>655</v>
      </c>
      <c r="L90" s="132" t="s">
        <v>694</v>
      </c>
      <c r="M90" s="132" t="s">
        <v>729</v>
      </c>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2493</v>
      </c>
      <c r="B91" s="125" t="s">
        <v>2514</v>
      </c>
      <c r="C91" s="126" t="s">
        <v>2515</v>
      </c>
      <c r="D91" s="128" t="s">
        <v>2516</v>
      </c>
      <c r="E91" s="128" t="s">
        <v>2517</v>
      </c>
      <c r="F91" s="128" t="s">
        <v>2518</v>
      </c>
      <c r="G91" s="128" t="s">
        <v>2030</v>
      </c>
      <c r="H91" s="128" t="s">
        <v>2519</v>
      </c>
      <c r="I91" s="130">
        <f>IF(COUNTIF(J91:AW91,"&lt;&gt;")=0,"",SUMPRODUCT(((Recommendations[ImplStatus]="Implemented")+(Recommendations[ImplStatus]="Compensated"))*ISNUMBER(MATCH(Recommendations[Id],J91:AW91,0)))/COUNTIF(J91:AW91,"&lt;&gt;"))</f>
        <v>0</v>
      </c>
      <c r="J91" s="132" t="s">
        <v>115</v>
      </c>
      <c r="K91" s="132" t="s">
        <v>120</v>
      </c>
      <c r="L91" s="132" t="s">
        <v>125</v>
      </c>
      <c r="M91" s="132" t="s">
        <v>527</v>
      </c>
      <c r="N91" s="132" t="s">
        <v>531</v>
      </c>
      <c r="O91" s="132" t="s">
        <v>684</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2493</v>
      </c>
      <c r="B92" s="125" t="s">
        <v>2520</v>
      </c>
      <c r="C92" s="126" t="s">
        <v>2521</v>
      </c>
      <c r="D92" s="128" t="s">
        <v>2522</v>
      </c>
      <c r="E92" s="128" t="s">
        <v>2523</v>
      </c>
      <c r="F92" s="128" t="s">
        <v>2524</v>
      </c>
      <c r="G92" s="128" t="s">
        <v>2030</v>
      </c>
      <c r="H92" s="128" t="s">
        <v>2525</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2493</v>
      </c>
      <c r="B93" s="125" t="s">
        <v>2526</v>
      </c>
      <c r="C93" s="126" t="s">
        <v>2527</v>
      </c>
      <c r="D93" s="128" t="s">
        <v>2528</v>
      </c>
      <c r="E93" s="128" t="s">
        <v>2529</v>
      </c>
      <c r="F93" s="128" t="s">
        <v>2530</v>
      </c>
      <c r="G93" s="128" t="s">
        <v>2531</v>
      </c>
      <c r="H93" s="128" t="s">
        <v>2532</v>
      </c>
      <c r="I93" s="130">
        <f>IF(COUNTIF(J93:AW93,"&lt;&gt;")=0,"",SUMPRODUCT(((Recommendations[ImplStatus]="Implemented")+(Recommendations[ImplStatus]="Compensated"))*ISNUMBER(MATCH(Recommendations[Id],J93:AW93,0)))/COUNTIF(J93:AW93,"&lt;&gt;"))</f>
        <v>0</v>
      </c>
      <c r="J93" s="132" t="s">
        <v>689</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2493</v>
      </c>
      <c r="B94" s="125" t="s">
        <v>2533</v>
      </c>
      <c r="C94" s="126" t="s">
        <v>2534</v>
      </c>
      <c r="D94" s="128" t="s">
        <v>2535</v>
      </c>
      <c r="E94" s="128" t="s">
        <v>2536</v>
      </c>
      <c r="F94" s="128" t="s">
        <v>2537</v>
      </c>
      <c r="G94" s="128" t="s">
        <v>2538</v>
      </c>
      <c r="H94" s="128" t="s">
        <v>2539</v>
      </c>
      <c r="I94" s="130">
        <f>IF(COUNTIF(J94:AW94,"&lt;&gt;")=0,"",SUMPRODUCT(((Recommendations[ImplStatus]="Implemented")+(Recommendations[ImplStatus]="Compensated"))*ISNUMBER(MATCH(Recommendations[Id],J94:AW94,0)))/COUNTIF(J94:AW94,"&lt;&gt;"))</f>
        <v>0</v>
      </c>
      <c r="J94" s="132" t="s">
        <v>115</v>
      </c>
      <c r="K94" s="132" t="s">
        <v>120</v>
      </c>
      <c r="L94" s="132" t="s">
        <v>125</v>
      </c>
      <c r="M94" s="132" t="s">
        <v>522</v>
      </c>
      <c r="N94" s="132" t="s">
        <v>684</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2493</v>
      </c>
      <c r="B95" s="125" t="s">
        <v>2540</v>
      </c>
      <c r="C95" s="126" t="s">
        <v>2541</v>
      </c>
      <c r="D95" s="128" t="s">
        <v>2542</v>
      </c>
      <c r="E95" s="128" t="s">
        <v>2543</v>
      </c>
      <c r="F95" s="128" t="s">
        <v>2544</v>
      </c>
      <c r="G95" s="128" t="s">
        <v>2545</v>
      </c>
      <c r="H95" s="128" t="s">
        <v>2546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2493</v>
      </c>
      <c r="B96" s="125" t="s">
        <v>2547</v>
      </c>
      <c r="C96" s="126" t="s">
        <v>2548</v>
      </c>
      <c r="D96" s="128" t="s">
        <v>2549</v>
      </c>
      <c r="E96" s="128" t="s">
        <v>2550</v>
      </c>
      <c r="F96" s="128" t="s">
        <v>2551</v>
      </c>
      <c r="G96" s="128" t="s">
        <v>2552</v>
      </c>
      <c r="H96" s="128" t="s">
        <v>2553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2493</v>
      </c>
      <c r="B97" s="125" t="s">
        <v>2554</v>
      </c>
      <c r="C97" s="126" t="s">
        <v>2555</v>
      </c>
      <c r="D97" s="128" t="s">
        <v>2556</v>
      </c>
      <c r="E97" s="128" t="s">
        <v>2557</v>
      </c>
      <c r="F97" s="128" t="s">
        <v>2558</v>
      </c>
      <c r="G97" s="128" t="s">
        <v>2559</v>
      </c>
      <c r="H97" s="128" t="s">
        <v>2560</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2561</v>
      </c>
      <c r="B98" s="124"/>
      <c r="C98" s="123" t="s">
        <v>2562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2561</v>
      </c>
      <c r="B99" s="125" t="s">
        <v>2563</v>
      </c>
      <c r="C99" s="126" t="s">
        <v>2564</v>
      </c>
      <c r="D99" s="128" t="s">
        <v>2565</v>
      </c>
      <c r="E99" s="128" t="s">
        <v>2566</v>
      </c>
      <c r="F99" s="128" t="s">
        <v>2567</v>
      </c>
      <c r="G99" s="128" t="s">
        <v>2568</v>
      </c>
      <c r="H99" s="128" t="s">
        <v>2569</v>
      </c>
      <c r="I99" s="130">
        <f>IF(COUNTIF(J99:AW99,"&lt;&gt;")=0,"",SUMPRODUCT(((Recommendations[ImplStatus]="Implemented")+(Recommendations[ImplStatus]="Compensated"))*ISNUMBER(MATCH(Recommendations[Id],J99:AW99,0)))/COUNTIF(J99:AW99,"&lt;&gt;"))</f>
        <v>0</v>
      </c>
      <c r="J99" s="132" t="s">
        <v>709</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2561</v>
      </c>
      <c r="B100" s="125" t="s">
        <v>2570</v>
      </c>
      <c r="C100" s="126" t="s">
        <v>2571</v>
      </c>
      <c r="D100" s="128" t="s">
        <v>2572</v>
      </c>
      <c r="E100" s="128" t="s">
        <v>2573</v>
      </c>
      <c r="F100" s="128" t="s">
        <v>2574</v>
      </c>
      <c r="G100" s="128" t="s">
        <v>2575</v>
      </c>
      <c r="H100" s="128" t="s">
        <v>2576</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2561</v>
      </c>
      <c r="B101" s="125" t="s">
        <v>2577</v>
      </c>
      <c r="C101" s="126" t="s">
        <v>2578</v>
      </c>
      <c r="D101" s="128" t="s">
        <v>2579</v>
      </c>
      <c r="E101" s="128" t="s">
        <v>2580</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2561</v>
      </c>
      <c r="B102" s="125" t="s">
        <v>2581</v>
      </c>
      <c r="C102" s="126" t="s">
        <v>2582</v>
      </c>
      <c r="D102" s="128" t="s">
        <v>2583</v>
      </c>
      <c r="E102" s="128" t="s">
        <v>2584</v>
      </c>
      <c r="F102" s="128" t="s">
        <v>2585</v>
      </c>
      <c r="G102" s="128" t="s">
        <v>2586</v>
      </c>
      <c r="H102" s="128" t="s">
        <v>2587</v>
      </c>
      <c r="I102" s="130">
        <f>IF(COUNTIF(J102:AW102,"&lt;&gt;")=0,"",SUMPRODUCT(((Recommendations[ImplStatus]="Implemented")+(Recommendations[ImplStatus]="Compensated"))*ISNUMBER(MATCH(Recommendations[Id],J102:AW102,0)))/COUNTIF(J102:AW102,"&lt;&gt;"))</f>
        <v>0</v>
      </c>
      <c r="J102" s="132" t="s">
        <v>217</v>
      </c>
      <c r="K102" s="132" t="s">
        <v>442</v>
      </c>
      <c r="L102" s="132" t="s">
        <v>714</v>
      </c>
      <c r="M102" s="132" t="s">
        <v>719</v>
      </c>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2561</v>
      </c>
      <c r="B103" s="125" t="s">
        <v>2588</v>
      </c>
      <c r="C103" s="126" t="s">
        <v>2589</v>
      </c>
      <c r="D103" s="128" t="s">
        <v>2590</v>
      </c>
      <c r="E103" s="128" t="s">
        <v>2591</v>
      </c>
      <c r="F103" s="128" t="s">
        <v>2592</v>
      </c>
      <c r="G103" s="128" t="s">
        <v>2593</v>
      </c>
      <c r="H103" s="128" t="s">
        <v>2594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2595</v>
      </c>
      <c r="B104" s="124"/>
      <c r="C104" s="123" t="s">
        <v>2596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2595</v>
      </c>
      <c r="B105" s="125" t="s">
        <v>2597</v>
      </c>
      <c r="C105" s="126" t="s">
        <v>2598</v>
      </c>
      <c r="D105" s="128" t="s">
        <v>2599</v>
      </c>
      <c r="E105" s="128" t="s">
        <v>2600</v>
      </c>
      <c r="F105" s="128" t="s">
        <v>2601</v>
      </c>
      <c r="G105" s="128" t="s">
        <v>2602</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2595</v>
      </c>
      <c r="B106" s="125" t="s">
        <v>2603</v>
      </c>
      <c r="C106" s="126" t="s">
        <v>2604</v>
      </c>
      <c r="D106" s="128" t="s">
        <v>2605</v>
      </c>
      <c r="E106" s="128" t="s">
        <v>2606</v>
      </c>
      <c r="F106" s="128" t="s">
        <v>2607</v>
      </c>
      <c r="G106" s="128" t="s">
        <v>2608</v>
      </c>
      <c r="H106" s="128" t="s">
        <v>2609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2595</v>
      </c>
      <c r="B107" s="125" t="s">
        <v>2610</v>
      </c>
      <c r="C107" s="126" t="s">
        <v>2611</v>
      </c>
      <c r="D107" s="128" t="s">
        <v>2612</v>
      </c>
      <c r="E107" s="128" t="s">
        <v>2613</v>
      </c>
      <c r="F107" s="128" t="s">
        <v>2614</v>
      </c>
      <c r="G107" s="128" t="s">
        <v>2615</v>
      </c>
      <c r="H107" s="128" t="s">
        <v>2616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2617</v>
      </c>
      <c r="B108" s="124"/>
      <c r="C108" s="123" t="s">
        <v>2618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2617</v>
      </c>
      <c r="B109" s="125" t="s">
        <v>2619</v>
      </c>
      <c r="C109" s="126" t="s">
        <v>2620</v>
      </c>
      <c r="D109" s="128" t="s">
        <v>2621</v>
      </c>
      <c r="E109" s="128" t="s">
        <v>2622</v>
      </c>
      <c r="F109" s="128" t="s">
        <v>2623</v>
      </c>
      <c r="G109" s="128" t="s">
        <v>2624</v>
      </c>
      <c r="H109" s="128" t="s">
        <v>2625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2617</v>
      </c>
      <c r="B110" s="125" t="s">
        <v>2626</v>
      </c>
      <c r="C110" s="126" t="s">
        <v>2627</v>
      </c>
      <c r="D110" s="128" t="s">
        <v>2628</v>
      </c>
      <c r="E110" s="128" t="s">
        <v>2629</v>
      </c>
      <c r="F110" s="128" t="s">
        <v>2630</v>
      </c>
      <c r="G110" s="128" t="s">
        <v>2631</v>
      </c>
      <c r="H110" s="128" t="s">
        <v>2632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2617</v>
      </c>
      <c r="B111" s="125" t="s">
        <v>2633</v>
      </c>
      <c r="C111" s="126" t="s">
        <v>2634</v>
      </c>
      <c r="D111" s="128" t="s">
        <v>2635</v>
      </c>
      <c r="E111" s="128" t="s">
        <v>2636</v>
      </c>
      <c r="F111" s="128" t="s">
        <v>2637</v>
      </c>
      <c r="G111" s="128" t="s">
        <v>2638</v>
      </c>
      <c r="H111" s="128" t="s">
        <v>2639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2640</v>
      </c>
      <c r="B112" s="124"/>
      <c r="C112" s="123" t="s">
        <v>2641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2640</v>
      </c>
      <c r="B113" s="125" t="s">
        <v>2642</v>
      </c>
      <c r="C113" s="126" t="s">
        <v>2643</v>
      </c>
      <c r="D113" s="128" t="s">
        <v>2644</v>
      </c>
      <c r="E113" s="128" t="s">
        <v>2645</v>
      </c>
      <c r="F113" s="128" t="s">
        <v>2646</v>
      </c>
      <c r="G113" s="128" t="s">
        <v>2647</v>
      </c>
      <c r="H113" s="128" t="s">
        <v>2648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2640</v>
      </c>
      <c r="B114" s="125" t="s">
        <v>2649</v>
      </c>
      <c r="C114" s="126" t="s">
        <v>2650</v>
      </c>
      <c r="D114" s="128" t="s">
        <v>2651</v>
      </c>
      <c r="E114" s="128" t="s">
        <v>2652</v>
      </c>
      <c r="F114" s="128" t="s">
        <v>2653</v>
      </c>
      <c r="G114" s="128" t="s">
        <v>2647</v>
      </c>
      <c r="H114" s="128" t="s">
        <v>2654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2640</v>
      </c>
      <c r="B115" s="133" t="s">
        <v>2655</v>
      </c>
      <c r="C115" s="134" t="s">
        <v>2656</v>
      </c>
      <c r="D115" s="135" t="s">
        <v>2657</v>
      </c>
      <c r="E115" s="135" t="s">
        <v>2658</v>
      </c>
      <c r="F115" s="135" t="s">
        <v>2659</v>
      </c>
      <c r="G115" s="135" t="s">
        <v>2660</v>
      </c>
      <c r="H115" s="135" t="s">
        <v>2661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786</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IFERROR(INDEX('Recommendations'!$G$2:$G$165, MATCH(J2,'Recommendations'!$A$2:$A$165,0))="Implemented", FALSE))</xm:f>
            <x14:dxf>
              <font>
                <color rgb="FF000000"/>
              </font>
              <fill>
                <patternFill>
                  <bgColor rgb="FF3C7D22"/>
                </patternFill>
              </fill>
            </x14:dxf>
          </x14:cfRule>
          <x14:cfRule type="expression" priority="2" id="{00000000-000E-0000-0600-000002000000}">
            <xm:f>AND(J2&lt;&gt;"", IFERROR(INDEX('Recommendations'!$G$2:$G$165, MATCH(J2,'Recommendations'!$A$2:$A$165,0))="Compensated", FALSE))</xm:f>
            <x14:dxf>
              <font>
                <color rgb="FF000000"/>
              </font>
              <fill>
                <patternFill>
                  <bgColor rgb="FFC6E0B4"/>
                </patternFill>
              </fill>
            </x14:dxf>
          </x14:cfRule>
          <x14:cfRule type="expression" priority="3" id="{00000000-000E-0000-0600-000003000000}">
            <xm:f>AND(J2&lt;&gt;"", IFERROR(INDEX('Recommendations'!$G$2:$G$165, MATCH(J2,'Recommendations'!$A$2:$A$165,0))="Testing", FALSE))</xm:f>
            <x14:dxf>
              <font>
                <color rgb="FF000000"/>
              </font>
              <fill>
                <patternFill>
                  <bgColor rgb="FFFFC000"/>
                </patternFill>
              </fill>
            </x14:dxf>
          </x14:cfRule>
          <x14:cfRule type="expression" priority="4" id="{00000000-000E-0000-0600-000004000000}">
            <xm:f>AND(J2&lt;&gt;"", IFERROR(INDEX('Recommendations'!$G$2:$G$165, MATCH(J2,'Recommendations'!$A$2:$A$165,0))="Failed", FALSE))</xm:f>
            <x14:dxf>
              <font>
                <color rgb="FF000000"/>
              </font>
              <fill>
                <patternFill>
                  <bgColor rgb="FFD82891"/>
                </patternFill>
              </fill>
            </x14:dxf>
          </x14:cfRule>
          <x14:cfRule type="expression" priority="5" id="{00000000-000E-0000-0600-000005000000}">
            <xm:f>AND(J2&lt;&gt;"", IFERROR(INDEX('Recommendations'!$G$2:$G$165, MATCH(J2,'Recommendations'!$A$2:$A$165,0))="Risk Accepted", FALSE))</xm:f>
            <x14:dxf>
              <font>
                <color rgb="FF000000"/>
              </font>
              <fill>
                <patternFill>
                  <bgColor rgb="FFD9D9D9"/>
                </patternFill>
              </fill>
            </x14:dxf>
          </x14:cfRule>
          <x14:cfRule type="expression" priority="6" id="{00000000-000E-0000-0600-000006000000}">
            <xm:f>AND(J2&lt;&gt;"", IFERROR(INDEX('Recommendations'!$G$2:$G$165, MATCH(J2,'Recommendations'!$A$2:$A$165,0))="N/A",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2662</v>
      </c>
      <c r="B1" s="184" t="s">
        <v>2663</v>
      </c>
      <c r="C1" s="184" t="s">
        <v>0</v>
      </c>
      <c r="D1" s="184" t="s">
        <v>2664</v>
      </c>
      <c r="E1" s="184" t="s">
        <v>2665</v>
      </c>
      <c r="F1" s="184" t="s">
        <v>2666</v>
      </c>
      <c r="G1" s="184" t="s">
        <v>1031</v>
      </c>
      <c r="H1" s="184" t="s">
        <v>1032</v>
      </c>
      <c r="I1" s="184" t="s">
        <v>1033</v>
      </c>
      <c r="J1" s="184" t="s">
        <v>1034</v>
      </c>
      <c r="K1" s="184" t="s">
        <v>1035</v>
      </c>
      <c r="L1" s="184" t="s">
        <v>1036</v>
      </c>
      <c r="M1" s="184" t="s">
        <v>1037</v>
      </c>
      <c r="N1" s="184" t="s">
        <v>1038</v>
      </c>
      <c r="O1" s="184" t="s">
        <v>1039</v>
      </c>
      <c r="P1" s="184" t="s">
        <v>1040</v>
      </c>
      <c r="Q1" s="184" t="s">
        <v>1041</v>
      </c>
      <c r="R1" s="184" t="s">
        <v>1042</v>
      </c>
      <c r="S1" s="184" t="s">
        <v>1043</v>
      </c>
      <c r="T1" s="184" t="s">
        <v>1044</v>
      </c>
      <c r="U1" s="184" t="s">
        <v>1045</v>
      </c>
      <c r="V1" s="184" t="s">
        <v>1046</v>
      </c>
      <c r="W1" s="184" t="s">
        <v>1047</v>
      </c>
      <c r="X1" s="184" t="s">
        <v>1048</v>
      </c>
      <c r="Y1" s="184" t="s">
        <v>1049</v>
      </c>
      <c r="Z1" s="184" t="s">
        <v>1050</v>
      </c>
      <c r="AA1" s="184" t="s">
        <v>1051</v>
      </c>
      <c r="AB1" s="184" t="s">
        <v>1052</v>
      </c>
      <c r="AC1" s="184" t="s">
        <v>1053</v>
      </c>
      <c r="AD1" s="184" t="s">
        <v>1054</v>
      </c>
      <c r="AE1" s="184" t="s">
        <v>1055</v>
      </c>
      <c r="AF1" s="184" t="s">
        <v>1056</v>
      </c>
      <c r="AG1" s="184" t="s">
        <v>1057</v>
      </c>
      <c r="AH1" s="184" t="s">
        <v>1058</v>
      </c>
      <c r="AI1" s="184" t="s">
        <v>1059</v>
      </c>
      <c r="AJ1" s="184" t="s">
        <v>1060</v>
      </c>
      <c r="AK1" s="184" t="s">
        <v>1061</v>
      </c>
      <c r="AL1" s="184" t="s">
        <v>1062</v>
      </c>
      <c r="AM1" s="184" t="s">
        <v>1063</v>
      </c>
      <c r="AN1" s="184" t="s">
        <v>1064</v>
      </c>
      <c r="AO1" s="184" t="s">
        <v>1065</v>
      </c>
      <c r="AP1" s="184" t="s">
        <v>1066</v>
      </c>
      <c r="AQ1" s="184" t="s">
        <v>1067</v>
      </c>
      <c r="AR1" s="184" t="s">
        <v>1068</v>
      </c>
      <c r="AS1" s="184" t="s">
        <v>1069</v>
      </c>
      <c r="AT1" s="184" t="s">
        <v>1070</v>
      </c>
      <c r="AU1" s="185" t="s">
        <v>1071</v>
      </c>
    </row>
    <row r="2" spans="1:47" ht="60" customHeight="1" outlineLevel="1" x14ac:dyDescent="0.35">
      <c r="A2" s="175" t="s">
        <v>2667</v>
      </c>
      <c r="B2" s="149" t="s">
        <v>19</v>
      </c>
      <c r="C2" s="147" t="s">
        <v>2668</v>
      </c>
      <c r="D2" s="153" t="s">
        <v>2669</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2667</v>
      </c>
      <c r="B3" s="150" t="s">
        <v>2670</v>
      </c>
      <c r="C3" s="148" t="s">
        <v>2671</v>
      </c>
      <c r="D3" s="154" t="s">
        <v>2672</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2667</v>
      </c>
      <c r="B4" s="151" t="s">
        <v>2670</v>
      </c>
      <c r="C4" s="152" t="s">
        <v>2673</v>
      </c>
      <c r="D4" s="155" t="s">
        <v>2674</v>
      </c>
      <c r="E4" s="158" t="s">
        <v>2675</v>
      </c>
      <c r="F4" s="161" t="s">
        <v>2676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2667</v>
      </c>
      <c r="B5" s="151" t="s">
        <v>2670</v>
      </c>
      <c r="C5" s="152" t="s">
        <v>2677</v>
      </c>
      <c r="D5" s="155" t="s">
        <v>2678</v>
      </c>
      <c r="E5" s="158" t="s">
        <v>2679</v>
      </c>
      <c r="F5" s="161" t="s">
        <v>2680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2667</v>
      </c>
      <c r="B6" s="151" t="s">
        <v>2670</v>
      </c>
      <c r="C6" s="152" t="s">
        <v>2681</v>
      </c>
      <c r="D6" s="155" t="s">
        <v>2682</v>
      </c>
      <c r="E6" s="158" t="s">
        <v>2683</v>
      </c>
      <c r="F6" s="161" t="s">
        <v>2680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2667</v>
      </c>
      <c r="B7" s="151" t="s">
        <v>2670</v>
      </c>
      <c r="C7" s="152" t="s">
        <v>2684</v>
      </c>
      <c r="D7" s="155" t="s">
        <v>2685</v>
      </c>
      <c r="E7" s="158" t="s">
        <v>2686</v>
      </c>
      <c r="F7" s="161" t="s">
        <v>2680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2667</v>
      </c>
      <c r="B8" s="151" t="s">
        <v>2670</v>
      </c>
      <c r="C8" s="152" t="s">
        <v>2687</v>
      </c>
      <c r="D8" s="155" t="s">
        <v>2688</v>
      </c>
      <c r="E8" s="158" t="s">
        <v>2689</v>
      </c>
      <c r="F8" s="161" t="s">
        <v>2690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2667</v>
      </c>
      <c r="B9" s="150" t="s">
        <v>2691</v>
      </c>
      <c r="C9" s="148" t="s">
        <v>2692</v>
      </c>
      <c r="D9" s="154" t="s">
        <v>2693</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2667</v>
      </c>
      <c r="B10" s="151" t="s">
        <v>2691</v>
      </c>
      <c r="C10" s="152" t="s">
        <v>2694</v>
      </c>
      <c r="D10" s="155" t="s">
        <v>2695</v>
      </c>
      <c r="E10" s="158" t="s">
        <v>2696</v>
      </c>
      <c r="F10" s="161" t="s">
        <v>2676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2667</v>
      </c>
      <c r="B11" s="151" t="s">
        <v>2691</v>
      </c>
      <c r="C11" s="152" t="s">
        <v>2697</v>
      </c>
      <c r="D11" s="155" t="s">
        <v>2698</v>
      </c>
      <c r="E11" s="158" t="s">
        <v>2699</v>
      </c>
      <c r="F11" s="161" t="s">
        <v>2676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2667</v>
      </c>
      <c r="B12" s="151" t="s">
        <v>2691</v>
      </c>
      <c r="C12" s="152" t="s">
        <v>2700</v>
      </c>
      <c r="D12" s="155" t="s">
        <v>2701</v>
      </c>
      <c r="E12" s="158" t="s">
        <v>2702</v>
      </c>
      <c r="F12" s="161" t="s">
        <v>2676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2667</v>
      </c>
      <c r="B13" s="150" t="s">
        <v>2703</v>
      </c>
      <c r="C13" s="148" t="s">
        <v>2704</v>
      </c>
      <c r="D13" s="154" t="s">
        <v>2705</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2667</v>
      </c>
      <c r="B14" s="151" t="s">
        <v>2703</v>
      </c>
      <c r="C14" s="152" t="s">
        <v>2706</v>
      </c>
      <c r="D14" s="155" t="s">
        <v>2707</v>
      </c>
      <c r="E14" s="158" t="s">
        <v>2708</v>
      </c>
      <c r="F14" s="161" t="s">
        <v>2676</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2667</v>
      </c>
      <c r="B15" s="151" t="s">
        <v>2703</v>
      </c>
      <c r="C15" s="152" t="s">
        <v>2709</v>
      </c>
      <c r="D15" s="155" t="s">
        <v>2710</v>
      </c>
      <c r="E15" s="158" t="s">
        <v>2711</v>
      </c>
      <c r="F15" s="161" t="s">
        <v>2676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2667</v>
      </c>
      <c r="B16" s="150" t="s">
        <v>2712</v>
      </c>
      <c r="C16" s="148" t="s">
        <v>2713</v>
      </c>
      <c r="D16" s="154" t="s">
        <v>2714</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2667</v>
      </c>
      <c r="B17" s="151" t="s">
        <v>2712</v>
      </c>
      <c r="C17" s="152" t="s">
        <v>2715</v>
      </c>
      <c r="D17" s="155" t="s">
        <v>2716</v>
      </c>
      <c r="E17" s="158" t="s">
        <v>2717</v>
      </c>
      <c r="F17" s="161" t="s">
        <v>2676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2667</v>
      </c>
      <c r="B18" s="151" t="s">
        <v>2712</v>
      </c>
      <c r="C18" s="152" t="s">
        <v>2718</v>
      </c>
      <c r="D18" s="155" t="s">
        <v>2719</v>
      </c>
      <c r="E18" s="158" t="s">
        <v>2720</v>
      </c>
      <c r="F18" s="161" t="s">
        <v>2680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2667</v>
      </c>
      <c r="B19" s="151" t="s">
        <v>2712</v>
      </c>
      <c r="C19" s="152" t="s">
        <v>2721</v>
      </c>
      <c r="D19" s="155" t="s">
        <v>2722</v>
      </c>
      <c r="E19" s="158" t="s">
        <v>2723</v>
      </c>
      <c r="F19" s="161" t="s">
        <v>2676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2667</v>
      </c>
      <c r="B20" s="151" t="s">
        <v>2712</v>
      </c>
      <c r="C20" s="152" t="s">
        <v>2724</v>
      </c>
      <c r="D20" s="155" t="s">
        <v>2725</v>
      </c>
      <c r="E20" s="158" t="s">
        <v>2726</v>
      </c>
      <c r="F20" s="161" t="s">
        <v>2676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2667</v>
      </c>
      <c r="B21" s="151" t="s">
        <v>2712</v>
      </c>
      <c r="C21" s="152" t="s">
        <v>2727</v>
      </c>
      <c r="D21" s="155" t="s">
        <v>2728</v>
      </c>
      <c r="E21" s="158" t="s">
        <v>2729</v>
      </c>
      <c r="F21" s="161" t="s">
        <v>2680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2667</v>
      </c>
      <c r="B22" s="151" t="s">
        <v>2712</v>
      </c>
      <c r="C22" s="152" t="s">
        <v>2730</v>
      </c>
      <c r="D22" s="155" t="s">
        <v>2731</v>
      </c>
      <c r="E22" s="158" t="s">
        <v>2732</v>
      </c>
      <c r="F22" s="161" t="s">
        <v>2676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2667</v>
      </c>
      <c r="B23" s="151" t="s">
        <v>2712</v>
      </c>
      <c r="C23" s="152" t="s">
        <v>2733</v>
      </c>
      <c r="D23" s="155" t="s">
        <v>2734</v>
      </c>
      <c r="E23" s="158" t="s">
        <v>2735</v>
      </c>
      <c r="F23" s="161" t="s">
        <v>2676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2667</v>
      </c>
      <c r="B24" s="150" t="s">
        <v>2736</v>
      </c>
      <c r="C24" s="148" t="s">
        <v>2737</v>
      </c>
      <c r="D24" s="154" t="s">
        <v>2738</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2667</v>
      </c>
      <c r="B25" s="151" t="s">
        <v>2736</v>
      </c>
      <c r="C25" s="152" t="s">
        <v>2739</v>
      </c>
      <c r="D25" s="155" t="s">
        <v>2740</v>
      </c>
      <c r="E25" s="158" t="s">
        <v>2741</v>
      </c>
      <c r="F25" s="161" t="s">
        <v>2676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2667</v>
      </c>
      <c r="B26" s="151" t="s">
        <v>2736</v>
      </c>
      <c r="C26" s="152" t="s">
        <v>2742</v>
      </c>
      <c r="D26" s="155" t="s">
        <v>2743</v>
      </c>
      <c r="E26" s="158" t="s">
        <v>2744</v>
      </c>
      <c r="F26" s="161" t="s">
        <v>2676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2667</v>
      </c>
      <c r="B27" s="151" t="s">
        <v>2736</v>
      </c>
      <c r="C27" s="152" t="s">
        <v>2745</v>
      </c>
      <c r="D27" s="155" t="s">
        <v>2746</v>
      </c>
      <c r="E27" s="158" t="s">
        <v>2747</v>
      </c>
      <c r="F27" s="161" t="s">
        <v>2680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2667</v>
      </c>
      <c r="B28" s="151" t="s">
        <v>2736</v>
      </c>
      <c r="C28" s="152" t="s">
        <v>2748</v>
      </c>
      <c r="D28" s="155" t="s">
        <v>2749</v>
      </c>
      <c r="E28" s="158" t="s">
        <v>2750</v>
      </c>
      <c r="F28" s="161" t="s">
        <v>2676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2667</v>
      </c>
      <c r="B29" s="150" t="s">
        <v>2751</v>
      </c>
      <c r="C29" s="148" t="s">
        <v>2752</v>
      </c>
      <c r="D29" s="154" t="s">
        <v>2753</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2667</v>
      </c>
      <c r="B30" s="151" t="s">
        <v>2751</v>
      </c>
      <c r="C30" s="152" t="s">
        <v>2754</v>
      </c>
      <c r="D30" s="155" t="s">
        <v>2755</v>
      </c>
      <c r="E30" s="158" t="s">
        <v>2756</v>
      </c>
      <c r="F30" s="161" t="s">
        <v>2690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2667</v>
      </c>
      <c r="B31" s="151" t="s">
        <v>2751</v>
      </c>
      <c r="C31" s="152" t="s">
        <v>2757</v>
      </c>
      <c r="D31" s="155" t="s">
        <v>2758</v>
      </c>
      <c r="E31" s="158" t="s">
        <v>2759</v>
      </c>
      <c r="F31" s="161" t="s">
        <v>2690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2667</v>
      </c>
      <c r="B32" s="151" t="s">
        <v>2751</v>
      </c>
      <c r="C32" s="152" t="s">
        <v>2760</v>
      </c>
      <c r="D32" s="155" t="s">
        <v>2761</v>
      </c>
      <c r="E32" s="158" t="s">
        <v>2762</v>
      </c>
      <c r="F32" s="161" t="s">
        <v>2690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2667</v>
      </c>
      <c r="B33" s="151" t="s">
        <v>2751</v>
      </c>
      <c r="C33" s="152" t="s">
        <v>2763</v>
      </c>
      <c r="D33" s="155" t="s">
        <v>2764</v>
      </c>
      <c r="E33" s="158" t="s">
        <v>2765</v>
      </c>
      <c r="F33" s="161" t="s">
        <v>2690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2667</v>
      </c>
      <c r="B34" s="151" t="s">
        <v>2751</v>
      </c>
      <c r="C34" s="152" t="s">
        <v>2766</v>
      </c>
      <c r="D34" s="155" t="s">
        <v>2767</v>
      </c>
      <c r="E34" s="158" t="s">
        <v>2768</v>
      </c>
      <c r="F34" s="161" t="s">
        <v>2690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2667</v>
      </c>
      <c r="B35" s="151" t="s">
        <v>2751</v>
      </c>
      <c r="C35" s="152" t="s">
        <v>2769</v>
      </c>
      <c r="D35" s="155" t="s">
        <v>2770</v>
      </c>
      <c r="E35" s="158" t="s">
        <v>2771</v>
      </c>
      <c r="F35" s="161" t="s">
        <v>2690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2667</v>
      </c>
      <c r="B36" s="151" t="s">
        <v>2751</v>
      </c>
      <c r="C36" s="152" t="s">
        <v>2772</v>
      </c>
      <c r="D36" s="155" t="s">
        <v>2773</v>
      </c>
      <c r="E36" s="158" t="s">
        <v>2774</v>
      </c>
      <c r="F36" s="161" t="s">
        <v>2690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2667</v>
      </c>
      <c r="B37" s="151" t="s">
        <v>2751</v>
      </c>
      <c r="C37" s="152" t="s">
        <v>2775</v>
      </c>
      <c r="D37" s="155" t="s">
        <v>2776</v>
      </c>
      <c r="E37" s="158" t="s">
        <v>2777</v>
      </c>
      <c r="F37" s="161" t="s">
        <v>2690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2667</v>
      </c>
      <c r="B38" s="151" t="s">
        <v>2751</v>
      </c>
      <c r="C38" s="152" t="s">
        <v>2778</v>
      </c>
      <c r="D38" s="155" t="s">
        <v>2779</v>
      </c>
      <c r="E38" s="158" t="s">
        <v>2780</v>
      </c>
      <c r="F38" s="161" t="s">
        <v>2690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2667</v>
      </c>
      <c r="B39" s="151" t="s">
        <v>2751</v>
      </c>
      <c r="C39" s="152" t="s">
        <v>2781</v>
      </c>
      <c r="D39" s="155" t="s">
        <v>2782</v>
      </c>
      <c r="E39" s="158" t="s">
        <v>2783</v>
      </c>
      <c r="F39" s="161" t="s">
        <v>2690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2784</v>
      </c>
      <c r="B40" s="149" t="s">
        <v>19</v>
      </c>
      <c r="C40" s="147" t="s">
        <v>2785</v>
      </c>
      <c r="D40" s="153" t="s">
        <v>2786</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2784</v>
      </c>
      <c r="B41" s="150" t="s">
        <v>2787</v>
      </c>
      <c r="C41" s="148" t="s">
        <v>2788</v>
      </c>
      <c r="D41" s="154" t="s">
        <v>2789</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2784</v>
      </c>
      <c r="B42" s="151" t="s">
        <v>2787</v>
      </c>
      <c r="C42" s="152" t="s">
        <v>2790</v>
      </c>
      <c r="D42" s="155" t="s">
        <v>2791</v>
      </c>
      <c r="E42" s="158" t="s">
        <v>2792</v>
      </c>
      <c r="F42" s="161" t="s">
        <v>2676</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2784</v>
      </c>
      <c r="B43" s="151" t="s">
        <v>2787</v>
      </c>
      <c r="C43" s="152" t="s">
        <v>2793</v>
      </c>
      <c r="D43" s="155" t="s">
        <v>2794</v>
      </c>
      <c r="E43" s="158" t="s">
        <v>2795</v>
      </c>
      <c r="F43" s="161" t="s">
        <v>2676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2784</v>
      </c>
      <c r="B44" s="151" t="s">
        <v>2787</v>
      </c>
      <c r="C44" s="152" t="s">
        <v>2796</v>
      </c>
      <c r="D44" s="155" t="s">
        <v>2797</v>
      </c>
      <c r="E44" s="158" t="s">
        <v>2798</v>
      </c>
      <c r="F44" s="161" t="s">
        <v>2680</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2784</v>
      </c>
      <c r="B45" s="151" t="s">
        <v>2787</v>
      </c>
      <c r="C45" s="152" t="s">
        <v>2799</v>
      </c>
      <c r="D45" s="155" t="s">
        <v>2800</v>
      </c>
      <c r="E45" s="158" t="s">
        <v>2801</v>
      </c>
      <c r="F45" s="161" t="s">
        <v>2690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2784</v>
      </c>
      <c r="B46" s="151" t="s">
        <v>2787</v>
      </c>
      <c r="C46" s="152" t="s">
        <v>2802</v>
      </c>
      <c r="D46" s="155" t="s">
        <v>2803</v>
      </c>
      <c r="E46" s="158" t="s">
        <v>2804</v>
      </c>
      <c r="F46" s="161" t="s">
        <v>2676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2784</v>
      </c>
      <c r="B47" s="151" t="s">
        <v>2787</v>
      </c>
      <c r="C47" s="152" t="s">
        <v>2805</v>
      </c>
      <c r="D47" s="155" t="s">
        <v>2806</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2784</v>
      </c>
      <c r="B48" s="151" t="s">
        <v>2787</v>
      </c>
      <c r="C48" s="152" t="s">
        <v>2807</v>
      </c>
      <c r="D48" s="155" t="s">
        <v>2808</v>
      </c>
      <c r="E48" s="158" t="s">
        <v>2809</v>
      </c>
      <c r="F48" s="161" t="s">
        <v>2676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2784</v>
      </c>
      <c r="B49" s="151" t="s">
        <v>2787</v>
      </c>
      <c r="C49" s="152" t="s">
        <v>2810</v>
      </c>
      <c r="D49" s="155" t="s">
        <v>2811</v>
      </c>
      <c r="E49" s="158" t="s">
        <v>2812</v>
      </c>
      <c r="F49" s="161" t="s">
        <v>2680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2784</v>
      </c>
      <c r="B50" s="150" t="s">
        <v>2813</v>
      </c>
      <c r="C50" s="148" t="s">
        <v>2814</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2784</v>
      </c>
      <c r="B51" s="151" t="s">
        <v>2813</v>
      </c>
      <c r="C51" s="152" t="s">
        <v>2815</v>
      </c>
      <c r="D51" s="155" t="s">
        <v>2816</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2784</v>
      </c>
      <c r="B52" s="151" t="s">
        <v>2813</v>
      </c>
      <c r="C52" s="152" t="s">
        <v>2817</v>
      </c>
      <c r="D52" s="155" t="s">
        <v>2818</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2784</v>
      </c>
      <c r="B53" s="151" t="s">
        <v>2813</v>
      </c>
      <c r="C53" s="152" t="s">
        <v>2819</v>
      </c>
      <c r="D53" s="155" t="s">
        <v>2820</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2784</v>
      </c>
      <c r="B54" s="151" t="s">
        <v>2813</v>
      </c>
      <c r="C54" s="152" t="s">
        <v>2821</v>
      </c>
      <c r="D54" s="155" t="s">
        <v>2822</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2784</v>
      </c>
      <c r="B55" s="151" t="s">
        <v>2813</v>
      </c>
      <c r="C55" s="152" t="s">
        <v>2823</v>
      </c>
      <c r="D55" s="155" t="s">
        <v>2824</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2784</v>
      </c>
      <c r="B56" s="150" t="s">
        <v>938</v>
      </c>
      <c r="C56" s="148" t="s">
        <v>2825</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2784</v>
      </c>
      <c r="B57" s="151" t="s">
        <v>938</v>
      </c>
      <c r="C57" s="152" t="s">
        <v>2826</v>
      </c>
      <c r="D57" s="155" t="s">
        <v>2827</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2784</v>
      </c>
      <c r="B58" s="151" t="s">
        <v>938</v>
      </c>
      <c r="C58" s="152" t="s">
        <v>2828</v>
      </c>
      <c r="D58" s="155" t="s">
        <v>2829</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2784</v>
      </c>
      <c r="B59" s="151" t="s">
        <v>938</v>
      </c>
      <c r="C59" s="152" t="s">
        <v>2830</v>
      </c>
      <c r="D59" s="155" t="s">
        <v>2831</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2784</v>
      </c>
      <c r="B60" s="151" t="s">
        <v>938</v>
      </c>
      <c r="C60" s="152" t="s">
        <v>2832</v>
      </c>
      <c r="D60" s="155" t="s">
        <v>2833</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2784</v>
      </c>
      <c r="B61" s="150" t="s">
        <v>2834</v>
      </c>
      <c r="C61" s="148" t="s">
        <v>2835</v>
      </c>
      <c r="D61" s="154" t="s">
        <v>2836</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2784</v>
      </c>
      <c r="B62" s="151" t="s">
        <v>2834</v>
      </c>
      <c r="C62" s="152" t="s">
        <v>2837</v>
      </c>
      <c r="D62" s="155" t="s">
        <v>2838</v>
      </c>
      <c r="E62" s="158" t="s">
        <v>2839</v>
      </c>
      <c r="F62" s="161" t="s">
        <v>2676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2784</v>
      </c>
      <c r="B63" s="151" t="s">
        <v>2834</v>
      </c>
      <c r="C63" s="152" t="s">
        <v>2840</v>
      </c>
      <c r="D63" s="155" t="s">
        <v>2841</v>
      </c>
      <c r="E63" s="158" t="s">
        <v>2842</v>
      </c>
      <c r="F63" s="161" t="s">
        <v>2680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2784</v>
      </c>
      <c r="B64" s="151" t="s">
        <v>2834</v>
      </c>
      <c r="C64" s="152" t="s">
        <v>2843</v>
      </c>
      <c r="D64" s="155" t="s">
        <v>2844</v>
      </c>
      <c r="E64" s="158" t="s">
        <v>2845</v>
      </c>
      <c r="F64" s="161" t="s">
        <v>2676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2784</v>
      </c>
      <c r="B65" s="151" t="s">
        <v>2834</v>
      </c>
      <c r="C65" s="152" t="s">
        <v>2846</v>
      </c>
      <c r="D65" s="155" t="s">
        <v>2847</v>
      </c>
      <c r="E65" s="158" t="s">
        <v>2848</v>
      </c>
      <c r="F65" s="161" t="s">
        <v>2676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2784</v>
      </c>
      <c r="B66" s="150" t="s">
        <v>2442</v>
      </c>
      <c r="C66" s="148" t="s">
        <v>2849</v>
      </c>
      <c r="D66" s="154" t="s">
        <v>2850</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2784</v>
      </c>
      <c r="B67" s="151" t="s">
        <v>2442</v>
      </c>
      <c r="C67" s="152" t="s">
        <v>2851</v>
      </c>
      <c r="D67" s="155" t="s">
        <v>2852</v>
      </c>
      <c r="E67" s="158" t="s">
        <v>2853</v>
      </c>
      <c r="F67" s="161" t="s">
        <v>2676</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2784</v>
      </c>
      <c r="B68" s="151" t="s">
        <v>2442</v>
      </c>
      <c r="C68" s="152" t="s">
        <v>2854</v>
      </c>
      <c r="D68" s="155" t="s">
        <v>2855</v>
      </c>
      <c r="E68" s="158" t="s">
        <v>2856</v>
      </c>
      <c r="F68" s="161" t="s">
        <v>2676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2784</v>
      </c>
      <c r="B69" s="151" t="s">
        <v>2442</v>
      </c>
      <c r="C69" s="152" t="s">
        <v>2857</v>
      </c>
      <c r="D69" s="155" t="s">
        <v>2858</v>
      </c>
      <c r="E69" s="158" t="s">
        <v>2859</v>
      </c>
      <c r="F69" s="161" t="s">
        <v>2680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2784</v>
      </c>
      <c r="B70" s="151" t="s">
        <v>2442</v>
      </c>
      <c r="C70" s="152" t="s">
        <v>2860</v>
      </c>
      <c r="D70" s="155" t="s">
        <v>2861</v>
      </c>
      <c r="E70" s="158" t="s">
        <v>2862</v>
      </c>
      <c r="F70" s="161" t="s">
        <v>2676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2784</v>
      </c>
      <c r="B71" s="151" t="s">
        <v>2442</v>
      </c>
      <c r="C71" s="152" t="s">
        <v>2863</v>
      </c>
      <c r="D71" s="155" t="s">
        <v>2864</v>
      </c>
      <c r="E71" s="158" t="s">
        <v>2865</v>
      </c>
      <c r="F71" s="161" t="s">
        <v>2676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2784</v>
      </c>
      <c r="B72" s="151" t="s">
        <v>2442</v>
      </c>
      <c r="C72" s="152" t="s">
        <v>2866</v>
      </c>
      <c r="D72" s="155" t="s">
        <v>2867</v>
      </c>
      <c r="E72" s="158" t="s">
        <v>2868</v>
      </c>
      <c r="F72" s="161" t="s">
        <v>2676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2784</v>
      </c>
      <c r="B73" s="151" t="s">
        <v>2442</v>
      </c>
      <c r="C73" s="152" t="s">
        <v>2869</v>
      </c>
      <c r="D73" s="155" t="s">
        <v>2870</v>
      </c>
      <c r="E73" s="158" t="s">
        <v>2871</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2784</v>
      </c>
      <c r="B74" s="151" t="s">
        <v>2442</v>
      </c>
      <c r="C74" s="152" t="s">
        <v>2872</v>
      </c>
      <c r="D74" s="155" t="s">
        <v>2873</v>
      </c>
      <c r="E74" s="158" t="s">
        <v>2874</v>
      </c>
      <c r="F74" s="161" t="s">
        <v>2680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2784</v>
      </c>
      <c r="B75" s="151" t="s">
        <v>2442</v>
      </c>
      <c r="C75" s="152" t="s">
        <v>2875</v>
      </c>
      <c r="D75" s="155" t="s">
        <v>2876</v>
      </c>
      <c r="E75" s="158" t="s">
        <v>2877</v>
      </c>
      <c r="F75" s="161" t="s">
        <v>2690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2784</v>
      </c>
      <c r="B76" s="151" t="s">
        <v>2442</v>
      </c>
      <c r="C76" s="152" t="s">
        <v>2878</v>
      </c>
      <c r="D76" s="155" t="s">
        <v>2879</v>
      </c>
      <c r="E76" s="158" t="s">
        <v>2880</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2784</v>
      </c>
      <c r="B77" s="150" t="s">
        <v>2712</v>
      </c>
      <c r="C77" s="148" t="s">
        <v>2881</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2784</v>
      </c>
      <c r="B78" s="151" t="s">
        <v>2712</v>
      </c>
      <c r="C78" s="152" t="s">
        <v>2882</v>
      </c>
      <c r="D78" s="155" t="s">
        <v>2883</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2784</v>
      </c>
      <c r="B79" s="151" t="s">
        <v>2712</v>
      </c>
      <c r="C79" s="152" t="s">
        <v>2884</v>
      </c>
      <c r="D79" s="155" t="s">
        <v>2885</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2784</v>
      </c>
      <c r="B80" s="151" t="s">
        <v>2712</v>
      </c>
      <c r="C80" s="152" t="s">
        <v>2886</v>
      </c>
      <c r="D80" s="155" t="s">
        <v>2887</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2784</v>
      </c>
      <c r="B81" s="150" t="s">
        <v>2640</v>
      </c>
      <c r="C81" s="148" t="s">
        <v>2888</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2784</v>
      </c>
      <c r="B82" s="151" t="s">
        <v>2640</v>
      </c>
      <c r="C82" s="152" t="s">
        <v>2889</v>
      </c>
      <c r="D82" s="155" t="s">
        <v>2890</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2784</v>
      </c>
      <c r="B83" s="151" t="s">
        <v>2640</v>
      </c>
      <c r="C83" s="152" t="s">
        <v>2891</v>
      </c>
      <c r="D83" s="155" t="s">
        <v>2892</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2784</v>
      </c>
      <c r="B84" s="151" t="s">
        <v>2640</v>
      </c>
      <c r="C84" s="152" t="s">
        <v>2893</v>
      </c>
      <c r="D84" s="155" t="s">
        <v>2894</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2784</v>
      </c>
      <c r="B85" s="151" t="s">
        <v>2640</v>
      </c>
      <c r="C85" s="152" t="s">
        <v>2895</v>
      </c>
      <c r="D85" s="155" t="s">
        <v>2896</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2784</v>
      </c>
      <c r="B86" s="151" t="s">
        <v>2640</v>
      </c>
      <c r="C86" s="152" t="s">
        <v>2897</v>
      </c>
      <c r="D86" s="155" t="s">
        <v>2898</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2899</v>
      </c>
      <c r="B87" s="149" t="s">
        <v>19</v>
      </c>
      <c r="C87" s="147" t="s">
        <v>2900</v>
      </c>
      <c r="D87" s="153" t="s">
        <v>2901</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2899</v>
      </c>
      <c r="B88" s="150" t="s">
        <v>2902</v>
      </c>
      <c r="C88" s="148" t="s">
        <v>2903</v>
      </c>
      <c r="D88" s="154" t="s">
        <v>2904</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2899</v>
      </c>
      <c r="B89" s="151" t="s">
        <v>2902</v>
      </c>
      <c r="C89" s="152" t="s">
        <v>2905</v>
      </c>
      <c r="D89" s="155" t="s">
        <v>2906</v>
      </c>
      <c r="E89" s="158" t="s">
        <v>2907</v>
      </c>
      <c r="F89" s="161" t="s">
        <v>2676</v>
      </c>
      <c r="G89" s="164">
        <f>IF(COUNTIF(H89:AU89,"&lt;&gt;")=0,"",SUMPRODUCT(((Recommendations[ImplStatus]="Implemented")+(Recommendations[ImplStatus]="Compensated"))*ISNUMBER(MATCH(Recommendations[Id],H89:AU89,0)))/COUNTIF(H89:AU89,"&lt;&gt;"))</f>
        <v>0</v>
      </c>
      <c r="H89" s="167" t="s">
        <v>13</v>
      </c>
      <c r="I89" s="167" t="s">
        <v>43</v>
      </c>
      <c r="J89" s="167" t="s">
        <v>65</v>
      </c>
      <c r="K89" s="167" t="s">
        <v>546</v>
      </c>
      <c r="L89" s="167" t="s">
        <v>551</v>
      </c>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2899</v>
      </c>
      <c r="B90" s="151" t="s">
        <v>2902</v>
      </c>
      <c r="C90" s="152" t="s">
        <v>2908</v>
      </c>
      <c r="D90" s="155" t="s">
        <v>2909</v>
      </c>
      <c r="E90" s="158" t="s">
        <v>2910</v>
      </c>
      <c r="F90" s="161" t="s">
        <v>2680</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2899</v>
      </c>
      <c r="B91" s="151" t="s">
        <v>2902</v>
      </c>
      <c r="C91" s="152" t="s">
        <v>2911</v>
      </c>
      <c r="D91" s="155" t="s">
        <v>2912</v>
      </c>
      <c r="E91" s="158" t="s">
        <v>2913</v>
      </c>
      <c r="F91" s="161" t="s">
        <v>2676</v>
      </c>
      <c r="G91" s="164">
        <f>IF(COUNTIF(H91:AU91,"&lt;&gt;")=0,"",SUMPRODUCT(((Recommendations[ImplStatus]="Implemented")+(Recommendations[ImplStatus]="Compensated"))*ISNUMBER(MATCH(Recommendations[Id],H91:AU91,0)))/COUNTIF(H91:AU91,"&lt;&gt;"))</f>
        <v>0</v>
      </c>
      <c r="H91" s="167" t="s">
        <v>43</v>
      </c>
      <c r="I91" s="167" t="s">
        <v>90</v>
      </c>
      <c r="J91" s="167" t="s">
        <v>188</v>
      </c>
      <c r="K91" s="167" t="s">
        <v>193</v>
      </c>
      <c r="L91" s="167" t="s">
        <v>198</v>
      </c>
      <c r="M91" s="167" t="s">
        <v>679</v>
      </c>
      <c r="N91" s="167" t="s">
        <v>689</v>
      </c>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2899</v>
      </c>
      <c r="B92" s="151" t="s">
        <v>2902</v>
      </c>
      <c r="C92" s="152" t="s">
        <v>2914</v>
      </c>
      <c r="D92" s="155" t="s">
        <v>2915</v>
      </c>
      <c r="E92" s="158" t="s">
        <v>2916</v>
      </c>
      <c r="F92" s="161" t="s">
        <v>2676</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2899</v>
      </c>
      <c r="B93" s="151" t="s">
        <v>2902</v>
      </c>
      <c r="C93" s="152" t="s">
        <v>2917</v>
      </c>
      <c r="D93" s="155" t="s">
        <v>2918</v>
      </c>
      <c r="E93" s="158" t="s">
        <v>2919</v>
      </c>
      <c r="F93" s="161" t="s">
        <v>2676</v>
      </c>
      <c r="G93" s="164">
        <f>IF(COUNTIF(H93:AU93,"&lt;&gt;")=0,"",SUMPRODUCT(((Recommendations[ImplStatus]="Implemented")+(Recommendations[ImplStatus]="Compensated"))*ISNUMBER(MATCH(Recommendations[Id],H93:AU93,0)))/COUNTIF(H93:AU93,"&lt;&gt;"))</f>
        <v>0</v>
      </c>
      <c r="H93" s="167" t="s">
        <v>33</v>
      </c>
      <c r="I93" s="167" t="s">
        <v>38</v>
      </c>
      <c r="J93" s="167" t="s">
        <v>49</v>
      </c>
      <c r="K93" s="167" t="s">
        <v>55</v>
      </c>
      <c r="L93" s="167" t="s">
        <v>70</v>
      </c>
      <c r="M93" s="167" t="s">
        <v>75</v>
      </c>
      <c r="N93" s="167" t="s">
        <v>80</v>
      </c>
      <c r="O93" s="167" t="s">
        <v>105</v>
      </c>
      <c r="P93" s="167" t="s">
        <v>145</v>
      </c>
      <c r="Q93" s="167" t="s">
        <v>150</v>
      </c>
      <c r="R93" s="167" t="s">
        <v>154</v>
      </c>
      <c r="S93" s="167" t="s">
        <v>158</v>
      </c>
      <c r="T93" s="167" t="s">
        <v>163</v>
      </c>
      <c r="U93" s="167" t="s">
        <v>168</v>
      </c>
      <c r="V93" s="167" t="s">
        <v>173</v>
      </c>
      <c r="W93" s="167" t="s">
        <v>207</v>
      </c>
      <c r="X93" s="167" t="s">
        <v>212</v>
      </c>
      <c r="Y93" s="167" t="s">
        <v>222</v>
      </c>
      <c r="Z93" s="167" t="s">
        <v>512</v>
      </c>
      <c r="AA93" s="167" t="s">
        <v>541</v>
      </c>
      <c r="AB93" s="167" t="s">
        <v>724</v>
      </c>
      <c r="AC93" s="167" t="s">
        <v>757</v>
      </c>
      <c r="AD93" s="167" t="s">
        <v>762</v>
      </c>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2899</v>
      </c>
      <c r="B94" s="151" t="s">
        <v>2902</v>
      </c>
      <c r="C94" s="152" t="s">
        <v>2920</v>
      </c>
      <c r="D94" s="155" t="s">
        <v>2921</v>
      </c>
      <c r="E94" s="158" t="s">
        <v>2922</v>
      </c>
      <c r="F94" s="161" t="s">
        <v>2680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2899</v>
      </c>
      <c r="B95" s="150" t="s">
        <v>2923</v>
      </c>
      <c r="C95" s="148" t="s">
        <v>2924</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2899</v>
      </c>
      <c r="B96" s="151" t="s">
        <v>2923</v>
      </c>
      <c r="C96" s="152" t="s">
        <v>2925</v>
      </c>
      <c r="D96" s="155" t="s">
        <v>2926</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2899</v>
      </c>
      <c r="B97" s="151" t="s">
        <v>2923</v>
      </c>
      <c r="C97" s="152" t="s">
        <v>2927</v>
      </c>
      <c r="D97" s="155" t="s">
        <v>2928</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2899</v>
      </c>
      <c r="B98" s="151" t="s">
        <v>2923</v>
      </c>
      <c r="C98" s="152" t="s">
        <v>2929</v>
      </c>
      <c r="D98" s="155" t="s">
        <v>2930</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2899</v>
      </c>
      <c r="B99" s="151" t="s">
        <v>2923</v>
      </c>
      <c r="C99" s="152" t="s">
        <v>2931</v>
      </c>
      <c r="D99" s="155" t="s">
        <v>2932</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2899</v>
      </c>
      <c r="B100" s="151" t="s">
        <v>2923</v>
      </c>
      <c r="C100" s="152" t="s">
        <v>2933</v>
      </c>
      <c r="D100" s="155" t="s">
        <v>2934</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2899</v>
      </c>
      <c r="B101" s="151" t="s">
        <v>2923</v>
      </c>
      <c r="C101" s="152" t="s">
        <v>2935</v>
      </c>
      <c r="D101" s="155" t="s">
        <v>2936</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2899</v>
      </c>
      <c r="B102" s="151" t="s">
        <v>2923</v>
      </c>
      <c r="C102" s="152" t="s">
        <v>2937</v>
      </c>
      <c r="D102" s="155" t="s">
        <v>2938</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2899</v>
      </c>
      <c r="B103" s="150" t="s">
        <v>2083</v>
      </c>
      <c r="C103" s="148" t="s">
        <v>2939</v>
      </c>
      <c r="D103" s="154" t="s">
        <v>2940</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2899</v>
      </c>
      <c r="B104" s="151" t="s">
        <v>2083</v>
      </c>
      <c r="C104" s="152" t="s">
        <v>2941</v>
      </c>
      <c r="D104" s="155" t="s">
        <v>2942</v>
      </c>
      <c r="E104" s="158" t="s">
        <v>2943</v>
      </c>
      <c r="F104" s="161" t="s">
        <v>2676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2899</v>
      </c>
      <c r="B105" s="151" t="s">
        <v>2083</v>
      </c>
      <c r="C105" s="152" t="s">
        <v>2944</v>
      </c>
      <c r="D105" s="155" t="s">
        <v>2945</v>
      </c>
      <c r="E105" s="158" t="s">
        <v>2946</v>
      </c>
      <c r="F105" s="161" t="s">
        <v>2680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2899</v>
      </c>
      <c r="B106" s="151" t="s">
        <v>2083</v>
      </c>
      <c r="C106" s="152" t="s">
        <v>2947</v>
      </c>
      <c r="D106" s="155" t="s">
        <v>2948</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2899</v>
      </c>
      <c r="B107" s="151" t="s">
        <v>2083</v>
      </c>
      <c r="C107" s="152" t="s">
        <v>2949</v>
      </c>
      <c r="D107" s="155" t="s">
        <v>2950</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2899</v>
      </c>
      <c r="B108" s="151" t="s">
        <v>2083</v>
      </c>
      <c r="C108" s="152" t="s">
        <v>2951</v>
      </c>
      <c r="D108" s="155" t="s">
        <v>2952</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2899</v>
      </c>
      <c r="B109" s="150" t="s">
        <v>2953</v>
      </c>
      <c r="C109" s="148" t="s">
        <v>2954</v>
      </c>
      <c r="D109" s="154" t="s">
        <v>2955</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2899</v>
      </c>
      <c r="B110" s="151" t="s">
        <v>2953</v>
      </c>
      <c r="C110" s="152" t="s">
        <v>2956</v>
      </c>
      <c r="D110" s="155" t="s">
        <v>2957</v>
      </c>
      <c r="E110" s="158" t="s">
        <v>2958</v>
      </c>
      <c r="F110" s="161" t="s">
        <v>2676</v>
      </c>
      <c r="G110" s="164">
        <f>IF(COUNTIF(H110:AU110,"&lt;&gt;")=0,"",SUMPRODUCT(((Recommendations[ImplStatus]="Implemented")+(Recommendations[ImplStatus]="Compensated"))*ISNUMBER(MATCH(Recommendations[Id],H110:AU110,0)))/COUNTIF(H110:AU110,"&lt;&gt;"))</f>
        <v>0</v>
      </c>
      <c r="H110" s="167" t="s">
        <v>522</v>
      </c>
      <c r="I110" s="167" t="s">
        <v>571</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2899</v>
      </c>
      <c r="B111" s="151" t="s">
        <v>2953</v>
      </c>
      <c r="C111" s="152" t="s">
        <v>2959</v>
      </c>
      <c r="D111" s="155" t="s">
        <v>2960</v>
      </c>
      <c r="E111" s="158" t="s">
        <v>2961</v>
      </c>
      <c r="F111" s="161" t="s">
        <v>2676</v>
      </c>
      <c r="G111" s="164">
        <f>IF(COUNTIF(H111:AU111,"&lt;&gt;")=0,"",SUMPRODUCT(((Recommendations[ImplStatus]="Implemented")+(Recommendations[ImplStatus]="Compensated"))*ISNUMBER(MATCH(Recommendations[Id],H111:AU111,0)))/COUNTIF(H111:AU111,"&lt;&gt;"))</f>
        <v>0</v>
      </c>
      <c r="H111" s="167" t="s">
        <v>115</v>
      </c>
      <c r="I111" s="167" t="s">
        <v>120</v>
      </c>
      <c r="J111" s="167" t="s">
        <v>125</v>
      </c>
      <c r="K111" s="167" t="s">
        <v>684</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2899</v>
      </c>
      <c r="B112" s="151" t="s">
        <v>2953</v>
      </c>
      <c r="C112" s="152" t="s">
        <v>2962</v>
      </c>
      <c r="D112" s="155" t="s">
        <v>2963</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2899</v>
      </c>
      <c r="B113" s="151" t="s">
        <v>2953</v>
      </c>
      <c r="C113" s="152" t="s">
        <v>2964</v>
      </c>
      <c r="D113" s="155" t="s">
        <v>2965</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2899</v>
      </c>
      <c r="B114" s="151" t="s">
        <v>2953</v>
      </c>
      <c r="C114" s="152" t="s">
        <v>2966</v>
      </c>
      <c r="D114" s="155" t="s">
        <v>2967</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2899</v>
      </c>
      <c r="B115" s="151" t="s">
        <v>2953</v>
      </c>
      <c r="C115" s="152" t="s">
        <v>2968</v>
      </c>
      <c r="D115" s="155" t="s">
        <v>2969</v>
      </c>
      <c r="E115" s="158"/>
      <c r="F115" s="161" t="s">
        <v>19</v>
      </c>
      <c r="G115" s="164">
        <f>IF(COUNTIF(H115:AU115,"&lt;&gt;")=0,"",SUMPRODUCT(((Recommendations[ImplStatus]="Implemented")+(Recommendations[ImplStatus]="Compensated"))*ISNUMBER(MATCH(Recommendations[Id],H115:AU115,0)))/COUNTIF(H115:AU115,"&lt;&gt;"))</f>
        <v>0</v>
      </c>
      <c r="H115" s="167" t="s">
        <v>217</v>
      </c>
      <c r="I115" s="167" t="s">
        <v>442</v>
      </c>
      <c r="J115" s="167" t="s">
        <v>669</v>
      </c>
      <c r="K115" s="167" t="s">
        <v>714</v>
      </c>
      <c r="L115" s="167" t="s">
        <v>719</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2899</v>
      </c>
      <c r="B116" s="151" t="s">
        <v>2953</v>
      </c>
      <c r="C116" s="152" t="s">
        <v>2970</v>
      </c>
      <c r="D116" s="155" t="s">
        <v>2971</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2899</v>
      </c>
      <c r="B117" s="151" t="s">
        <v>2953</v>
      </c>
      <c r="C117" s="152" t="s">
        <v>2972</v>
      </c>
      <c r="D117" s="155" t="s">
        <v>2973</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2899</v>
      </c>
      <c r="B118" s="151" t="s">
        <v>2953</v>
      </c>
      <c r="C118" s="152" t="s">
        <v>2974</v>
      </c>
      <c r="D118" s="155" t="s">
        <v>2975</v>
      </c>
      <c r="E118" s="158" t="s">
        <v>2976</v>
      </c>
      <c r="F118" s="161" t="s">
        <v>2676</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2899</v>
      </c>
      <c r="B119" s="151" t="s">
        <v>2953</v>
      </c>
      <c r="C119" s="152" t="s">
        <v>2977</v>
      </c>
      <c r="D119" s="155" t="s">
        <v>2978</v>
      </c>
      <c r="E119" s="158" t="s">
        <v>2979</v>
      </c>
      <c r="F119" s="161" t="s">
        <v>2676</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2899</v>
      </c>
      <c r="B120" s="150" t="s">
        <v>2980</v>
      </c>
      <c r="C120" s="148" t="s">
        <v>2981</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2899</v>
      </c>
      <c r="B121" s="151" t="s">
        <v>2980</v>
      </c>
      <c r="C121" s="152" t="s">
        <v>2982</v>
      </c>
      <c r="D121" s="155" t="s">
        <v>2983</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2899</v>
      </c>
      <c r="B122" s="151" t="s">
        <v>2980</v>
      </c>
      <c r="C122" s="152" t="s">
        <v>2984</v>
      </c>
      <c r="D122" s="155" t="s">
        <v>2985</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2899</v>
      </c>
      <c r="B123" s="151" t="s">
        <v>2980</v>
      </c>
      <c r="C123" s="152" t="s">
        <v>2986</v>
      </c>
      <c r="D123" s="155" t="s">
        <v>2987</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2899</v>
      </c>
      <c r="B124" s="151" t="s">
        <v>2980</v>
      </c>
      <c r="C124" s="152" t="s">
        <v>2988</v>
      </c>
      <c r="D124" s="155" t="s">
        <v>2989</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2899</v>
      </c>
      <c r="B125" s="151" t="s">
        <v>2980</v>
      </c>
      <c r="C125" s="152" t="s">
        <v>2990</v>
      </c>
      <c r="D125" s="155" t="s">
        <v>2991</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2899</v>
      </c>
      <c r="B126" s="151" t="s">
        <v>2980</v>
      </c>
      <c r="C126" s="152" t="s">
        <v>2992</v>
      </c>
      <c r="D126" s="155" t="s">
        <v>2993</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2899</v>
      </c>
      <c r="B127" s="151" t="s">
        <v>2980</v>
      </c>
      <c r="C127" s="152" t="s">
        <v>2994</v>
      </c>
      <c r="D127" s="155" t="s">
        <v>2995</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2899</v>
      </c>
      <c r="B128" s="151" t="s">
        <v>2980</v>
      </c>
      <c r="C128" s="152" t="s">
        <v>2996</v>
      </c>
      <c r="D128" s="155" t="s">
        <v>2997</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2899</v>
      </c>
      <c r="B129" s="151" t="s">
        <v>2980</v>
      </c>
      <c r="C129" s="152" t="s">
        <v>2998</v>
      </c>
      <c r="D129" s="155" t="s">
        <v>2999</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2899</v>
      </c>
      <c r="B130" s="151" t="s">
        <v>2980</v>
      </c>
      <c r="C130" s="152" t="s">
        <v>3000</v>
      </c>
      <c r="D130" s="155" t="s">
        <v>3001</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2899</v>
      </c>
      <c r="B131" s="151" t="s">
        <v>2980</v>
      </c>
      <c r="C131" s="152" t="s">
        <v>3002</v>
      </c>
      <c r="D131" s="155" t="s">
        <v>3003</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2899</v>
      </c>
      <c r="B132" s="151" t="s">
        <v>2980</v>
      </c>
      <c r="C132" s="152" t="s">
        <v>3004</v>
      </c>
      <c r="D132" s="155" t="s">
        <v>3005</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2899</v>
      </c>
      <c r="B133" s="150" t="s">
        <v>3006</v>
      </c>
      <c r="C133" s="148" t="s">
        <v>3007</v>
      </c>
      <c r="D133" s="154" t="s">
        <v>3008</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2899</v>
      </c>
      <c r="B134" s="151" t="s">
        <v>3006</v>
      </c>
      <c r="C134" s="152" t="s">
        <v>3009</v>
      </c>
      <c r="D134" s="155" t="s">
        <v>3010</v>
      </c>
      <c r="E134" s="158" t="s">
        <v>3011</v>
      </c>
      <c r="F134" s="161" t="s">
        <v>2680</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2899</v>
      </c>
      <c r="B135" s="151" t="s">
        <v>3006</v>
      </c>
      <c r="C135" s="152" t="s">
        <v>3012</v>
      </c>
      <c r="D135" s="155" t="s">
        <v>3013</v>
      </c>
      <c r="E135" s="158" t="s">
        <v>3014</v>
      </c>
      <c r="F135" s="161" t="s">
        <v>2680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2899</v>
      </c>
      <c r="B136" s="151" t="s">
        <v>3006</v>
      </c>
      <c r="C136" s="152" t="s">
        <v>3015</v>
      </c>
      <c r="D136" s="155" t="s">
        <v>3016</v>
      </c>
      <c r="E136" s="158" t="s">
        <v>3017</v>
      </c>
      <c r="F136" s="161" t="s">
        <v>2676</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2899</v>
      </c>
      <c r="B137" s="151" t="s">
        <v>3006</v>
      </c>
      <c r="C137" s="152" t="s">
        <v>3018</v>
      </c>
      <c r="D137" s="155" t="s">
        <v>3019</v>
      </c>
      <c r="E137" s="158" t="s">
        <v>3020</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2899</v>
      </c>
      <c r="B138" s="150" t="s">
        <v>2316</v>
      </c>
      <c r="C138" s="148" t="s">
        <v>3021</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2899</v>
      </c>
      <c r="B139" s="151" t="s">
        <v>2316</v>
      </c>
      <c r="C139" s="152" t="s">
        <v>3022</v>
      </c>
      <c r="D139" s="155" t="s">
        <v>3023</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2899</v>
      </c>
      <c r="B140" s="151" t="s">
        <v>2316</v>
      </c>
      <c r="C140" s="152" t="s">
        <v>3024</v>
      </c>
      <c r="D140" s="155" t="s">
        <v>3025</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2899</v>
      </c>
      <c r="B141" s="150" t="s">
        <v>3026</v>
      </c>
      <c r="C141" s="148" t="s">
        <v>3027</v>
      </c>
      <c r="D141" s="154" t="s">
        <v>3028</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2899</v>
      </c>
      <c r="B142" s="151" t="s">
        <v>3026</v>
      </c>
      <c r="C142" s="152" t="s">
        <v>3029</v>
      </c>
      <c r="D142" s="155" t="s">
        <v>3030</v>
      </c>
      <c r="E142" s="158" t="s">
        <v>3031</v>
      </c>
      <c r="F142" s="161" t="s">
        <v>2676</v>
      </c>
      <c r="G142" s="164">
        <f>IF(COUNTIF(H142:AU142,"&lt;&gt;")=0,"",SUMPRODUCT(((Recommendations[ImplStatus]="Implemented")+(Recommendations[ImplStatus]="Compensated"))*ISNUMBER(MATCH(Recommendations[Id],H142:AU142,0)))/COUNTIF(H142:AU142,"&lt;&gt;"))</f>
        <v>0</v>
      </c>
      <c r="H142" s="167" t="s">
        <v>23</v>
      </c>
      <c r="I142" s="167" t="s">
        <v>28</v>
      </c>
      <c r="J142" s="167" t="s">
        <v>85</v>
      </c>
      <c r="K142" s="167" t="s">
        <v>110</v>
      </c>
      <c r="L142" s="167" t="s">
        <v>130</v>
      </c>
      <c r="M142" s="167" t="s">
        <v>135</v>
      </c>
      <c r="N142" s="167" t="s">
        <v>140</v>
      </c>
      <c r="O142" s="167" t="s">
        <v>356</v>
      </c>
      <c r="P142" s="167" t="s">
        <v>527</v>
      </c>
      <c r="Q142" s="167" t="s">
        <v>531</v>
      </c>
      <c r="R142" s="167" t="s">
        <v>556</v>
      </c>
      <c r="S142" s="167" t="s">
        <v>561</v>
      </c>
      <c r="T142" s="167" t="s">
        <v>566</v>
      </c>
      <c r="U142" s="167" t="s">
        <v>576</v>
      </c>
      <c r="V142" s="167" t="s">
        <v>607</v>
      </c>
      <c r="W142" s="167" t="s">
        <v>612</v>
      </c>
      <c r="X142" s="167" t="s">
        <v>616</v>
      </c>
      <c r="Y142" s="167" t="s">
        <v>620</v>
      </c>
      <c r="Z142" s="167" t="s">
        <v>625</v>
      </c>
      <c r="AA142" s="167" t="s">
        <v>629</v>
      </c>
      <c r="AB142" s="167" t="s">
        <v>633</v>
      </c>
      <c r="AC142" s="167" t="s">
        <v>637</v>
      </c>
      <c r="AD142" s="167" t="s">
        <v>641</v>
      </c>
      <c r="AE142" s="167" t="s">
        <v>650</v>
      </c>
      <c r="AF142" s="167" t="s">
        <v>655</v>
      </c>
      <c r="AG142" s="167" t="s">
        <v>669</v>
      </c>
      <c r="AH142" s="167" t="s">
        <v>674</v>
      </c>
      <c r="AI142" s="167" t="s">
        <v>694</v>
      </c>
      <c r="AJ142" s="167" t="s">
        <v>699</v>
      </c>
      <c r="AK142" s="167" t="s">
        <v>704</v>
      </c>
      <c r="AL142" s="167" t="s">
        <v>729</v>
      </c>
      <c r="AM142" s="167" t="s">
        <v>734</v>
      </c>
      <c r="AN142" s="167" t="s">
        <v>739</v>
      </c>
      <c r="AO142" s="167" t="s">
        <v>743</v>
      </c>
      <c r="AP142" s="167" t="s">
        <v>747</v>
      </c>
      <c r="AQ142" s="167" t="s">
        <v>752</v>
      </c>
      <c r="AR142" s="167" t="s">
        <v>766</v>
      </c>
      <c r="AS142" s="167" t="s">
        <v>771</v>
      </c>
      <c r="AT142" s="167" t="s">
        <v>781</v>
      </c>
      <c r="AU142" s="181"/>
    </row>
    <row r="143" spans="1:47" ht="60" customHeight="1" x14ac:dyDescent="0.35">
      <c r="A143" s="177" t="s">
        <v>2899</v>
      </c>
      <c r="B143" s="151" t="s">
        <v>3026</v>
      </c>
      <c r="C143" s="152" t="s">
        <v>3032</v>
      </c>
      <c r="D143" s="155" t="s">
        <v>3033</v>
      </c>
      <c r="E143" s="158" t="s">
        <v>3034</v>
      </c>
      <c r="F143" s="161" t="s">
        <v>2676</v>
      </c>
      <c r="G143" s="164">
        <f>IF(COUNTIF(H143:AU143,"&lt;&gt;")=0,"",SUMPRODUCT(((Recommendations[ImplStatus]="Implemented")+(Recommendations[ImplStatus]="Compensated"))*ISNUMBER(MATCH(Recommendations[Id],H143:AU143,0)))/COUNTIF(H143:AU143,"&lt;&gt;"))</f>
        <v>0</v>
      </c>
      <c r="H143" s="167" t="s">
        <v>709</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2899</v>
      </c>
      <c r="B144" s="151" t="s">
        <v>3026</v>
      </c>
      <c r="C144" s="152" t="s">
        <v>3035</v>
      </c>
      <c r="D144" s="155" t="s">
        <v>3036</v>
      </c>
      <c r="E144" s="158" t="s">
        <v>3037</v>
      </c>
      <c r="F144" s="161" t="s">
        <v>2680</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2899</v>
      </c>
      <c r="B145" s="151" t="s">
        <v>3026</v>
      </c>
      <c r="C145" s="152" t="s">
        <v>3038</v>
      </c>
      <c r="D145" s="155" t="s">
        <v>3039</v>
      </c>
      <c r="E145" s="158" t="s">
        <v>3040</v>
      </c>
      <c r="F145" s="161" t="s">
        <v>2676</v>
      </c>
      <c r="G145" s="164">
        <f>IF(COUNTIF(H145:AU145,"&lt;&gt;")=0,"",SUMPRODUCT(((Recommendations[ImplStatus]="Implemented")+(Recommendations[ImplStatus]="Compensated"))*ISNUMBER(MATCH(Recommendations[Id],H145:AU145,0)))/COUNTIF(H145:AU145,"&lt;&gt;"))</f>
        <v>0</v>
      </c>
      <c r="H145" s="167" t="s">
        <v>60</v>
      </c>
      <c r="I145" s="167" t="s">
        <v>95</v>
      </c>
      <c r="J145" s="167" t="s">
        <v>100</v>
      </c>
      <c r="K145" s="167" t="s">
        <v>178</v>
      </c>
      <c r="L145" s="167" t="s">
        <v>183</v>
      </c>
      <c r="M145" s="167" t="s">
        <v>202</v>
      </c>
      <c r="N145" s="167" t="s">
        <v>227</v>
      </c>
      <c r="O145" s="167" t="s">
        <v>232</v>
      </c>
      <c r="P145" s="167" t="s">
        <v>237</v>
      </c>
      <c r="Q145" s="167" t="s">
        <v>241</v>
      </c>
      <c r="R145" s="167" t="s">
        <v>245</v>
      </c>
      <c r="S145" s="167" t="s">
        <v>250</v>
      </c>
      <c r="T145" s="167" t="s">
        <v>255</v>
      </c>
      <c r="U145" s="167" t="s">
        <v>260</v>
      </c>
      <c r="V145" s="167" t="s">
        <v>265</v>
      </c>
      <c r="W145" s="167" t="s">
        <v>270</v>
      </c>
      <c r="X145" s="167" t="s">
        <v>274</v>
      </c>
      <c r="Y145" s="167" t="s">
        <v>279</v>
      </c>
      <c r="Z145" s="167" t="s">
        <v>284</v>
      </c>
      <c r="AA145" s="167" t="s">
        <v>289</v>
      </c>
      <c r="AB145" s="167" t="s">
        <v>293</v>
      </c>
      <c r="AC145" s="167" t="s">
        <v>298</v>
      </c>
      <c r="AD145" s="167" t="s">
        <v>302</v>
      </c>
      <c r="AE145" s="167" t="s">
        <v>306</v>
      </c>
      <c r="AF145" s="167" t="s">
        <v>310</v>
      </c>
      <c r="AG145" s="167" t="s">
        <v>314</v>
      </c>
      <c r="AH145" s="167" t="s">
        <v>318</v>
      </c>
      <c r="AI145" s="167" t="s">
        <v>323</v>
      </c>
      <c r="AJ145" s="167" t="s">
        <v>327</v>
      </c>
      <c r="AK145" s="167" t="s">
        <v>331</v>
      </c>
      <c r="AL145" s="167" t="s">
        <v>336</v>
      </c>
      <c r="AM145" s="167" t="s">
        <v>340</v>
      </c>
      <c r="AN145" s="167" t="s">
        <v>344</v>
      </c>
      <c r="AO145" s="167" t="s">
        <v>348</v>
      </c>
      <c r="AP145" s="167" t="s">
        <v>352</v>
      </c>
      <c r="AQ145" s="167" t="s">
        <v>360</v>
      </c>
      <c r="AR145" s="167" t="s">
        <v>364</v>
      </c>
      <c r="AS145" s="167" t="s">
        <v>368</v>
      </c>
      <c r="AT145" s="167" t="s">
        <v>373</v>
      </c>
      <c r="AU145" s="181" t="s">
        <v>377</v>
      </c>
    </row>
    <row r="146" spans="1:47" ht="60" customHeight="1" x14ac:dyDescent="0.35">
      <c r="A146" s="177" t="s">
        <v>2899</v>
      </c>
      <c r="B146" s="151" t="s">
        <v>3026</v>
      </c>
      <c r="C146" s="152" t="s">
        <v>3041</v>
      </c>
      <c r="D146" s="155" t="s">
        <v>3042</v>
      </c>
      <c r="E146" s="158" t="s">
        <v>3043</v>
      </c>
      <c r="F146" s="161" t="s">
        <v>2676</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2899</v>
      </c>
      <c r="B147" s="151" t="s">
        <v>3026</v>
      </c>
      <c r="C147" s="152" t="s">
        <v>3044</v>
      </c>
      <c r="D147" s="155" t="s">
        <v>3045</v>
      </c>
      <c r="E147" s="158" t="s">
        <v>3046</v>
      </c>
      <c r="F147" s="161" t="s">
        <v>2676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2899</v>
      </c>
      <c r="B148" s="150" t="s">
        <v>3047</v>
      </c>
      <c r="C148" s="148" t="s">
        <v>3048</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2899</v>
      </c>
      <c r="B149" s="151" t="s">
        <v>3047</v>
      </c>
      <c r="C149" s="152" t="s">
        <v>3049</v>
      </c>
      <c r="D149" s="155" t="s">
        <v>3050</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2899</v>
      </c>
      <c r="B150" s="151" t="s">
        <v>3047</v>
      </c>
      <c r="C150" s="152" t="s">
        <v>3051</v>
      </c>
      <c r="D150" s="155" t="s">
        <v>3052</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2899</v>
      </c>
      <c r="B151" s="151" t="s">
        <v>3047</v>
      </c>
      <c r="C151" s="152" t="s">
        <v>3053</v>
      </c>
      <c r="D151" s="155" t="s">
        <v>3054</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2899</v>
      </c>
      <c r="B152" s="151" t="s">
        <v>3047</v>
      </c>
      <c r="C152" s="152" t="s">
        <v>3055</v>
      </c>
      <c r="D152" s="155" t="s">
        <v>3056</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2899</v>
      </c>
      <c r="B153" s="151" t="s">
        <v>3047</v>
      </c>
      <c r="C153" s="152" t="s">
        <v>3057</v>
      </c>
      <c r="D153" s="155" t="s">
        <v>3058</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3059</v>
      </c>
      <c r="B154" s="149" t="s">
        <v>19</v>
      </c>
      <c r="C154" s="147" t="s">
        <v>3060</v>
      </c>
      <c r="D154" s="153" t="s">
        <v>3061</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3059</v>
      </c>
      <c r="B155" s="150" t="s">
        <v>3062</v>
      </c>
      <c r="C155" s="148" t="s">
        <v>3063</v>
      </c>
      <c r="D155" s="154" t="s">
        <v>3064</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3059</v>
      </c>
      <c r="B156" s="151" t="s">
        <v>3062</v>
      </c>
      <c r="C156" s="152" t="s">
        <v>3065</v>
      </c>
      <c r="D156" s="155" t="s">
        <v>3066</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3059</v>
      </c>
      <c r="B157" s="151" t="s">
        <v>3062</v>
      </c>
      <c r="C157" s="152" t="s">
        <v>3067</v>
      </c>
      <c r="D157" s="155" t="s">
        <v>3068</v>
      </c>
      <c r="E157" s="158" t="s">
        <v>3069</v>
      </c>
      <c r="F157" s="161" t="s">
        <v>2676</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3059</v>
      </c>
      <c r="B158" s="151" t="s">
        <v>3062</v>
      </c>
      <c r="C158" s="152" t="s">
        <v>3070</v>
      </c>
      <c r="D158" s="155" t="s">
        <v>3071</v>
      </c>
      <c r="E158" s="158" t="s">
        <v>3072</v>
      </c>
      <c r="F158" s="161" t="s">
        <v>2676</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3059</v>
      </c>
      <c r="B159" s="151" t="s">
        <v>3062</v>
      </c>
      <c r="C159" s="152" t="s">
        <v>3073</v>
      </c>
      <c r="D159" s="155" t="s">
        <v>3074</v>
      </c>
      <c r="E159" s="158" t="s">
        <v>3075</v>
      </c>
      <c r="F159" s="161" t="s">
        <v>2676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3059</v>
      </c>
      <c r="B160" s="151" t="s">
        <v>3062</v>
      </c>
      <c r="C160" s="152" t="s">
        <v>3076</v>
      </c>
      <c r="D160" s="155" t="s">
        <v>3077</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3059</v>
      </c>
      <c r="B161" s="151" t="s">
        <v>3062</v>
      </c>
      <c r="C161" s="152" t="s">
        <v>3078</v>
      </c>
      <c r="D161" s="155" t="s">
        <v>3079</v>
      </c>
      <c r="E161" s="158" t="s">
        <v>3080</v>
      </c>
      <c r="F161" s="161" t="s">
        <v>2676</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3059</v>
      </c>
      <c r="B162" s="151" t="s">
        <v>3062</v>
      </c>
      <c r="C162" s="152" t="s">
        <v>3081</v>
      </c>
      <c r="D162" s="155" t="s">
        <v>3082</v>
      </c>
      <c r="E162" s="158" t="s">
        <v>3083</v>
      </c>
      <c r="F162" s="161" t="s">
        <v>2676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3059</v>
      </c>
      <c r="B163" s="151" t="s">
        <v>3062</v>
      </c>
      <c r="C163" s="152" t="s">
        <v>3084</v>
      </c>
      <c r="D163" s="155" t="s">
        <v>3085</v>
      </c>
      <c r="E163" s="158" t="s">
        <v>3086</v>
      </c>
      <c r="F163" s="161" t="s">
        <v>2676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3059</v>
      </c>
      <c r="B164" s="150" t="s">
        <v>2480</v>
      </c>
      <c r="C164" s="148" t="s">
        <v>3087</v>
      </c>
      <c r="D164" s="154" t="s">
        <v>3088</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3059</v>
      </c>
      <c r="B165" s="151" t="s">
        <v>2480</v>
      </c>
      <c r="C165" s="152" t="s">
        <v>3089</v>
      </c>
      <c r="D165" s="155" t="s">
        <v>3090</v>
      </c>
      <c r="E165" s="158" t="s">
        <v>3091</v>
      </c>
      <c r="F165" s="161" t="s">
        <v>2676</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3059</v>
      </c>
      <c r="B166" s="151" t="s">
        <v>2480</v>
      </c>
      <c r="C166" s="152" t="s">
        <v>3092</v>
      </c>
      <c r="D166" s="155" t="s">
        <v>3093</v>
      </c>
      <c r="E166" s="158" t="s">
        <v>3094</v>
      </c>
      <c r="F166" s="161" t="s">
        <v>2676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3059</v>
      </c>
      <c r="B167" s="151" t="s">
        <v>2480</v>
      </c>
      <c r="C167" s="152" t="s">
        <v>3095</v>
      </c>
      <c r="D167" s="155" t="s">
        <v>3096</v>
      </c>
      <c r="E167" s="158" t="s">
        <v>3097</v>
      </c>
      <c r="F167" s="161" t="s">
        <v>2676</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3059</v>
      </c>
      <c r="B168" s="151" t="s">
        <v>2480</v>
      </c>
      <c r="C168" s="152" t="s">
        <v>3098</v>
      </c>
      <c r="D168" s="155" t="s">
        <v>3099</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3059</v>
      </c>
      <c r="B169" s="151" t="s">
        <v>2480</v>
      </c>
      <c r="C169" s="152" t="s">
        <v>3100</v>
      </c>
      <c r="D169" s="155" t="s">
        <v>3101</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3059</v>
      </c>
      <c r="B170" s="151" t="s">
        <v>2480</v>
      </c>
      <c r="C170" s="152" t="s">
        <v>3102</v>
      </c>
      <c r="D170" s="155" t="s">
        <v>3103</v>
      </c>
      <c r="E170" s="158" t="s">
        <v>3104</v>
      </c>
      <c r="F170" s="161" t="s">
        <v>2690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3059</v>
      </c>
      <c r="B171" s="151" t="s">
        <v>2480</v>
      </c>
      <c r="C171" s="152" t="s">
        <v>3105</v>
      </c>
      <c r="D171" s="155" t="s">
        <v>3106</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3059</v>
      </c>
      <c r="B172" s="151" t="s">
        <v>2480</v>
      </c>
      <c r="C172" s="152" t="s">
        <v>3107</v>
      </c>
      <c r="D172" s="155" t="s">
        <v>3108</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3059</v>
      </c>
      <c r="B173" s="151" t="s">
        <v>2480</v>
      </c>
      <c r="C173" s="152" t="s">
        <v>3109</v>
      </c>
      <c r="D173" s="155" t="s">
        <v>3110</v>
      </c>
      <c r="E173" s="158" t="s">
        <v>3111</v>
      </c>
      <c r="F173" s="161" t="s">
        <v>2676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3059</v>
      </c>
      <c r="B174" s="150" t="s">
        <v>3112</v>
      </c>
      <c r="C174" s="148" t="s">
        <v>3113</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3059</v>
      </c>
      <c r="B175" s="151" t="s">
        <v>3112</v>
      </c>
      <c r="C175" s="152" t="s">
        <v>3114</v>
      </c>
      <c r="D175" s="155" t="s">
        <v>3115</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3059</v>
      </c>
      <c r="B176" s="151" t="s">
        <v>3112</v>
      </c>
      <c r="C176" s="152" t="s">
        <v>3116</v>
      </c>
      <c r="D176" s="155" t="s">
        <v>3117</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3059</v>
      </c>
      <c r="B177" s="151" t="s">
        <v>3112</v>
      </c>
      <c r="C177" s="152" t="s">
        <v>3118</v>
      </c>
      <c r="D177" s="155" t="s">
        <v>3119</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3059</v>
      </c>
      <c r="B178" s="151" t="s">
        <v>3112</v>
      </c>
      <c r="C178" s="152" t="s">
        <v>3120</v>
      </c>
      <c r="D178" s="155" t="s">
        <v>3121</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3059</v>
      </c>
      <c r="B179" s="151" t="s">
        <v>3112</v>
      </c>
      <c r="C179" s="152" t="s">
        <v>3122</v>
      </c>
      <c r="D179" s="155" t="s">
        <v>3123</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3124</v>
      </c>
      <c r="B180" s="149" t="s">
        <v>19</v>
      </c>
      <c r="C180" s="147" t="s">
        <v>3125</v>
      </c>
      <c r="D180" s="153" t="s">
        <v>3126</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3124</v>
      </c>
      <c r="B181" s="150" t="s">
        <v>3127</v>
      </c>
      <c r="C181" s="148" t="s">
        <v>3128</v>
      </c>
      <c r="D181" s="154" t="s">
        <v>3129</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3124</v>
      </c>
      <c r="B182" s="151" t="s">
        <v>3127</v>
      </c>
      <c r="C182" s="152" t="s">
        <v>3130</v>
      </c>
      <c r="D182" s="155" t="s">
        <v>3131</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3124</v>
      </c>
      <c r="B183" s="151" t="s">
        <v>3127</v>
      </c>
      <c r="C183" s="152" t="s">
        <v>3132</v>
      </c>
      <c r="D183" s="155" t="s">
        <v>3133</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3124</v>
      </c>
      <c r="B184" s="151" t="s">
        <v>3127</v>
      </c>
      <c r="C184" s="152" t="s">
        <v>3134</v>
      </c>
      <c r="D184" s="155" t="s">
        <v>3135</v>
      </c>
      <c r="E184" s="158" t="s">
        <v>3136</v>
      </c>
      <c r="F184" s="161" t="s">
        <v>2676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3124</v>
      </c>
      <c r="B185" s="151" t="s">
        <v>3127</v>
      </c>
      <c r="C185" s="152" t="s">
        <v>3137</v>
      </c>
      <c r="D185" s="155" t="s">
        <v>3138</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3124</v>
      </c>
      <c r="B186" s="151" t="s">
        <v>3127</v>
      </c>
      <c r="C186" s="152" t="s">
        <v>3139</v>
      </c>
      <c r="D186" s="155" t="s">
        <v>3140</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3124</v>
      </c>
      <c r="B187" s="151" t="s">
        <v>3127</v>
      </c>
      <c r="C187" s="152" t="s">
        <v>3141</v>
      </c>
      <c r="D187" s="155" t="s">
        <v>3142</v>
      </c>
      <c r="E187" s="158" t="s">
        <v>3143</v>
      </c>
      <c r="F187" s="161" t="s">
        <v>2676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3124</v>
      </c>
      <c r="B188" s="151" t="s">
        <v>3127</v>
      </c>
      <c r="C188" s="152" t="s">
        <v>3144</v>
      </c>
      <c r="D188" s="155" t="s">
        <v>3145</v>
      </c>
      <c r="E188" s="158" t="s">
        <v>3146</v>
      </c>
      <c r="F188" s="161" t="s">
        <v>2676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3124</v>
      </c>
      <c r="B189" s="151" t="s">
        <v>3127</v>
      </c>
      <c r="C189" s="152" t="s">
        <v>3147</v>
      </c>
      <c r="D189" s="155" t="s">
        <v>3148</v>
      </c>
      <c r="E189" s="158" t="s">
        <v>3149</v>
      </c>
      <c r="F189" s="161" t="s">
        <v>2676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3124</v>
      </c>
      <c r="B190" s="150" t="s">
        <v>3150</v>
      </c>
      <c r="C190" s="148" t="s">
        <v>3151</v>
      </c>
      <c r="D190" s="154" t="s">
        <v>3152</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3124</v>
      </c>
      <c r="B191" s="151" t="s">
        <v>3150</v>
      </c>
      <c r="C191" s="152" t="s">
        <v>3153</v>
      </c>
      <c r="D191" s="155" t="s">
        <v>3154</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3124</v>
      </c>
      <c r="B192" s="151" t="s">
        <v>3150</v>
      </c>
      <c r="C192" s="152" t="s">
        <v>3155</v>
      </c>
      <c r="D192" s="155" t="s">
        <v>3156</v>
      </c>
      <c r="E192" s="158" t="s">
        <v>3157</v>
      </c>
      <c r="F192" s="161" t="s">
        <v>2680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3124</v>
      </c>
      <c r="B193" s="151" t="s">
        <v>3150</v>
      </c>
      <c r="C193" s="152" t="s">
        <v>3158</v>
      </c>
      <c r="D193" s="155" t="s">
        <v>3159</v>
      </c>
      <c r="E193" s="158" t="s">
        <v>3160</v>
      </c>
      <c r="F193" s="161" t="s">
        <v>2680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3124</v>
      </c>
      <c r="B194" s="151" t="s">
        <v>3150</v>
      </c>
      <c r="C194" s="152" t="s">
        <v>3161</v>
      </c>
      <c r="D194" s="155" t="s">
        <v>3162</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3124</v>
      </c>
      <c r="B195" s="151" t="s">
        <v>3150</v>
      </c>
      <c r="C195" s="152" t="s">
        <v>3163</v>
      </c>
      <c r="D195" s="155" t="s">
        <v>3164</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3124</v>
      </c>
      <c r="B196" s="150" t="s">
        <v>3165</v>
      </c>
      <c r="C196" s="148" t="s">
        <v>3166</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3124</v>
      </c>
      <c r="B197" s="151" t="s">
        <v>3165</v>
      </c>
      <c r="C197" s="152" t="s">
        <v>3167</v>
      </c>
      <c r="D197" s="155" t="s">
        <v>3168</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3124</v>
      </c>
      <c r="B198" s="151" t="s">
        <v>3165</v>
      </c>
      <c r="C198" s="152" t="s">
        <v>3169</v>
      </c>
      <c r="D198" s="155" t="s">
        <v>3170</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3124</v>
      </c>
      <c r="B199" s="150" t="s">
        <v>3171</v>
      </c>
      <c r="C199" s="148" t="s">
        <v>3172</v>
      </c>
      <c r="D199" s="154" t="s">
        <v>3173</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3124</v>
      </c>
      <c r="B200" s="151" t="s">
        <v>3171</v>
      </c>
      <c r="C200" s="152" t="s">
        <v>3174</v>
      </c>
      <c r="D200" s="155" t="s">
        <v>3175</v>
      </c>
      <c r="E200" s="158" t="s">
        <v>3176</v>
      </c>
      <c r="F200" s="161" t="s">
        <v>2690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3124</v>
      </c>
      <c r="B201" s="151" t="s">
        <v>3171</v>
      </c>
      <c r="C201" s="152" t="s">
        <v>3177</v>
      </c>
      <c r="D201" s="155" t="s">
        <v>3178</v>
      </c>
      <c r="E201" s="158" t="s">
        <v>3179</v>
      </c>
      <c r="F201" s="161" t="s">
        <v>2676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3124</v>
      </c>
      <c r="B202" s="151" t="s">
        <v>3171</v>
      </c>
      <c r="C202" s="152" t="s">
        <v>3180</v>
      </c>
      <c r="D202" s="155" t="s">
        <v>3181</v>
      </c>
      <c r="E202" s="158" t="s">
        <v>3182</v>
      </c>
      <c r="F202" s="161" t="s">
        <v>2676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3124</v>
      </c>
      <c r="B203" s="151" t="s">
        <v>3171</v>
      </c>
      <c r="C203" s="152" t="s">
        <v>3183</v>
      </c>
      <c r="D203" s="155" t="s">
        <v>3184</v>
      </c>
      <c r="E203" s="158" t="s">
        <v>3185</v>
      </c>
      <c r="F203" s="161" t="s">
        <v>2676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3124</v>
      </c>
      <c r="B204" s="151" t="s">
        <v>3171</v>
      </c>
      <c r="C204" s="152" t="s">
        <v>3186</v>
      </c>
      <c r="D204" s="155" t="s">
        <v>3187</v>
      </c>
      <c r="E204" s="158" t="s">
        <v>3188</v>
      </c>
      <c r="F204" s="161" t="s">
        <v>2676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3124</v>
      </c>
      <c r="B205" s="150" t="s">
        <v>3189</v>
      </c>
      <c r="C205" s="148" t="s">
        <v>3190</v>
      </c>
      <c r="D205" s="154" t="s">
        <v>3191</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3124</v>
      </c>
      <c r="B206" s="151" t="s">
        <v>3189</v>
      </c>
      <c r="C206" s="152" t="s">
        <v>3192</v>
      </c>
      <c r="D206" s="155" t="s">
        <v>3193</v>
      </c>
      <c r="E206" s="158" t="s">
        <v>3194</v>
      </c>
      <c r="F206" s="161" t="s">
        <v>2680</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3124</v>
      </c>
      <c r="B207" s="151" t="s">
        <v>3189</v>
      </c>
      <c r="C207" s="152" t="s">
        <v>3195</v>
      </c>
      <c r="D207" s="155" t="s">
        <v>3196</v>
      </c>
      <c r="E207" s="158" t="s">
        <v>3197</v>
      </c>
      <c r="F207" s="161" t="s">
        <v>2680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3124</v>
      </c>
      <c r="B208" s="151" t="s">
        <v>3189</v>
      </c>
      <c r="C208" s="152" t="s">
        <v>3198</v>
      </c>
      <c r="D208" s="155" t="s">
        <v>3199</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3124</v>
      </c>
      <c r="B209" s="150" t="s">
        <v>3200</v>
      </c>
      <c r="C209" s="148" t="s">
        <v>3201</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3124</v>
      </c>
      <c r="B210" s="151" t="s">
        <v>3200</v>
      </c>
      <c r="C210" s="152" t="s">
        <v>3202</v>
      </c>
      <c r="D210" s="155" t="s">
        <v>3203</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3204</v>
      </c>
      <c r="B211" s="149" t="s">
        <v>19</v>
      </c>
      <c r="C211" s="147" t="s">
        <v>3205</v>
      </c>
      <c r="D211" s="153" t="s">
        <v>3206</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3204</v>
      </c>
      <c r="B212" s="150" t="s">
        <v>3207</v>
      </c>
      <c r="C212" s="148" t="s">
        <v>3208</v>
      </c>
      <c r="D212" s="154" t="s">
        <v>3209</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3204</v>
      </c>
      <c r="B213" s="151" t="s">
        <v>3207</v>
      </c>
      <c r="C213" s="152" t="s">
        <v>3210</v>
      </c>
      <c r="D213" s="155" t="s">
        <v>3211</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3204</v>
      </c>
      <c r="B214" s="151" t="s">
        <v>3207</v>
      </c>
      <c r="C214" s="152" t="s">
        <v>3212</v>
      </c>
      <c r="D214" s="155" t="s">
        <v>3213</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3204</v>
      </c>
      <c r="B215" s="151" t="s">
        <v>3207</v>
      </c>
      <c r="C215" s="152" t="s">
        <v>3214</v>
      </c>
      <c r="D215" s="155" t="s">
        <v>3215</v>
      </c>
      <c r="E215" s="158" t="s">
        <v>3216</v>
      </c>
      <c r="F215" s="161" t="s">
        <v>2680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3204</v>
      </c>
      <c r="B216" s="151" t="s">
        <v>3207</v>
      </c>
      <c r="C216" s="152" t="s">
        <v>3217</v>
      </c>
      <c r="D216" s="155" t="s">
        <v>3218</v>
      </c>
      <c r="E216" s="158" t="s">
        <v>3219</v>
      </c>
      <c r="F216" s="161" t="s">
        <v>2676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3204</v>
      </c>
      <c r="B217" s="150" t="s">
        <v>3165</v>
      </c>
      <c r="C217" s="148" t="s">
        <v>3220</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3204</v>
      </c>
      <c r="B218" s="151" t="s">
        <v>3165</v>
      </c>
      <c r="C218" s="152" t="s">
        <v>3221</v>
      </c>
      <c r="D218" s="155" t="s">
        <v>3222</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3204</v>
      </c>
      <c r="B219" s="151" t="s">
        <v>3165</v>
      </c>
      <c r="C219" s="152" t="s">
        <v>3223</v>
      </c>
      <c r="D219" s="155" t="s">
        <v>3224</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3204</v>
      </c>
      <c r="B220" s="150" t="s">
        <v>3225</v>
      </c>
      <c r="C220" s="148" t="s">
        <v>3226</v>
      </c>
      <c r="D220" s="154" t="s">
        <v>3227</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3204</v>
      </c>
      <c r="B221" s="151" t="s">
        <v>3225</v>
      </c>
      <c r="C221" s="152" t="s">
        <v>3228</v>
      </c>
      <c r="D221" s="155" t="s">
        <v>3229</v>
      </c>
      <c r="E221" s="158" t="s">
        <v>3230</v>
      </c>
      <c r="F221" s="161" t="s">
        <v>2676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3204</v>
      </c>
      <c r="B222" s="151" t="s">
        <v>3225</v>
      </c>
      <c r="C222" s="152" t="s">
        <v>3231</v>
      </c>
      <c r="D222" s="155" t="s">
        <v>3232</v>
      </c>
      <c r="E222" s="158" t="s">
        <v>3233</v>
      </c>
      <c r="F222" s="161" t="s">
        <v>2676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3204</v>
      </c>
      <c r="B223" s="151" t="s">
        <v>3225</v>
      </c>
      <c r="C223" s="152" t="s">
        <v>3234</v>
      </c>
      <c r="D223" s="155" t="s">
        <v>3235</v>
      </c>
      <c r="E223" s="158" t="s">
        <v>3236</v>
      </c>
      <c r="F223" s="161" t="s">
        <v>2676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3204</v>
      </c>
      <c r="B224" s="151" t="s">
        <v>3225</v>
      </c>
      <c r="C224" s="152" t="s">
        <v>3237</v>
      </c>
      <c r="D224" s="155" t="s">
        <v>3238</v>
      </c>
      <c r="E224" s="158" t="s">
        <v>3239</v>
      </c>
      <c r="F224" s="161" t="s">
        <v>2676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3204</v>
      </c>
      <c r="B225" s="151" t="s">
        <v>3225</v>
      </c>
      <c r="C225" s="152" t="s">
        <v>3240</v>
      </c>
      <c r="D225" s="155" t="s">
        <v>3241</v>
      </c>
      <c r="E225" s="158" t="s">
        <v>3242</v>
      </c>
      <c r="F225" s="161" t="s">
        <v>2676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3204</v>
      </c>
      <c r="B226" s="168" t="s">
        <v>3225</v>
      </c>
      <c r="C226" s="169" t="s">
        <v>3243</v>
      </c>
      <c r="D226" s="170" t="s">
        <v>3244</v>
      </c>
      <c r="E226" s="171" t="s">
        <v>3245</v>
      </c>
      <c r="F226" s="172" t="s">
        <v>2676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786</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IFERROR(INDEX('Recommendations'!$G$2:$G$165, MATCH(H2,'Recommendations'!$A$2:$A$165,0))="Implemented", FALSE))</xm:f>
            <x14:dxf>
              <font>
                <color rgb="FF000000"/>
              </font>
              <fill>
                <patternFill>
                  <bgColor rgb="FF3C7D22"/>
                </patternFill>
              </fill>
            </x14:dxf>
          </x14:cfRule>
          <x14:cfRule type="expression" priority="2" id="{00000000-000E-0000-0700-000002000000}">
            <xm:f>AND(H2&lt;&gt;"", IFERROR(INDEX('Recommendations'!$G$2:$G$165, MATCH(H2,'Recommendations'!$A$2:$A$165,0))="Compensated", FALSE))</xm:f>
            <x14:dxf>
              <font>
                <color rgb="FF000000"/>
              </font>
              <fill>
                <patternFill>
                  <bgColor rgb="FFC6E0B4"/>
                </patternFill>
              </fill>
            </x14:dxf>
          </x14:cfRule>
          <x14:cfRule type="expression" priority="3" id="{00000000-000E-0000-0700-000003000000}">
            <xm:f>AND(H2&lt;&gt;"", IFERROR(INDEX('Recommendations'!$G$2:$G$165, MATCH(H2,'Recommendations'!$A$2:$A$165,0))="Testing", FALSE))</xm:f>
            <x14:dxf>
              <font>
                <color rgb="FF000000"/>
              </font>
              <fill>
                <patternFill>
                  <bgColor rgb="FFFFC000"/>
                </patternFill>
              </fill>
            </x14:dxf>
          </x14:cfRule>
          <x14:cfRule type="expression" priority="4" id="{00000000-000E-0000-0700-000004000000}">
            <xm:f>AND(H2&lt;&gt;"", IFERROR(INDEX('Recommendations'!$G$2:$G$165, MATCH(H2,'Recommendations'!$A$2:$A$165,0))="Failed", FALSE))</xm:f>
            <x14:dxf>
              <font>
                <color rgb="FF000000"/>
              </font>
              <fill>
                <patternFill>
                  <bgColor rgb="FFD82891"/>
                </patternFill>
              </fill>
            </x14:dxf>
          </x14:cfRule>
          <x14:cfRule type="expression" priority="5" id="{00000000-000E-0000-0700-000005000000}">
            <xm:f>AND(H2&lt;&gt;"", IFERROR(INDEX('Recommendations'!$G$2:$G$165, MATCH(H2,'Recommendations'!$A$2:$A$165,0))="Risk Accepted", FALSE))</xm:f>
            <x14:dxf>
              <font>
                <color rgb="FF000000"/>
              </font>
              <fill>
                <patternFill>
                  <bgColor rgb="FFD9D9D9"/>
                </patternFill>
              </fill>
            </x14:dxf>
          </x14:cfRule>
          <x14:cfRule type="expression" priority="6" id="{00000000-000E-0000-0700-000006000000}">
            <xm:f>AND(H2&lt;&gt;"", IFERROR(INDEX('Recommendations'!$G$2:$G$165, MATCH(H2,'Recommendations'!$A$2:$A$165,0))="N/A",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2663</v>
      </c>
      <c r="B1" s="207" t="s">
        <v>3246</v>
      </c>
      <c r="C1" s="207" t="s">
        <v>3247</v>
      </c>
      <c r="D1" s="207" t="s">
        <v>3248</v>
      </c>
      <c r="E1" s="207" t="s">
        <v>1972</v>
      </c>
      <c r="F1" s="207" t="s">
        <v>1031</v>
      </c>
      <c r="G1" s="207" t="s">
        <v>1032</v>
      </c>
      <c r="H1" s="207" t="s">
        <v>1033</v>
      </c>
      <c r="I1" s="207" t="s">
        <v>1034</v>
      </c>
      <c r="J1" s="207" t="s">
        <v>1035</v>
      </c>
      <c r="K1" s="207" t="s">
        <v>1036</v>
      </c>
      <c r="L1" s="207" t="s">
        <v>1037</v>
      </c>
      <c r="M1" s="207" t="s">
        <v>1038</v>
      </c>
      <c r="N1" s="207" t="s">
        <v>1039</v>
      </c>
      <c r="O1" s="207" t="s">
        <v>1040</v>
      </c>
      <c r="P1" s="207" t="s">
        <v>1041</v>
      </c>
      <c r="Q1" s="207" t="s">
        <v>1042</v>
      </c>
      <c r="R1" s="207" t="s">
        <v>1043</v>
      </c>
      <c r="S1" s="207" t="s">
        <v>1044</v>
      </c>
      <c r="T1" s="207" t="s">
        <v>1045</v>
      </c>
      <c r="U1" s="207" t="s">
        <v>1046</v>
      </c>
      <c r="V1" s="207" t="s">
        <v>1047</v>
      </c>
      <c r="W1" s="207" t="s">
        <v>1048</v>
      </c>
      <c r="X1" s="207" t="s">
        <v>1049</v>
      </c>
      <c r="Y1" s="207" t="s">
        <v>1050</v>
      </c>
      <c r="Z1" s="207" t="s">
        <v>1051</v>
      </c>
      <c r="AA1" s="207" t="s">
        <v>1052</v>
      </c>
      <c r="AB1" s="207" t="s">
        <v>1053</v>
      </c>
      <c r="AC1" s="207" t="s">
        <v>1054</v>
      </c>
      <c r="AD1" s="207" t="s">
        <v>1055</v>
      </c>
      <c r="AE1" s="207" t="s">
        <v>1056</v>
      </c>
      <c r="AF1" s="207" t="s">
        <v>1057</v>
      </c>
      <c r="AG1" s="207" t="s">
        <v>1058</v>
      </c>
      <c r="AH1" s="207" t="s">
        <v>1059</v>
      </c>
      <c r="AI1" s="207" t="s">
        <v>1060</v>
      </c>
      <c r="AJ1" s="207" t="s">
        <v>1061</v>
      </c>
      <c r="AK1" s="207" t="s">
        <v>1062</v>
      </c>
      <c r="AL1" s="207" t="s">
        <v>1063</v>
      </c>
      <c r="AM1" s="207" t="s">
        <v>1064</v>
      </c>
      <c r="AN1" s="207" t="s">
        <v>1065</v>
      </c>
      <c r="AO1" s="207" t="s">
        <v>1066</v>
      </c>
      <c r="AP1" s="207" t="s">
        <v>1067</v>
      </c>
      <c r="AQ1" s="207" t="s">
        <v>1068</v>
      </c>
      <c r="AR1" s="207" t="s">
        <v>1069</v>
      </c>
      <c r="AS1" s="207" t="s">
        <v>1070</v>
      </c>
      <c r="AT1" s="208" t="s">
        <v>1071</v>
      </c>
    </row>
    <row r="2" spans="1:46" ht="60" customHeight="1" outlineLevel="1" x14ac:dyDescent="0.35">
      <c r="A2" s="200" t="s">
        <v>873</v>
      </c>
      <c r="B2" s="186" t="s">
        <v>3249</v>
      </c>
      <c r="C2" s="186"/>
      <c r="D2" s="189" t="s">
        <v>3250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873</v>
      </c>
      <c r="B3" s="187" t="s">
        <v>3249</v>
      </c>
      <c r="C3" s="188" t="s">
        <v>3251</v>
      </c>
      <c r="D3" s="190" t="s">
        <v>3252</v>
      </c>
      <c r="E3" s="190" t="s">
        <v>3253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873</v>
      </c>
      <c r="B4" s="187" t="s">
        <v>3249</v>
      </c>
      <c r="C4" s="188" t="s">
        <v>3254</v>
      </c>
      <c r="D4" s="190" t="s">
        <v>3255</v>
      </c>
      <c r="E4" s="190" t="s">
        <v>3256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873</v>
      </c>
      <c r="B5" s="187" t="s">
        <v>3249</v>
      </c>
      <c r="C5" s="188" t="s">
        <v>3257</v>
      </c>
      <c r="D5" s="190" t="s">
        <v>3258</v>
      </c>
      <c r="E5" s="190" t="s">
        <v>3259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873</v>
      </c>
      <c r="B6" s="187" t="s">
        <v>3249</v>
      </c>
      <c r="C6" s="188" t="s">
        <v>3260</v>
      </c>
      <c r="D6" s="190" t="s">
        <v>3261</v>
      </c>
      <c r="E6" s="190" t="s">
        <v>3262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873</v>
      </c>
      <c r="B7" s="187" t="s">
        <v>3249</v>
      </c>
      <c r="C7" s="188" t="s">
        <v>3263</v>
      </c>
      <c r="D7" s="190" t="s">
        <v>3264</v>
      </c>
      <c r="E7" s="190" t="s">
        <v>3265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873</v>
      </c>
      <c r="B8" s="187" t="s">
        <v>3249</v>
      </c>
      <c r="C8" s="188" t="s">
        <v>3266</v>
      </c>
      <c r="D8" s="190" t="s">
        <v>3267</v>
      </c>
      <c r="E8" s="190" t="s">
        <v>3268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873</v>
      </c>
      <c r="B9" s="187" t="s">
        <v>3249</v>
      </c>
      <c r="C9" s="188" t="s">
        <v>3269</v>
      </c>
      <c r="D9" s="190" t="s">
        <v>3270</v>
      </c>
      <c r="E9" s="190" t="s">
        <v>3271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873</v>
      </c>
      <c r="B10" s="187" t="s">
        <v>3249</v>
      </c>
      <c r="C10" s="188" t="s">
        <v>3272</v>
      </c>
      <c r="D10" s="190" t="s">
        <v>3273</v>
      </c>
      <c r="E10" s="190" t="s">
        <v>3274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873</v>
      </c>
      <c r="B11" s="187" t="s">
        <v>3249</v>
      </c>
      <c r="C11" s="188" t="s">
        <v>3275</v>
      </c>
      <c r="D11" s="190" t="s">
        <v>3276</v>
      </c>
      <c r="E11" s="190" t="s">
        <v>3277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873</v>
      </c>
      <c r="B12" s="187" t="s">
        <v>3249</v>
      </c>
      <c r="C12" s="188" t="s">
        <v>3278</v>
      </c>
      <c r="D12" s="190" t="s">
        <v>3279</v>
      </c>
      <c r="E12" s="190" t="s">
        <v>3280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873</v>
      </c>
      <c r="B13" s="187" t="s">
        <v>3249</v>
      </c>
      <c r="C13" s="188" t="s">
        <v>3281</v>
      </c>
      <c r="D13" s="190" t="s">
        <v>3282</v>
      </c>
      <c r="E13" s="190" t="s">
        <v>3283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873</v>
      </c>
      <c r="B14" s="187" t="s">
        <v>3249</v>
      </c>
      <c r="C14" s="188" t="s">
        <v>3284</v>
      </c>
      <c r="D14" s="190" t="s">
        <v>3285</v>
      </c>
      <c r="E14" s="190" t="s">
        <v>3286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873</v>
      </c>
      <c r="B15" s="187" t="s">
        <v>3249</v>
      </c>
      <c r="C15" s="188" t="s">
        <v>3287</v>
      </c>
      <c r="D15" s="190" t="s">
        <v>3288</v>
      </c>
      <c r="E15" s="190" t="s">
        <v>3289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873</v>
      </c>
      <c r="B16" s="187" t="s">
        <v>3249</v>
      </c>
      <c r="C16" s="188" t="s">
        <v>3290</v>
      </c>
      <c r="D16" s="190" t="s">
        <v>3291</v>
      </c>
      <c r="E16" s="190" t="s">
        <v>3292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873</v>
      </c>
      <c r="B17" s="187" t="s">
        <v>3249</v>
      </c>
      <c r="C17" s="188" t="s">
        <v>3293</v>
      </c>
      <c r="D17" s="190" t="s">
        <v>3294</v>
      </c>
      <c r="E17" s="190" t="s">
        <v>3295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873</v>
      </c>
      <c r="B18" s="187" t="s">
        <v>3249</v>
      </c>
      <c r="C18" s="188" t="s">
        <v>3296</v>
      </c>
      <c r="D18" s="190" t="s">
        <v>3297</v>
      </c>
      <c r="E18" s="190" t="s">
        <v>3298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873</v>
      </c>
      <c r="B19" s="186" t="s">
        <v>3299</v>
      </c>
      <c r="C19" s="186"/>
      <c r="D19" s="189" t="s">
        <v>3300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873</v>
      </c>
      <c r="B20" s="187" t="s">
        <v>3299</v>
      </c>
      <c r="C20" s="188" t="s">
        <v>3301</v>
      </c>
      <c r="D20" s="190" t="s">
        <v>3302</v>
      </c>
      <c r="E20" s="190" t="s">
        <v>3303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873</v>
      </c>
      <c r="B21" s="187" t="s">
        <v>3299</v>
      </c>
      <c r="C21" s="188" t="s">
        <v>3304</v>
      </c>
      <c r="D21" s="190" t="s">
        <v>3305</v>
      </c>
      <c r="E21" s="190" t="s">
        <v>3306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873</v>
      </c>
      <c r="B22" s="187" t="s">
        <v>3299</v>
      </c>
      <c r="C22" s="188" t="s">
        <v>3307</v>
      </c>
      <c r="D22" s="190" t="s">
        <v>3308</v>
      </c>
      <c r="E22" s="190" t="s">
        <v>3309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873</v>
      </c>
      <c r="B23" s="187" t="s">
        <v>3299</v>
      </c>
      <c r="C23" s="188" t="s">
        <v>3310</v>
      </c>
      <c r="D23" s="190" t="s">
        <v>3311</v>
      </c>
      <c r="E23" s="190" t="s">
        <v>3312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873</v>
      </c>
      <c r="B24" s="187" t="s">
        <v>3299</v>
      </c>
      <c r="C24" s="188" t="s">
        <v>3313</v>
      </c>
      <c r="D24" s="190" t="s">
        <v>3314</v>
      </c>
      <c r="E24" s="190" t="s">
        <v>3315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873</v>
      </c>
      <c r="B25" s="187" t="s">
        <v>3299</v>
      </c>
      <c r="C25" s="188" t="s">
        <v>3316</v>
      </c>
      <c r="D25" s="190" t="s">
        <v>3317</v>
      </c>
      <c r="E25" s="190" t="s">
        <v>3318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873</v>
      </c>
      <c r="B26" s="187" t="s">
        <v>3299</v>
      </c>
      <c r="C26" s="188" t="s">
        <v>3319</v>
      </c>
      <c r="D26" s="190" t="s">
        <v>3320</v>
      </c>
      <c r="E26" s="190" t="s">
        <v>3321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873</v>
      </c>
      <c r="B27" s="187" t="s">
        <v>3299</v>
      </c>
      <c r="C27" s="188" t="s">
        <v>3322</v>
      </c>
      <c r="D27" s="190" t="s">
        <v>3323</v>
      </c>
      <c r="E27" s="190" t="s">
        <v>3324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873</v>
      </c>
      <c r="B28" s="187" t="s">
        <v>3299</v>
      </c>
      <c r="C28" s="188" t="s">
        <v>3325</v>
      </c>
      <c r="D28" s="190" t="s">
        <v>3326</v>
      </c>
      <c r="E28" s="190" t="s">
        <v>3327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873</v>
      </c>
      <c r="B29" s="187" t="s">
        <v>3299</v>
      </c>
      <c r="C29" s="188" t="s">
        <v>3328</v>
      </c>
      <c r="D29" s="190" t="s">
        <v>3329</v>
      </c>
      <c r="E29" s="190" t="s">
        <v>3330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873</v>
      </c>
      <c r="B30" s="187" t="s">
        <v>3299</v>
      </c>
      <c r="C30" s="188" t="s">
        <v>3331</v>
      </c>
      <c r="D30" s="190" t="s">
        <v>3332</v>
      </c>
      <c r="E30" s="190" t="s">
        <v>3333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873</v>
      </c>
      <c r="B31" s="187" t="s">
        <v>3299</v>
      </c>
      <c r="C31" s="188" t="s">
        <v>3334</v>
      </c>
      <c r="D31" s="190" t="s">
        <v>3335</v>
      </c>
      <c r="E31" s="190" t="s">
        <v>3336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3337</v>
      </c>
      <c r="B32" s="186"/>
      <c r="C32" s="186"/>
      <c r="D32" s="189" t="s">
        <v>3338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3337</v>
      </c>
      <c r="B33" s="187"/>
      <c r="C33" s="188" t="s">
        <v>3339</v>
      </c>
      <c r="D33" s="190" t="s">
        <v>3340</v>
      </c>
      <c r="E33" s="190" t="s">
        <v>3341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3337</v>
      </c>
      <c r="B34" s="187"/>
      <c r="C34" s="188" t="s">
        <v>3342</v>
      </c>
      <c r="D34" s="190" t="s">
        <v>3343</v>
      </c>
      <c r="E34" s="190" t="s">
        <v>3344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3337</v>
      </c>
      <c r="B35" s="187"/>
      <c r="C35" s="188" t="s">
        <v>3345</v>
      </c>
      <c r="D35" s="190" t="s">
        <v>3346</v>
      </c>
      <c r="E35" s="190" t="s">
        <v>3347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3337</v>
      </c>
      <c r="B36" s="186" t="s">
        <v>3348</v>
      </c>
      <c r="C36" s="186"/>
      <c r="D36" s="189" t="s">
        <v>3349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3337</v>
      </c>
      <c r="B37" s="187" t="s">
        <v>3348</v>
      </c>
      <c r="C37" s="188" t="s">
        <v>3350</v>
      </c>
      <c r="D37" s="190" t="s">
        <v>3351</v>
      </c>
      <c r="E37" s="190" t="s">
        <v>3352</v>
      </c>
      <c r="F37" s="192">
        <f>IF(COUNTIF(G37:AT37,"&lt;&gt;")=0,"",SUMPRODUCT(((Recommendations[ImplStatus]="Implemented")+(Recommendations[ImplStatus]="Compensated"))*ISNUMBER(MATCH(Recommendations[Id],G37:AT37,0)))/COUNTIF(G37:AT37,"&lt;&gt;"))</f>
        <v>0</v>
      </c>
      <c r="G37" s="194" t="s">
        <v>650</v>
      </c>
      <c r="H37" s="194" t="s">
        <v>655</v>
      </c>
      <c r="I37" s="194" t="s">
        <v>694</v>
      </c>
      <c r="J37" s="194" t="s">
        <v>729</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3337</v>
      </c>
      <c r="B38" s="187" t="s">
        <v>3348</v>
      </c>
      <c r="C38" s="188" t="s">
        <v>3353</v>
      </c>
      <c r="D38" s="190" t="s">
        <v>3354</v>
      </c>
      <c r="E38" s="190" t="s">
        <v>3355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3337</v>
      </c>
      <c r="B39" s="187" t="s">
        <v>3348</v>
      </c>
      <c r="C39" s="188" t="s">
        <v>3356</v>
      </c>
      <c r="D39" s="190" t="s">
        <v>3357</v>
      </c>
      <c r="E39" s="190" t="s">
        <v>3358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3337</v>
      </c>
      <c r="B40" s="187" t="s">
        <v>3348</v>
      </c>
      <c r="C40" s="188" t="s">
        <v>3359</v>
      </c>
      <c r="D40" s="190" t="s">
        <v>3360</v>
      </c>
      <c r="E40" s="190" t="s">
        <v>3361</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3337</v>
      </c>
      <c r="B41" s="187" t="s">
        <v>3348</v>
      </c>
      <c r="C41" s="188" t="s">
        <v>3362</v>
      </c>
      <c r="D41" s="190" t="s">
        <v>3363</v>
      </c>
      <c r="E41" s="190" t="s">
        <v>3364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3337</v>
      </c>
      <c r="B42" s="187" t="s">
        <v>3348</v>
      </c>
      <c r="C42" s="188" t="s">
        <v>3365</v>
      </c>
      <c r="D42" s="190" t="s">
        <v>3366</v>
      </c>
      <c r="E42" s="190" t="s">
        <v>3367</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3337</v>
      </c>
      <c r="B43" s="187" t="s">
        <v>3348</v>
      </c>
      <c r="C43" s="188" t="s">
        <v>3368</v>
      </c>
      <c r="D43" s="190" t="s">
        <v>3369</v>
      </c>
      <c r="E43" s="190" t="s">
        <v>3370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3337</v>
      </c>
      <c r="B44" s="187" t="s">
        <v>3348</v>
      </c>
      <c r="C44" s="188" t="s">
        <v>3371</v>
      </c>
      <c r="D44" s="190" t="s">
        <v>3372</v>
      </c>
      <c r="E44" s="190" t="s">
        <v>3373</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3337</v>
      </c>
      <c r="B45" s="187" t="s">
        <v>3348</v>
      </c>
      <c r="C45" s="188" t="s">
        <v>3374</v>
      </c>
      <c r="D45" s="190" t="s">
        <v>3375</v>
      </c>
      <c r="E45" s="190" t="s">
        <v>3376</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3337</v>
      </c>
      <c r="B46" s="187" t="s">
        <v>3348</v>
      </c>
      <c r="C46" s="188" t="s">
        <v>3377</v>
      </c>
      <c r="D46" s="190" t="s">
        <v>3378</v>
      </c>
      <c r="E46" s="190" t="s">
        <v>3379</v>
      </c>
      <c r="F46" s="192">
        <f>IF(COUNTIF(G46:AT46,"&lt;&gt;")=0,"",SUMPRODUCT(((Recommendations[ImplStatus]="Implemented")+(Recommendations[ImplStatus]="Compensated"))*ISNUMBER(MATCH(Recommendations[Id],G46:AT46,0)))/COUNTIF(G46:AT46,"&lt;&gt;"))</f>
        <v>0</v>
      </c>
      <c r="G46" s="194" t="s">
        <v>694</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3337</v>
      </c>
      <c r="B47" s="187" t="s">
        <v>3348</v>
      </c>
      <c r="C47" s="188" t="s">
        <v>3380</v>
      </c>
      <c r="D47" s="190" t="s">
        <v>3381</v>
      </c>
      <c r="E47" s="190" t="s">
        <v>3382</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3337</v>
      </c>
      <c r="B48" s="187" t="s">
        <v>3348</v>
      </c>
      <c r="C48" s="188" t="s">
        <v>3383</v>
      </c>
      <c r="D48" s="190" t="s">
        <v>3384</v>
      </c>
      <c r="E48" s="190" t="s">
        <v>3385</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3337</v>
      </c>
      <c r="B49" s="187" t="s">
        <v>3348</v>
      </c>
      <c r="C49" s="188" t="s">
        <v>3386</v>
      </c>
      <c r="D49" s="190" t="s">
        <v>3387</v>
      </c>
      <c r="E49" s="190" t="s">
        <v>3388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3337</v>
      </c>
      <c r="B50" s="187" t="s">
        <v>3348</v>
      </c>
      <c r="C50" s="188" t="s">
        <v>3389</v>
      </c>
      <c r="D50" s="190" t="s">
        <v>3390</v>
      </c>
      <c r="E50" s="190" t="s">
        <v>3391</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3337</v>
      </c>
      <c r="B51" s="186" t="s">
        <v>3392</v>
      </c>
      <c r="C51" s="186"/>
      <c r="D51" s="189" t="s">
        <v>3393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3337</v>
      </c>
      <c r="B52" s="187" t="s">
        <v>3392</v>
      </c>
      <c r="C52" s="188" t="s">
        <v>3394</v>
      </c>
      <c r="D52" s="190" t="s">
        <v>3395</v>
      </c>
      <c r="E52" s="190" t="s">
        <v>3396</v>
      </c>
      <c r="F52" s="192">
        <f>IF(COUNTIF(G52:AT52,"&lt;&gt;")=0,"",SUMPRODUCT(((Recommendations[ImplStatus]="Implemented")+(Recommendations[ImplStatus]="Compensated"))*ISNUMBER(MATCH(Recommendations[Id],G52:AT52,0)))/COUNTIF(G52:AT52,"&lt;&gt;"))</f>
        <v>0</v>
      </c>
      <c r="G52" s="194" t="s">
        <v>130</v>
      </c>
      <c r="H52" s="194" t="s">
        <v>356</v>
      </c>
      <c r="I52" s="194" t="s">
        <v>527</v>
      </c>
      <c r="J52" s="194" t="s">
        <v>531</v>
      </c>
      <c r="K52" s="194" t="s">
        <v>669</v>
      </c>
      <c r="L52" s="194" t="s">
        <v>674</v>
      </c>
      <c r="M52" s="194" t="s">
        <v>704</v>
      </c>
      <c r="N52" s="194" t="s">
        <v>747</v>
      </c>
      <c r="O52" s="194" t="s">
        <v>752</v>
      </c>
      <c r="P52" s="194" t="s">
        <v>766</v>
      </c>
      <c r="Q52" s="194" t="s">
        <v>771</v>
      </c>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3337</v>
      </c>
      <c r="B53" s="187" t="s">
        <v>3392</v>
      </c>
      <c r="C53" s="188" t="s">
        <v>3397</v>
      </c>
      <c r="D53" s="190" t="s">
        <v>3398</v>
      </c>
      <c r="E53" s="190" t="s">
        <v>3399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3337</v>
      </c>
      <c r="B54" s="187" t="s">
        <v>3392</v>
      </c>
      <c r="C54" s="188" t="s">
        <v>3400</v>
      </c>
      <c r="D54" s="190" t="s">
        <v>3401</v>
      </c>
      <c r="E54" s="190" t="s">
        <v>3402</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3337</v>
      </c>
      <c r="B55" s="187" t="s">
        <v>3392</v>
      </c>
      <c r="C55" s="188" t="s">
        <v>3403</v>
      </c>
      <c r="D55" s="190" t="s">
        <v>3404</v>
      </c>
      <c r="E55" s="190" t="s">
        <v>3405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3337</v>
      </c>
      <c r="B56" s="187" t="s">
        <v>3392</v>
      </c>
      <c r="C56" s="188" t="s">
        <v>3406</v>
      </c>
      <c r="D56" s="190" t="s">
        <v>3407</v>
      </c>
      <c r="E56" s="190" t="s">
        <v>3408</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3337</v>
      </c>
      <c r="B57" s="187" t="s">
        <v>3392</v>
      </c>
      <c r="C57" s="188" t="s">
        <v>3409</v>
      </c>
      <c r="D57" s="190" t="s">
        <v>3410</v>
      </c>
      <c r="E57" s="190" t="s">
        <v>3411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3337</v>
      </c>
      <c r="B58" s="187" t="s">
        <v>3392</v>
      </c>
      <c r="C58" s="188" t="s">
        <v>3412</v>
      </c>
      <c r="D58" s="190" t="s">
        <v>3413</v>
      </c>
      <c r="E58" s="190" t="s">
        <v>3414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3337</v>
      </c>
      <c r="B59" s="187" t="s">
        <v>3392</v>
      </c>
      <c r="C59" s="188" t="s">
        <v>3415</v>
      </c>
      <c r="D59" s="190" t="s">
        <v>3416</v>
      </c>
      <c r="E59" s="190" t="s">
        <v>3417</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3337</v>
      </c>
      <c r="B60" s="187" t="s">
        <v>3418</v>
      </c>
      <c r="C60" s="188" t="s">
        <v>3419</v>
      </c>
      <c r="D60" s="190" t="s">
        <v>3420</v>
      </c>
      <c r="E60" s="190" t="s">
        <v>3421</v>
      </c>
      <c r="F60" s="192">
        <f>IF(COUNTIF(G60:AT60,"&lt;&gt;")=0,"",SUMPRODUCT(((Recommendations[ImplStatus]="Implemented")+(Recommendations[ImplStatus]="Compensated"))*ISNUMBER(MATCH(Recommendations[Id],G60:AT60,0)))/COUNTIF(G60:AT60,"&lt;&gt;"))</f>
        <v>0</v>
      </c>
      <c r="G60" s="194" t="s">
        <v>33</v>
      </c>
      <c r="H60" s="194" t="s">
        <v>38</v>
      </c>
      <c r="I60" s="194" t="s">
        <v>75</v>
      </c>
      <c r="J60" s="194" t="s">
        <v>105</v>
      </c>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3337</v>
      </c>
      <c r="B61" s="187" t="s">
        <v>3418</v>
      </c>
      <c r="C61" s="188" t="s">
        <v>3422</v>
      </c>
      <c r="D61" s="190" t="s">
        <v>3423</v>
      </c>
      <c r="E61" s="190" t="s">
        <v>3424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3337</v>
      </c>
      <c r="B62" s="186" t="s">
        <v>3425</v>
      </c>
      <c r="C62" s="186"/>
      <c r="D62" s="189" t="s">
        <v>3426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3337</v>
      </c>
      <c r="B63" s="187" t="s">
        <v>3425</v>
      </c>
      <c r="C63" s="188" t="s">
        <v>3427</v>
      </c>
      <c r="D63" s="190" t="s">
        <v>3428</v>
      </c>
      <c r="E63" s="190" t="s">
        <v>3429</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3337</v>
      </c>
      <c r="B64" s="187" t="s">
        <v>3425</v>
      </c>
      <c r="C64" s="188" t="s">
        <v>3430</v>
      </c>
      <c r="D64" s="190" t="s">
        <v>3431</v>
      </c>
      <c r="E64" s="190" t="s">
        <v>3432</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3337</v>
      </c>
      <c r="B65" s="187" t="s">
        <v>3425</v>
      </c>
      <c r="C65" s="188" t="s">
        <v>3433</v>
      </c>
      <c r="D65" s="190" t="s">
        <v>3434</v>
      </c>
      <c r="E65" s="190" t="s">
        <v>3435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3337</v>
      </c>
      <c r="B66" s="187" t="s">
        <v>3425</v>
      </c>
      <c r="C66" s="188" t="s">
        <v>3436</v>
      </c>
      <c r="D66" s="190" t="s">
        <v>3437</v>
      </c>
      <c r="E66" s="190" t="s">
        <v>3438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3337</v>
      </c>
      <c r="B67" s="187" t="s">
        <v>3425</v>
      </c>
      <c r="C67" s="188" t="s">
        <v>3439</v>
      </c>
      <c r="D67" s="190" t="s">
        <v>3440</v>
      </c>
      <c r="E67" s="190" t="s">
        <v>3441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3337</v>
      </c>
      <c r="B68" s="187" t="s">
        <v>3425</v>
      </c>
      <c r="C68" s="188" t="s">
        <v>3442</v>
      </c>
      <c r="D68" s="190" t="s">
        <v>3443</v>
      </c>
      <c r="E68" s="190" t="s">
        <v>3444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3337</v>
      </c>
      <c r="B69" s="187" t="s">
        <v>3425</v>
      </c>
      <c r="C69" s="188" t="s">
        <v>3445</v>
      </c>
      <c r="D69" s="190" t="s">
        <v>3446</v>
      </c>
      <c r="E69" s="190" t="s">
        <v>3447</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3337</v>
      </c>
      <c r="B70" s="187" t="s">
        <v>3425</v>
      </c>
      <c r="C70" s="188" t="s">
        <v>3448</v>
      </c>
      <c r="D70" s="190" t="s">
        <v>3449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3337</v>
      </c>
      <c r="B71" s="187" t="s">
        <v>3425</v>
      </c>
      <c r="C71" s="188" t="s">
        <v>3450</v>
      </c>
      <c r="D71" s="190" t="s">
        <v>3451</v>
      </c>
      <c r="E71" s="190" t="s">
        <v>3452</v>
      </c>
      <c r="F71" s="192">
        <f>IF(COUNTIF(G71:AT71,"&lt;&gt;")=0,"",SUMPRODUCT(((Recommendations[ImplStatus]="Implemented")+(Recommendations[ImplStatus]="Compensated"))*ISNUMBER(MATCH(Recommendations[Id],G71:AT71,0)))/COUNTIF(G71:AT71,"&lt;&gt;"))</f>
        <v>0</v>
      </c>
      <c r="G71" s="194" t="s">
        <v>709</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3337</v>
      </c>
      <c r="B72" s="187" t="s">
        <v>3425</v>
      </c>
      <c r="C72" s="188" t="s">
        <v>3453</v>
      </c>
      <c r="D72" s="190" t="s">
        <v>3454</v>
      </c>
      <c r="E72" s="190" t="s">
        <v>3455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3337</v>
      </c>
      <c r="B73" s="187" t="s">
        <v>3425</v>
      </c>
      <c r="C73" s="188" t="s">
        <v>3456</v>
      </c>
      <c r="D73" s="190" t="s">
        <v>3457</v>
      </c>
      <c r="E73" s="190" t="s">
        <v>3458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3337</v>
      </c>
      <c r="B74" s="187" t="s">
        <v>3425</v>
      </c>
      <c r="C74" s="188" t="s">
        <v>3459</v>
      </c>
      <c r="D74" s="190" t="s">
        <v>3460</v>
      </c>
      <c r="E74" s="190" t="s">
        <v>3461</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3337</v>
      </c>
      <c r="B75" s="187" t="s">
        <v>3425</v>
      </c>
      <c r="C75" s="188" t="s">
        <v>3462</v>
      </c>
      <c r="D75" s="190" t="s">
        <v>3463</v>
      </c>
      <c r="E75" s="190" t="s">
        <v>3464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3337</v>
      </c>
      <c r="B76" s="187" t="s">
        <v>3425</v>
      </c>
      <c r="C76" s="188" t="s">
        <v>3465</v>
      </c>
      <c r="D76" s="190" t="s">
        <v>3466</v>
      </c>
      <c r="E76" s="190" t="s">
        <v>3467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3337</v>
      </c>
      <c r="B77" s="187" t="s">
        <v>3425</v>
      </c>
      <c r="C77" s="188" t="s">
        <v>3468</v>
      </c>
      <c r="D77" s="190" t="s">
        <v>3469</v>
      </c>
      <c r="E77" s="190" t="s">
        <v>3470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3337</v>
      </c>
      <c r="B78" s="187" t="s">
        <v>3425</v>
      </c>
      <c r="C78" s="188" t="s">
        <v>3471</v>
      </c>
      <c r="D78" s="190" t="s">
        <v>3472</v>
      </c>
      <c r="E78" s="190" t="s">
        <v>3473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3337</v>
      </c>
      <c r="B79" s="186" t="s">
        <v>3425</v>
      </c>
      <c r="C79" s="186"/>
      <c r="D79" s="189" t="s">
        <v>3474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3475</v>
      </c>
      <c r="B80" s="187"/>
      <c r="C80" s="188" t="s">
        <v>3476</v>
      </c>
      <c r="D80" s="190" t="s">
        <v>3477</v>
      </c>
      <c r="E80" s="190" t="s">
        <v>3478</v>
      </c>
      <c r="F80" s="192">
        <f>IF(COUNTIF(G80:AT80,"&lt;&gt;")=0,"",SUMPRODUCT(((Recommendations[ImplStatus]="Implemented")+(Recommendations[ImplStatus]="Compensated"))*ISNUMBER(MATCH(Recommendations[Id],G80:AT80,0)))/COUNTIF(G80:AT80,"&lt;&gt;"))</f>
        <v>0</v>
      </c>
      <c r="G80" s="194" t="s">
        <v>541</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3475</v>
      </c>
      <c r="B81" s="187"/>
      <c r="C81" s="188" t="s">
        <v>3479</v>
      </c>
      <c r="D81" s="190" t="s">
        <v>3480</v>
      </c>
      <c r="E81" s="190" t="s">
        <v>3481</v>
      </c>
      <c r="F81" s="192">
        <f>IF(COUNTIF(G81:AT81,"&lt;&gt;")=0,"",SUMPRODUCT(((Recommendations[ImplStatus]="Implemented")+(Recommendations[ImplStatus]="Compensated"))*ISNUMBER(MATCH(Recommendations[Id],G81:AT81,0)))/COUNTIF(G81:AT81,"&lt;&gt;"))</f>
        <v>0</v>
      </c>
      <c r="G81" s="194" t="s">
        <v>43</v>
      </c>
      <c r="H81" s="194" t="s">
        <v>65</v>
      </c>
      <c r="I81" s="194" t="s">
        <v>90</v>
      </c>
      <c r="J81" s="194" t="s">
        <v>188</v>
      </c>
      <c r="K81" s="194" t="s">
        <v>193</v>
      </c>
      <c r="L81" s="194" t="s">
        <v>198</v>
      </c>
      <c r="M81" s="194" t="s">
        <v>757</v>
      </c>
      <c r="N81" s="194" t="s">
        <v>762</v>
      </c>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3475</v>
      </c>
      <c r="B82" s="187"/>
      <c r="C82" s="188" t="s">
        <v>3482</v>
      </c>
      <c r="D82" s="190" t="s">
        <v>3483</v>
      </c>
      <c r="E82" s="190" t="s">
        <v>3484</v>
      </c>
      <c r="F82" s="192">
        <f>IF(COUNTIF(G82:AT82,"&lt;&gt;")=0,"",SUMPRODUCT(((Recommendations[ImplStatus]="Implemented")+(Recommendations[ImplStatus]="Compensated"))*ISNUMBER(MATCH(Recommendations[Id],G82:AT82,0)))/COUNTIF(G82:AT82,"&lt;&gt;"))</f>
        <v>0</v>
      </c>
      <c r="G82" s="194" t="s">
        <v>13</v>
      </c>
      <c r="H82" s="194" t="s">
        <v>546</v>
      </c>
      <c r="I82" s="194" t="s">
        <v>551</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3475</v>
      </c>
      <c r="B83" s="187"/>
      <c r="C83" s="188" t="s">
        <v>3485</v>
      </c>
      <c r="D83" s="190" t="s">
        <v>3486</v>
      </c>
      <c r="E83" s="190" t="s">
        <v>3487</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3475</v>
      </c>
      <c r="B84" s="186"/>
      <c r="C84" s="186"/>
      <c r="D84" s="189" t="s">
        <v>3488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3489</v>
      </c>
      <c r="B85" s="187"/>
      <c r="C85" s="188" t="s">
        <v>3490</v>
      </c>
      <c r="D85" s="190" t="s">
        <v>3491</v>
      </c>
      <c r="E85" s="190" t="s">
        <v>3492</v>
      </c>
      <c r="F85" s="192">
        <f>IF(COUNTIF(G85:AT85,"&lt;&gt;")=0,"",SUMPRODUCT(((Recommendations[ImplStatus]="Implemented")+(Recommendations[ImplStatus]="Compensated"))*ISNUMBER(MATCH(Recommendations[Id],G85:AT85,0)))/COUNTIF(G85:AT85,"&lt;&gt;"))</f>
        <v>0</v>
      </c>
      <c r="G85" s="194" t="s">
        <v>70</v>
      </c>
      <c r="H85" s="194" t="s">
        <v>80</v>
      </c>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3489</v>
      </c>
      <c r="B86" s="187"/>
      <c r="C86" s="188" t="s">
        <v>3493</v>
      </c>
      <c r="D86" s="190" t="s">
        <v>3494</v>
      </c>
      <c r="E86" s="190" t="s">
        <v>3495</v>
      </c>
      <c r="F86" s="192">
        <f>IF(COUNTIF(G86:AT86,"&lt;&gt;")=0,"",SUMPRODUCT(((Recommendations[ImplStatus]="Implemented")+(Recommendations[ImplStatus]="Compensated"))*ISNUMBER(MATCH(Recommendations[Id],G86:AT86,0)))/COUNTIF(G86:AT86,"&lt;&gt;"))</f>
        <v>0</v>
      </c>
      <c r="G86" s="194" t="s">
        <v>80</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3489</v>
      </c>
      <c r="B87" s="187"/>
      <c r="C87" s="188" t="s">
        <v>3496</v>
      </c>
      <c r="D87" s="190" t="s">
        <v>3497</v>
      </c>
      <c r="E87" s="190" t="s">
        <v>3498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3489</v>
      </c>
      <c r="B88" s="187"/>
      <c r="C88" s="188" t="s">
        <v>3499</v>
      </c>
      <c r="D88" s="190" t="s">
        <v>3500</v>
      </c>
      <c r="E88" s="190" t="s">
        <v>3501</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3489</v>
      </c>
      <c r="B89" s="187"/>
      <c r="C89" s="188" t="s">
        <v>3502</v>
      </c>
      <c r="D89" s="190" t="s">
        <v>3503</v>
      </c>
      <c r="E89" s="190" t="s">
        <v>3504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3489</v>
      </c>
      <c r="B90" s="186" t="s">
        <v>3505</v>
      </c>
      <c r="C90" s="186"/>
      <c r="D90" s="189" t="s">
        <v>3506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3489</v>
      </c>
      <c r="B91" s="187" t="s">
        <v>3505</v>
      </c>
      <c r="C91" s="188" t="s">
        <v>3507</v>
      </c>
      <c r="D91" s="190" t="s">
        <v>3508</v>
      </c>
      <c r="E91" s="190" t="s">
        <v>3509</v>
      </c>
      <c r="F91" s="192">
        <f>IF(COUNTIF(G91:AT91,"&lt;&gt;")=0,"",SUMPRODUCT(((Recommendations[ImplStatus]="Implemented")+(Recommendations[ImplStatus]="Compensated"))*ISNUMBER(MATCH(Recommendations[Id],G91:AT91,0)))/COUNTIF(G91:AT91,"&lt;&gt;"))</f>
        <v>0</v>
      </c>
      <c r="G91" s="194" t="s">
        <v>145</v>
      </c>
      <c r="H91" s="194" t="s">
        <v>150</v>
      </c>
      <c r="I91" s="194" t="s">
        <v>154</v>
      </c>
      <c r="J91" s="194" t="s">
        <v>168</v>
      </c>
      <c r="K91" s="194" t="s">
        <v>522</v>
      </c>
      <c r="L91" s="194" t="s">
        <v>571</v>
      </c>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3489</v>
      </c>
      <c r="B92" s="187" t="s">
        <v>3505</v>
      </c>
      <c r="C92" s="188" t="s">
        <v>3510</v>
      </c>
      <c r="D92" s="190" t="s">
        <v>3511</v>
      </c>
      <c r="E92" s="190" t="s">
        <v>3512</v>
      </c>
      <c r="F92" s="192">
        <f>IF(COUNTIF(G92:AT92,"&lt;&gt;")=0,"",SUMPRODUCT(((Recommendations[ImplStatus]="Implemented")+(Recommendations[ImplStatus]="Compensated"))*ISNUMBER(MATCH(Recommendations[Id],G92:AT92,0)))/COUNTIF(G92:AT92,"&lt;&gt;"))</f>
        <v>0</v>
      </c>
      <c r="G92" s="194" t="s">
        <v>55</v>
      </c>
      <c r="H92" s="194" t="s">
        <v>145</v>
      </c>
      <c r="I92" s="194" t="s">
        <v>150</v>
      </c>
      <c r="J92" s="194" t="s">
        <v>154</v>
      </c>
      <c r="K92" s="194" t="s">
        <v>158</v>
      </c>
      <c r="L92" s="194" t="s">
        <v>163</v>
      </c>
      <c r="M92" s="194" t="s">
        <v>168</v>
      </c>
      <c r="N92" s="194" t="s">
        <v>173</v>
      </c>
      <c r="O92" s="194" t="s">
        <v>207</v>
      </c>
      <c r="P92" s="194" t="s">
        <v>212</v>
      </c>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3505</v>
      </c>
      <c r="C93" s="188" t="s">
        <v>3513</v>
      </c>
      <c r="D93" s="190" t="s">
        <v>3514</v>
      </c>
      <c r="E93" s="190" t="s">
        <v>3515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3505</v>
      </c>
      <c r="C94" s="188" t="s">
        <v>3516</v>
      </c>
      <c r="D94" s="190" t="s">
        <v>3517</v>
      </c>
      <c r="E94" s="190" t="s">
        <v>3518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3505</v>
      </c>
      <c r="C95" s="188" t="s">
        <v>3519</v>
      </c>
      <c r="D95" s="190" t="s">
        <v>3520</v>
      </c>
      <c r="E95" s="190" t="s">
        <v>3521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3505</v>
      </c>
      <c r="C96" s="188" t="s">
        <v>3522</v>
      </c>
      <c r="D96" s="190" t="s">
        <v>3523</v>
      </c>
      <c r="E96" s="190" t="s">
        <v>3524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3505</v>
      </c>
      <c r="C97" s="188" t="s">
        <v>3525</v>
      </c>
      <c r="D97" s="190" t="s">
        <v>3526</v>
      </c>
      <c r="E97" s="190" t="s">
        <v>3527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3505</v>
      </c>
      <c r="C98" s="188" t="s">
        <v>3528</v>
      </c>
      <c r="D98" s="190" t="s">
        <v>3529</v>
      </c>
      <c r="E98" s="190" t="s">
        <v>3530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3531</v>
      </c>
      <c r="C99" s="186"/>
      <c r="D99" s="189" t="s">
        <v>3532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3531</v>
      </c>
      <c r="C100" s="188" t="s">
        <v>3533</v>
      </c>
      <c r="D100" s="190" t="s">
        <v>3534</v>
      </c>
      <c r="E100" s="190" t="s">
        <v>3535</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3531</v>
      </c>
      <c r="C101" s="188" t="s">
        <v>3536</v>
      </c>
      <c r="D101" s="190" t="s">
        <v>3537</v>
      </c>
      <c r="E101" s="190" t="s">
        <v>3538</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3531</v>
      </c>
      <c r="C102" s="188" t="s">
        <v>3539</v>
      </c>
      <c r="D102" s="190" t="s">
        <v>3540</v>
      </c>
      <c r="E102" s="190" t="s">
        <v>3541</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3531</v>
      </c>
      <c r="C103" s="188" t="s">
        <v>3542</v>
      </c>
      <c r="D103" s="190" t="s">
        <v>3543</v>
      </c>
      <c r="E103" s="190" t="s">
        <v>3544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3531</v>
      </c>
      <c r="C104" s="196" t="s">
        <v>3545</v>
      </c>
      <c r="D104" s="197" t="s">
        <v>3546</v>
      </c>
      <c r="E104" s="197" t="s">
        <v>3547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786</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IFERROR(INDEX('Recommendations'!$G$2:$G$165, MATCH(G2,'Recommendations'!$A$2:$A$165,0))="Implemented", FALSE))</xm:f>
            <x14:dxf>
              <font>
                <color rgb="FF000000"/>
              </font>
              <fill>
                <patternFill>
                  <bgColor rgb="FF3C7D22"/>
                </patternFill>
              </fill>
            </x14:dxf>
          </x14:cfRule>
          <x14:cfRule type="expression" priority="2" id="{00000000-000E-0000-0800-000002000000}">
            <xm:f>AND(G2&lt;&gt;"", IFERROR(INDEX('Recommendations'!$G$2:$G$165, MATCH(G2,'Recommendations'!$A$2:$A$165,0))="Compensated", FALSE))</xm:f>
            <x14:dxf>
              <font>
                <color rgb="FF000000"/>
              </font>
              <fill>
                <patternFill>
                  <bgColor rgb="FFC6E0B4"/>
                </patternFill>
              </fill>
            </x14:dxf>
          </x14:cfRule>
          <x14:cfRule type="expression" priority="3" id="{00000000-000E-0000-0800-000003000000}">
            <xm:f>AND(G2&lt;&gt;"", IFERROR(INDEX('Recommendations'!$G$2:$G$165, MATCH(G2,'Recommendations'!$A$2:$A$165,0))="Testing", FALSE))</xm:f>
            <x14:dxf>
              <font>
                <color rgb="FF000000"/>
              </font>
              <fill>
                <patternFill>
                  <bgColor rgb="FFFFC000"/>
                </patternFill>
              </fill>
            </x14:dxf>
          </x14:cfRule>
          <x14:cfRule type="expression" priority="4" id="{00000000-000E-0000-0800-000004000000}">
            <xm:f>AND(G2&lt;&gt;"", IFERROR(INDEX('Recommendations'!$G$2:$G$165, MATCH(G2,'Recommendations'!$A$2:$A$165,0))="Failed", FALSE))</xm:f>
            <x14:dxf>
              <font>
                <color rgb="FF000000"/>
              </font>
              <fill>
                <patternFill>
                  <bgColor rgb="FFD82891"/>
                </patternFill>
              </fill>
            </x14:dxf>
          </x14:cfRule>
          <x14:cfRule type="expression" priority="5" id="{00000000-000E-0000-0800-000005000000}">
            <xm:f>AND(G2&lt;&gt;"", IFERROR(INDEX('Recommendations'!$G$2:$G$165, MATCH(G2,'Recommendations'!$A$2:$A$165,0))="Risk Accepted", FALSE))</xm:f>
            <x14:dxf>
              <font>
                <color rgb="FF000000"/>
              </font>
              <fill>
                <patternFill>
                  <bgColor rgb="FFD9D9D9"/>
                </patternFill>
              </fill>
            </x14:dxf>
          </x14:cfRule>
          <x14:cfRule type="expression" priority="6" id="{00000000-000E-0000-0800-000006000000}">
            <xm:f>AND(G2&lt;&gt;"", IFERROR(INDEX('Recommendations'!$G$2:$G$165, MATCH(G2,'Recommendations'!$A$2:$A$165,0))="N/A",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Canonical Ubuntu 20.04 LTS Security Technical Implementation Guide - SHGIR</dc:title>
  <dc:subject>Generated on: 2026-06-08 13:51:11</dc:subject>
  <dc:creator>Anicet Fopa Tchoffo</dc:creator>
  <cp:keywords>Baseline;Hardening;DISA;STIG</cp:keywords>
  <dc:description>Baseline Developed By: Canonical and Defense Information Systems Agency (DISA) for the US DoD</dc:description>
  <cp:lastModifiedBy>Anicet Fopa Tchoffo</cp:lastModifiedBy>
  <dcterms:modified xsi:type="dcterms:W3CDTF">2026-06-08T12:51:20Z</dcterms:modified>
  <cp:category>DISA-STIG</cp:category>
  <cp:contentStatus>Draft</cp:contentStatus>
</cp:coreProperties>
</file>