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DBDEBAA877EB616334452D264C6D704662E713C" xr6:coauthVersionLast="47" xr6:coauthVersionMax="47" xr10:uidLastSave="{789E5954-04E1-47BB-81F9-34D45173C46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F70" i="3" s="1"/>
  <c r="D70" i="3"/>
  <c r="C70" i="3"/>
  <c r="U123" i="3" s="1"/>
  <c r="E69" i="3"/>
  <c r="D69" i="3"/>
  <c r="C69" i="3"/>
  <c r="F69"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20" i="3" l="1"/>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58" i="3"/>
  <c r="D58" i="3"/>
  <c r="C58" i="3"/>
  <c r="E81" i="3"/>
  <c r="D81" i="3"/>
  <c r="C81" i="3"/>
  <c r="D60" i="3"/>
  <c r="C60" i="3"/>
  <c r="E60" i="3"/>
  <c r="C39" i="3"/>
  <c r="D39" i="3"/>
  <c r="E39" i="3"/>
  <c r="E59" i="3"/>
  <c r="D59" i="3"/>
  <c r="C59" i="3"/>
  <c r="E98" i="3"/>
  <c r="D98" i="3"/>
  <c r="C98" i="3"/>
  <c r="D40" i="3"/>
  <c r="E40" i="3"/>
  <c r="C40" i="3"/>
  <c r="E41" i="3"/>
  <c r="D41" i="3"/>
  <c r="C41" i="3"/>
  <c r="D99" i="3"/>
  <c r="C99" i="3"/>
  <c r="E99"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 r="E100" i="3"/>
  <c r="D100" i="3"/>
  <c r="C100" i="3"/>
  <c r="E38" i="3"/>
  <c r="D38" i="3"/>
  <c r="C38" i="3"/>
  <c r="E97" i="3"/>
  <c r="D97" i="3"/>
  <c r="C9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E42" i="3"/>
  <c r="D42" i="3"/>
  <c r="C42" i="3"/>
  <c r="G112" i="3"/>
  <c r="E43" i="3"/>
  <c r="D43" i="3"/>
  <c r="C43" i="3"/>
  <c r="C80" i="3"/>
  <c r="Q123" i="3"/>
  <c r="F71" i="3"/>
  <c r="E80" i="3"/>
  <c r="S123" i="3"/>
  <c r="X155" i="3" l="1"/>
  <c r="X150" i="3"/>
  <c r="X145" i="3"/>
  <c r="X140" i="3"/>
  <c r="X135" i="3"/>
  <c r="X130" i="3"/>
  <c r="X125" i="3"/>
  <c r="X154" i="3"/>
  <c r="X149" i="3"/>
  <c r="X144" i="3"/>
  <c r="X139" i="3"/>
  <c r="X134" i="3"/>
  <c r="X129" i="3"/>
  <c r="E79" i="3"/>
  <c r="D79" i="3"/>
  <c r="X153" i="3"/>
  <c r="X148" i="3"/>
  <c r="X143" i="3"/>
  <c r="X138" i="3"/>
  <c r="X133" i="3"/>
  <c r="X128"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BlackBerry UEM server must be maintained at a supported version.</t>
        </r>
      </text>
    </comment>
    <comment ref="J26" authorId="0" shapeId="0" xr:uid="{00000000-0006-0000-0400-000002000000}">
      <text>
        <r>
          <rPr>
            <sz val="11"/>
            <rFont val="Calibri"/>
          </rPr>
          <t>The BlackBerry UEM server must connect to [assignment: [SQL Server]] with an authenticated and secure (encrypted) connection to protect the confidentiality and integrity of transmitted information.</t>
        </r>
      </text>
    </comment>
    <comment ref="J34" authorId="0" shapeId="0" xr:uid="{00000000-0006-0000-0400-000003000000}">
      <text>
        <r>
          <rPr>
            <sz val="11"/>
            <rFont val="Calibri"/>
          </rPr>
          <t>The BlackBerry UEM server or platform must be configured to initiate a session lock after a 15-minute period of inactivity.</t>
        </r>
      </text>
    </comment>
    <comment ref="J35" authorId="0" shapeId="0" xr:uid="{00000000-0006-0000-0400-000004000000}">
      <text>
        <r>
          <rPr>
            <sz val="11"/>
            <rFont val="Calibri"/>
          </rPr>
          <t>The BlackBerry UEM server platform must be protected by a DoD-approved firewall.</t>
        </r>
      </text>
    </comment>
    <comment ref="J38" authorId="0" shapeId="0" xr:uid="{00000000-0006-0000-0400-000005000000}">
      <text>
        <r>
          <rPr>
            <sz val="11"/>
            <rFont val="Calibri"/>
          </rPr>
          <t>All BlackBerry UEM server local accounts created during application installation and configuration must be disabled or removed.</t>
        </r>
      </text>
    </comment>
    <comment ref="J39" authorId="0" shapeId="0" xr:uid="{00000000-0006-0000-0400-000006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J47" authorId="0" shapeId="0" xr:uid="{00000000-0006-0000-0400-000007000000}">
      <text>
        <r>
          <rPr>
            <sz val="11"/>
            <rFont val="Calibri"/>
          </rPr>
          <t>All BlackBerry UEM server local accounts created during application installation and configuration must be disabled or removed.</t>
        </r>
      </text>
    </comment>
    <comment ref="J48" authorId="0" shapeId="0" xr:uid="{00000000-0006-0000-0400-000008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J50" authorId="0" shapeId="0" xr:uid="{00000000-0006-0000-0400-000009000000}">
      <text>
        <r>
          <rPr>
            <sz val="11"/>
            <rFont val="Calibri"/>
          </rPr>
          <t>The BlackBerry UEM server must be configured to leverage the MDM platform user accounts and groups for BlackBerry UEM server user identification and CAC authentication.</t>
        </r>
      </text>
    </comment>
    <comment ref="K50" authorId="0" shapeId="0" xr:uid="{00000000-0006-0000-0400-00000A000000}">
      <text>
        <r>
          <rPr>
            <sz val="11"/>
            <rFont val="Calibri"/>
          </rPr>
          <t>Authentication of MDM platform accounts must be configured so they are implemented via an enterprise directory service.</t>
        </r>
      </text>
    </comment>
    <comment ref="J56" authorId="0" shapeId="0" xr:uid="{00000000-0006-0000-0400-00000B000000}">
      <text>
        <r>
          <rPr>
            <sz val="11"/>
            <rFont val="Calibri"/>
          </rPr>
          <t>The BlackBerry UEM server must be configured to leverage the MDM platform user accounts and groups for BlackBerry UEM server user identification and CAC authentication.</t>
        </r>
      </text>
    </comment>
    <comment ref="J58" authorId="0" shapeId="0" xr:uid="{00000000-0006-0000-0400-00000C000000}">
      <text>
        <r>
          <rPr>
            <sz val="11"/>
            <rFont val="Calibri"/>
          </rPr>
          <t>Authentication of MDM platform accounts must be configured so they are implemented via an enterprise directory service.</t>
        </r>
      </text>
    </comment>
    <comment ref="J59" authorId="0" shapeId="0" xr:uid="{00000000-0006-0000-0400-00000D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J70" authorId="0" shapeId="0" xr:uid="{00000000-0006-0000-0400-00000E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K70" authorId="0" shapeId="0" xr:uid="{00000000-0006-0000-0400-000010000000}">
      <text>
        <r>
          <rPr>
            <sz val="11"/>
            <rFont val="Calibri"/>
          </rPr>
          <t>The BlackBerry UEM server must be configured to communicate the following commands to the MDM Agent: read audit logs kept by the MD.</t>
        </r>
      </text>
    </comment>
    <comment ref="L70" authorId="0" shapeId="0" xr:uid="{00000000-0006-0000-0400-00000F000000}">
      <text>
        <r>
          <rPr>
            <sz val="11"/>
            <rFont val="Calibri"/>
          </rPr>
          <t>The BlackBerry UEM server must be configured to audit DoD or site-defined auditable events. Note: See VulDiscussion for a list of DoD required auditable events.</t>
        </r>
      </text>
    </comment>
    <comment ref="J73" authorId="0" shapeId="0" xr:uid="{00000000-0006-0000-0400-000011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J77" authorId="0" shapeId="0" xr:uid="{00000000-0006-0000-0400-000012000000}">
      <text>
        <r>
          <rPr>
            <sz val="11"/>
            <rFont val="Calibri"/>
          </rPr>
          <t>The BlackBerry UEM server must be configured to communicate the following commands to the MDM Agent: read audit logs kept by the MD.</t>
        </r>
      </text>
    </comment>
    <comment ref="K77" authorId="0" shapeId="0" xr:uid="{00000000-0006-0000-0400-000013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J78" authorId="0" shapeId="0" xr:uid="{00000000-0006-0000-0400-000014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J105" authorId="0" shapeId="0" xr:uid="{00000000-0006-0000-0400-000015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K105" authorId="0" shapeId="0" xr:uid="{00000000-0006-0000-0400-000016000000}">
      <text>
        <r>
          <rPr>
            <sz val="11"/>
            <rFont val="Calibri"/>
          </rPr>
          <t>The BlackBerry UEM server Blackberry Web Services must not be authorized access from external sources unnecessarily.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BlackBerry UEM server or platform must be configured to initiate a session lock after a 15-minute period of inactivity.</t>
        </r>
      </text>
    </comment>
    <comment ref="H3" authorId="0" shapeId="0" xr:uid="{00000000-0006-0000-0500-000002000000}">
      <text>
        <r>
          <rPr>
            <sz val="11"/>
            <rFont val="Calibri"/>
          </rPr>
          <t>The BlackBerry UEM server must be configured to leverage the MDM platform user accounts and groups for BlackBerry UEM server user identification and CAC authentication.</t>
        </r>
      </text>
    </comment>
    <comment ref="I3" authorId="0" shapeId="0" xr:uid="{00000000-0006-0000-0500-000003000000}">
      <text>
        <r>
          <rPr>
            <sz val="11"/>
            <rFont val="Calibri"/>
          </rPr>
          <t>Authentication of MDM platform accounts must be configured so they are implemented via an enterprise directory service.</t>
        </r>
      </text>
    </comment>
    <comment ref="H7" authorId="0" shapeId="0" xr:uid="{00000000-0006-0000-0500-000004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I7" authorId="0" shapeId="0" xr:uid="{00000000-0006-0000-0500-000006000000}">
      <text>
        <r>
          <rPr>
            <sz val="11"/>
            <rFont val="Calibri"/>
          </rPr>
          <t>The BlackBerry UEM server must be configured to communicate the following commands to the MDM Agent: read audit logs kept by the MD.</t>
        </r>
      </text>
    </comment>
    <comment ref="J7" authorId="0" shapeId="0" xr:uid="{00000000-0006-0000-0500-000005000000}">
      <text>
        <r>
          <rPr>
            <sz val="11"/>
            <rFont val="Calibri"/>
          </rPr>
          <t>The BlackBerry UEM server must be configured to audit DoD or site-defined auditable events. Note: See VulDiscussion for a list of DoD required auditable events.</t>
        </r>
      </text>
    </comment>
    <comment ref="H16" authorId="0" shapeId="0" xr:uid="{00000000-0006-0000-0500-000007000000}">
      <text>
        <r>
          <rPr>
            <sz val="11"/>
            <rFont val="Calibri"/>
          </rPr>
          <t>The BlackBerry UEM server must connect to [assignment: [SQL Server]] with an authenticated and secure (encrypted) connection to protect the confidentiality and integrity of transmitted information.</t>
        </r>
      </text>
    </comment>
    <comment ref="H20" authorId="0" shapeId="0" xr:uid="{00000000-0006-0000-0500-000008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I20" authorId="0" shapeId="0" xr:uid="{00000000-0006-0000-0500-000009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H21" authorId="0" shapeId="0" xr:uid="{00000000-0006-0000-0500-00000A000000}">
      <text>
        <r>
          <rPr>
            <sz val="11"/>
            <rFont val="Calibri"/>
          </rPr>
          <t>The BlackBerry UEM server Blackberry Web Services must not be authorized access from external sources unnecessarily.</t>
        </r>
      </text>
    </comment>
    <comment ref="H24" authorId="0" shapeId="0" xr:uid="{00000000-0006-0000-0500-00000B000000}">
      <text>
        <r>
          <rPr>
            <sz val="11"/>
            <rFont val="Calibri"/>
          </rPr>
          <t>The BlackBerry UEM server must be configured to leverage the MDM platform user accounts and groups for BlackBerry UEM server user identification and CAC authentication.</t>
        </r>
      </text>
    </comment>
    <comment ref="H26" authorId="0" shapeId="0" xr:uid="{00000000-0006-0000-0500-00000C000000}">
      <text>
        <r>
          <rPr>
            <sz val="11"/>
            <rFont val="Calibri"/>
          </rPr>
          <t>The BlackBerry UEM server platform must be protected by a DoD-approved firewall.</t>
        </r>
      </text>
    </comment>
    <comment ref="H31" authorId="0" shapeId="0" xr:uid="{00000000-0006-0000-0500-00000D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I31" authorId="0" shapeId="0" xr:uid="{00000000-0006-0000-0500-00000E000000}">
      <text>
        <r>
          <rPr>
            <sz val="11"/>
            <rFont val="Calibri"/>
          </rPr>
          <t>All BlackBerry UEM server local accounts created during application installation and configuration must be disabled or removed.</t>
        </r>
      </text>
    </comment>
    <comment ref="H33" authorId="0" shapeId="0" xr:uid="{00000000-0006-0000-0500-00000F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H41" authorId="0" shapeId="0" xr:uid="{00000000-0006-0000-0500-000010000000}">
      <text>
        <r>
          <rPr>
            <sz val="11"/>
            <rFont val="Calibri"/>
          </rPr>
          <t>The BlackBerry UEM server must be maintained at a supported version.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BlackBerry UEM server must be configured to leverage the MDM platform user accounts and groups for BlackBerry UEM server user identification and CAC authentication.</t>
        </r>
      </text>
    </comment>
    <comment ref="K3" authorId="0" shapeId="0" xr:uid="{00000000-0006-0000-0600-000003000000}">
      <text>
        <r>
          <rPr>
            <sz val="11"/>
            <rFont val="Calibri"/>
          </rPr>
          <t>Authentication of MDM platform accounts must be configured so they are implemented via an enterprise directory service.</t>
        </r>
      </text>
    </comment>
    <comment ref="L3" authorId="0" shapeId="0" xr:uid="{00000000-0006-0000-0600-000002000000}">
      <text>
        <r>
          <rPr>
            <sz val="11"/>
            <rFont val="Calibri"/>
          </rPr>
          <t>All BlackBerry UEM server local accounts created during application installation and configuration must be disabled or removed.</t>
        </r>
      </text>
    </comment>
    <comment ref="J5" authorId="0" shapeId="0" xr:uid="{00000000-0006-0000-0600-000004000000}">
      <text>
        <r>
          <rPr>
            <sz val="11"/>
            <rFont val="Calibri"/>
          </rPr>
          <t>The BlackBerry UEM server Blackberry Web Services must not be authorized access from external sources unnecessarily.</t>
        </r>
      </text>
    </comment>
    <comment ref="J6" authorId="0" shapeId="0" xr:uid="{00000000-0006-0000-0600-000005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J8" authorId="0" shapeId="0" xr:uid="{00000000-0006-0000-0600-000006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J11" authorId="0" shapeId="0" xr:uid="{00000000-0006-0000-0600-000007000000}">
      <text>
        <r>
          <rPr>
            <sz val="11"/>
            <rFont val="Calibri"/>
          </rPr>
          <t>The BlackBerry UEM server must be configured to display the required DoD warning banner upon administrator logon. 
Note: This requirement is not applicable if the TOE platform is selected in FTA_TAB.1.1 in the Security Target (ST).</t>
        </r>
      </text>
    </comment>
    <comment ref="J12" authorId="0" shapeId="0" xr:uid="{00000000-0006-0000-0600-000008000000}">
      <text>
        <r>
          <rPr>
            <sz val="11"/>
            <rFont val="Calibri"/>
          </rPr>
          <t>The BlackBerry UEM server or platform must be configured to initiate a session lock after a 15-minute period of inactivity.</t>
        </r>
      </text>
    </comment>
    <comment ref="J23" authorId="0" shapeId="0" xr:uid="{00000000-0006-0000-0600-000009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K23" authorId="0" shapeId="0" xr:uid="{00000000-0006-0000-0600-00000A000000}">
      <text>
        <r>
          <rPr>
            <sz val="11"/>
            <rFont val="Calibri"/>
          </rPr>
          <t>The BlackBerry UEM server must be configured to communicate the following commands to the MDM Agent: read audit logs kept by the MD.</t>
        </r>
      </text>
    </comment>
    <comment ref="L23" authorId="0" shapeId="0" xr:uid="{00000000-0006-0000-0600-00000B000000}">
      <text>
        <r>
          <rPr>
            <sz val="11"/>
            <rFont val="Calibri"/>
          </rPr>
          <t>The BlackBerry UEM server must be configured to audit DoD or site-defined auditable events. Note: See VulDiscussion for a list of DoD required auditable events.</t>
        </r>
      </text>
    </comment>
    <comment ref="J24" authorId="0" shapeId="0" xr:uid="{00000000-0006-0000-0600-00000C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J27" authorId="0" shapeId="0" xr:uid="{00000000-0006-0000-0600-00000D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J28" authorId="0" shapeId="0" xr:uid="{00000000-0006-0000-0600-00000E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J37" authorId="0" shapeId="0" xr:uid="{00000000-0006-0000-0600-00000F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J45" authorId="0" shapeId="0" xr:uid="{00000000-0006-0000-0600-000010000000}">
      <text>
        <r>
          <rPr>
            <sz val="11"/>
            <rFont val="Calibri"/>
          </rPr>
          <t>The BlackBerry UEM server must be configured to leverage the MDM platform user accounts and groups for BlackBerry UEM server user identification and CAC authentication.</t>
        </r>
      </text>
    </comment>
    <comment ref="J88" authorId="0" shapeId="0" xr:uid="{00000000-0006-0000-0600-000011000000}">
      <text>
        <r>
          <rPr>
            <sz val="11"/>
            <rFont val="Calibri"/>
          </rPr>
          <t>The BlackBerry UEM server platform must be protected by a DoD-approved firewall.</t>
        </r>
      </text>
    </comment>
    <comment ref="K88" authorId="0" shapeId="0" xr:uid="{00000000-0006-0000-0600-000012000000}">
      <text>
        <r>
          <rPr>
            <sz val="11"/>
            <rFont val="Calibri"/>
          </rPr>
          <t>The BlackBerry UEM server Blackberry Web Services must not be authorized access from external sources unnecessarily.</t>
        </r>
      </text>
    </comment>
    <comment ref="J90" authorId="0" shapeId="0" xr:uid="{00000000-0006-0000-0600-000013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J91" authorId="0" shapeId="0" xr:uid="{00000000-0006-0000-0600-000014000000}">
      <text>
        <r>
          <rPr>
            <sz val="11"/>
            <rFont val="Calibri"/>
          </rPr>
          <t>The BlackBerry UEM server must connect to [assignment: [SQL Server]] with an authenticated and secure (encrypted) connection to protect the confidentiality and integrity of transmitted information.</t>
        </r>
      </text>
    </comment>
    <comment ref="J110" authorId="0" shapeId="0" xr:uid="{00000000-0006-0000-0600-000015000000}">
      <text>
        <r>
          <rPr>
            <sz val="11"/>
            <rFont val="Calibri"/>
          </rPr>
          <t>The BlackBerry UEM server must be maintained at a supported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Authentication of MDM platform accounts must be configured so they are implemented via an enterprise directory service.</t>
        </r>
      </text>
    </comment>
    <comment ref="I89" authorId="0" shapeId="0" xr:uid="{00000000-0006-0000-0700-000002000000}">
      <text>
        <r>
          <rPr>
            <sz val="11"/>
            <rFont val="Calibri"/>
          </rPr>
          <t>All BlackBerry UEM server local accounts created during application installation and configuration must be disabled or removed.</t>
        </r>
      </text>
    </comment>
    <comment ref="H91" authorId="0" shapeId="0" xr:uid="{00000000-0006-0000-0700-000003000000}">
      <text>
        <r>
          <rPr>
            <sz val="11"/>
            <rFont val="Calibri"/>
          </rPr>
          <t>The BlackBerry UEM server must be configured to leverage the MDM platform user accounts and groups for BlackBerry UEM server user identification and CAC authentication.</t>
        </r>
      </text>
    </comment>
    <comment ref="H93" authorId="0" shapeId="0" xr:uid="{00000000-0006-0000-0700-000004000000}">
      <text>
        <r>
          <rPr>
            <sz val="11"/>
            <rFont val="Calibri"/>
          </rPr>
          <t>The BlackBerry UEM server or platform must be configured to initiate a session lock after a 15-minute period of inactivity.</t>
        </r>
      </text>
    </comment>
    <comment ref="I93" authorId="0" shapeId="0" xr:uid="{00000000-0006-0000-0700-000005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H111" authorId="0" shapeId="0" xr:uid="{00000000-0006-0000-0700-000006000000}">
      <text>
        <r>
          <rPr>
            <sz val="11"/>
            <rFont val="Calibri"/>
          </rPr>
          <t>The BlackBerry UEM server must connect to [assignment: [SQL Server]] with an authenticated and secure (encrypted) connection to protect the confidentiality and integrity of transmitted information.</t>
        </r>
      </text>
    </comment>
    <comment ref="H134" authorId="0" shapeId="0" xr:uid="{00000000-0006-0000-0700-000007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I134" authorId="0" shapeId="0" xr:uid="{00000000-0006-0000-0700-000008000000}">
      <text>
        <r>
          <rPr>
            <sz val="11"/>
            <rFont val="Calibri"/>
          </rPr>
          <t>The BlackBerry UEM server Blackberry Web Services must not be authorized access from external sources unnecessarily.</t>
        </r>
      </text>
    </comment>
    <comment ref="H142" authorId="0" shapeId="0" xr:uid="{00000000-0006-0000-0700-000009000000}">
      <text>
        <r>
          <rPr>
            <sz val="11"/>
            <rFont val="Calibri"/>
          </rPr>
          <t>The BlackBerry UEM server must be configured to display the required DoD warning banner upon administrator logon. 
Note: This requirement is not applicable if the TOE platform is selected in FTA_TAB.1.1 in the Security Target (ST).</t>
        </r>
      </text>
    </comment>
    <comment ref="H143" authorId="0" shapeId="0" xr:uid="{00000000-0006-0000-0700-00000A000000}">
      <text>
        <r>
          <rPr>
            <sz val="11"/>
            <rFont val="Calibri"/>
          </rPr>
          <t>The BlackBerry UEM server must be maintained at a supported version.</t>
        </r>
      </text>
    </comment>
    <comment ref="H145" authorId="0" shapeId="0" xr:uid="{00000000-0006-0000-0700-00000B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H149" authorId="0" shapeId="0" xr:uid="{00000000-0006-0000-0700-00000C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I149" authorId="0" shapeId="0" xr:uid="{00000000-0006-0000-0700-00000E000000}">
      <text>
        <r>
          <rPr>
            <sz val="11"/>
            <rFont val="Calibri"/>
          </rPr>
          <t>The BlackBerry UEM server must be configured to communicate the following commands to the MDM Agent: read audit logs kept by the MD.</t>
        </r>
      </text>
    </comment>
    <comment ref="J149" authorId="0" shapeId="0" xr:uid="{00000000-0006-0000-0700-00000D000000}">
      <text>
        <r>
          <rPr>
            <sz val="11"/>
            <rFont val="Calibri"/>
          </rPr>
          <t>The BlackBerry UEM server must be configured to audit DoD or site-defined auditable events. Note: See VulDiscussion for a list of DoD required auditable events.</t>
        </r>
      </text>
    </comment>
    <comment ref="H151" authorId="0" shapeId="0" xr:uid="{00000000-0006-0000-0700-00000F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H152" authorId="0" shapeId="0" xr:uid="{00000000-0006-0000-0700-000010000000}">
      <text>
        <r>
          <rPr>
            <sz val="11"/>
            <rFont val="Calibri"/>
          </rPr>
          <t>The BlackBerry UEM server platform must be protected by a DoD-approved firewall.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BlackBerry UEM server platform must be protected by a DoD-approved firewall.</t>
        </r>
      </text>
    </comment>
    <comment ref="G46" authorId="0" shapeId="0" xr:uid="{00000000-0006-0000-0800-000002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G47" authorId="0" shapeId="0" xr:uid="{00000000-0006-0000-0800-000003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G52" authorId="0" shapeId="0" xr:uid="{00000000-0006-0000-0800-000004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G54" authorId="0" shapeId="0" xr:uid="{00000000-0006-0000-0800-000005000000}">
      <text>
        <r>
          <rPr>
            <sz val="11"/>
            <rFont val="Calibri"/>
          </rPr>
          <t>All BlackBerry UEM server local accounts created during application installation and configuration must be disabled or removed.</t>
        </r>
      </text>
    </comment>
    <comment ref="G60" authorId="0" shapeId="0" xr:uid="{00000000-0006-0000-0800-000006000000}">
      <text>
        <r>
          <rPr>
            <sz val="11"/>
            <rFont val="Calibri"/>
          </rPr>
          <t>The BlackBerry UEM server or platform must be configured to initiate a session lock after a 15-minute period of inactivity.</t>
        </r>
      </text>
    </comment>
    <comment ref="G63" authorId="0" shapeId="0" xr:uid="{00000000-0006-0000-0800-000007000000}">
      <text>
        <r>
          <rPr>
            <sz val="11"/>
            <rFont val="Calibri"/>
          </rPr>
          <t>The BlackBerry UEM server must be maintained at a supported version.</t>
        </r>
      </text>
    </comment>
    <comment ref="G64" authorId="0" shapeId="0" xr:uid="{00000000-0006-0000-0800-000008000000}">
      <text>
        <r>
          <rPr>
            <sz val="11"/>
            <rFont val="Calibri"/>
          </rPr>
          <t>The BlackBerry UEM server must be maintained at a supported version.</t>
        </r>
      </text>
    </comment>
    <comment ref="G81" authorId="0" shapeId="0" xr:uid="{00000000-0006-0000-0800-000009000000}">
      <text>
        <r>
          <rPr>
            <sz val="11"/>
            <rFont val="Calibri"/>
          </rPr>
          <t>Authentication of MDM platform accounts must be configured so they are implemented via an enterprise directory service.</t>
        </r>
      </text>
    </comment>
    <comment ref="G85" authorId="0" shapeId="0" xr:uid="{00000000-0006-0000-0800-00000A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G97" authorId="0" shapeId="0" xr:uid="{00000000-0006-0000-0800-00000B000000}">
      <text>
        <r>
          <rPr>
            <sz val="11"/>
            <rFont val="Calibri"/>
          </rPr>
          <t>The BlackBerry UEM server must be configured to leverage the MDM platform user accounts and groups for BlackBerry UEM server user identification and CAC authentication.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A00-000001000000}">
      <text>
        <r>
          <rPr>
            <sz val="11"/>
            <rFont val="Calibri"/>
          </rPr>
          <t>The BlackBerry UEM server platform must be protected by a DoD-approved firewall.</t>
        </r>
      </text>
    </comment>
    <comment ref="H226" authorId="0" shapeId="0" xr:uid="{00000000-0006-0000-0A00-000002000000}">
      <text>
        <r>
          <rPr>
            <sz val="11"/>
            <rFont val="Calibri"/>
          </rPr>
          <t>The BlackBerry UEM server must be maintained at a supported version.</t>
        </r>
      </text>
    </comment>
    <comment ref="H245" authorId="0" shapeId="0" xr:uid="{00000000-0006-0000-0A00-000003000000}">
      <text>
        <r>
          <rPr>
            <sz val="11"/>
            <rFont val="Calibri"/>
          </rPr>
          <t>The BlackBerry UEM server or platform must be configured to initiate a session lock after a 15-minute period of inactivity.</t>
        </r>
      </text>
    </comment>
    <comment ref="H284" authorId="0" shapeId="0" xr:uid="{00000000-0006-0000-0A00-000004000000}">
      <text>
        <r>
          <rPr>
            <sz val="11"/>
            <rFont val="Calibri"/>
          </rPr>
          <t>Authentication of MDM platform accounts must be configured so they are implemented via an enterprise directory service.</t>
        </r>
      </text>
    </comment>
    <comment ref="H298" authorId="0" shapeId="0" xr:uid="{00000000-0006-0000-0A00-000005000000}">
      <text>
        <r>
          <rPr>
            <sz val="11"/>
            <rFont val="Calibri"/>
          </rPr>
          <t>The BlackBerry UEM server must be configured to leverage the MDM platform user accounts and groups for BlackBerry UEM server user identification and CAC authentication.</t>
        </r>
      </text>
    </comment>
    <comment ref="H309" authorId="0" shapeId="0" xr:uid="{00000000-0006-0000-0A00-000006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H312" authorId="0" shapeId="0" xr:uid="{00000000-0006-0000-0A00-000007000000}">
      <text>
        <r>
          <rPr>
            <sz val="11"/>
            <rFont val="Calibri"/>
          </rPr>
          <t>All BlackBerry UEM server local accounts created during application installation and configuration must be disabled or removed.</t>
        </r>
      </text>
    </comment>
    <comment ref="H317" authorId="0" shapeId="0" xr:uid="{00000000-0006-0000-0A00-000008000000}">
      <text>
        <r>
          <rPr>
            <sz val="11"/>
            <rFont val="Calibri"/>
          </rPr>
          <t>The BlackBerry UEM server must be configured to leverage the MDM platform user accounts and groups for BlackBerry UEM server user identification and CAC authentication.</t>
        </r>
      </text>
    </comment>
    <comment ref="H342" authorId="0" shapeId="0" xr:uid="{00000000-0006-0000-0A00-000009000000}">
      <text>
        <r>
          <rPr>
            <sz val="11"/>
            <rFont val="Calibri"/>
          </rPr>
          <t>The BlackBerry UEM server must be configured to have at least one user in the following Administrator roles: Server primary administrator, security configuration administrator, device user group administrator, or auditor.</t>
        </r>
      </text>
    </comment>
    <comment ref="H346" authorId="0" shapeId="0" xr:uid="{00000000-0006-0000-0A00-00000A000000}">
      <text>
        <r>
          <rPr>
            <sz val="11"/>
            <rFont val="Calibri"/>
          </rPr>
          <t>The BlackBerry UEM server Blackberry Web Services must not be authorized access from external sources unnecessarily.</t>
        </r>
      </text>
    </comment>
    <comment ref="H349" authorId="0" shapeId="0" xr:uid="{00000000-0006-0000-0A00-00000B000000}">
      <text>
        <r>
          <rPr>
            <sz val="11"/>
            <rFont val="Calibri"/>
          </rPr>
          <t>The BlackBerry UEM server must connect to [assignment: [SQL Server]] with an authenticated and secure (encrypted) connection to protect the confidentiality and integrity of transmitted information.</t>
        </r>
      </text>
    </comment>
    <comment ref="H356" authorId="0" shapeId="0" xr:uid="{00000000-0006-0000-0A00-00000C000000}">
      <text>
        <r>
          <rPr>
            <sz val="11"/>
            <rFont val="Calibri"/>
          </rPr>
          <t>The BlackBerry UEM server must be configured to audit DoD or site-defined auditable events. Note: See VulDiscussion for a list of DoD required auditable events.</t>
        </r>
      </text>
    </comment>
    <comment ref="H358" authorId="0" shapeId="0" xr:uid="{00000000-0006-0000-0A00-00000D000000}">
      <text>
        <r>
          <rPr>
            <sz val="11"/>
            <rFont val="Calibri"/>
          </rPr>
          <t>The BlackBerry UEM server must [selection: invoke platform-provided functionality, implement functionality] to generate an audit record of the following auditable events: c. [selection: Commands issued to the MDM Agent].</t>
        </r>
      </text>
    </comment>
    <comment ref="H360" authorId="0" shapeId="0" xr:uid="{00000000-0006-0000-0A00-00000E000000}">
      <text>
        <r>
          <rPr>
            <sz val="11"/>
            <rFont val="Calibri"/>
          </rPr>
          <t>The BlackBerry UEM server must be configured to communicate the following commands to the MDM Agent: read audit logs kept by the MD.</t>
        </r>
      </text>
    </comment>
    <comment ref="I360" authorId="0" shapeId="0" xr:uid="{00000000-0006-0000-0A00-00000F000000}">
      <text>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text>
    </comment>
    <comment ref="H389" authorId="0" shapeId="0" xr:uid="{00000000-0006-0000-0A00-000010000000}">
      <text>
        <r>
          <rPr>
            <sz val="11"/>
            <rFont val="Calibri"/>
          </rPr>
          <t>The BlackBerry UEM server platform must be protected by a DoD-approved firewall.</t>
        </r>
      </text>
    </comment>
    <comment ref="H390" authorId="0" shapeId="0" xr:uid="{00000000-0006-0000-0A00-000011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H391" authorId="0" shapeId="0" xr:uid="{00000000-0006-0000-0A00-000012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H393" authorId="0" shapeId="0" xr:uid="{00000000-0006-0000-0A00-000013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H394" authorId="0" shapeId="0" xr:uid="{00000000-0006-0000-0A00-000014000000}">
      <text>
        <r>
          <rPr>
            <sz val="11"/>
            <rFont val="Calibri"/>
          </rPr>
          <t>The BlackBerry UEM server Blackberry Web Services must not be authorized access from external sources unnecessarily.</t>
        </r>
      </text>
    </comment>
  </commentList>
</comments>
</file>

<file path=xl/sharedStrings.xml><?xml version="1.0" encoding="utf-8"?>
<sst xmlns="http://schemas.openxmlformats.org/spreadsheetml/2006/main" count="8241" uniqueCount="4115">
  <si>
    <t>Id</t>
  </si>
  <si>
    <t>Title</t>
  </si>
  <si>
    <t>Severity</t>
  </si>
  <si>
    <t>MoSCoW</t>
  </si>
  <si>
    <t>OpsImpact</t>
  </si>
  <si>
    <t>Phase</t>
  </si>
  <si>
    <t>ImplStatus</t>
  </si>
  <si>
    <t>Notes</t>
  </si>
  <si>
    <t>Remediation</t>
  </si>
  <si>
    <t>Description</t>
  </si>
  <si>
    <t>Audit</t>
  </si>
  <si>
    <t>Status</t>
  </si>
  <si>
    <t>LogID</t>
  </si>
  <si>
    <t>V-224371</t>
  </si>
  <si>
    <r>
      <rPr>
        <sz val="11"/>
        <rFont val="Calibri"/>
      </rPr>
      <t>The BlackBerry UEM server must [selection: invoke platform-provided functionality, implement functionality] to generate an audit record of the following auditable events: c. [selection: Commands issued to the MDM Agent].</t>
    </r>
  </si>
  <si>
    <t>CAT III (Low)</t>
  </si>
  <si>
    <t>Unassigned</t>
  </si>
  <si>
    <t>Unassessed</t>
  </si>
  <si>
    <t>Pending</t>
  </si>
  <si>
    <t/>
  </si>
  <si>
    <r>
      <rPr>
        <sz val="11"/>
        <color rgb="FF000000"/>
        <rFont val="Calibri"/>
      </rPr>
      <t>On the BlackBerry UEM, do the following:</t>
    </r>
    <r>
      <rPr>
        <sz val="11"/>
        <color rgb="FF000000"/>
        <rFont val="Calibri"/>
      </rPr>
      <t xml:space="preserve">
</t>
    </r>
    <r>
      <rPr>
        <sz val="11"/>
        <color rgb="FF000000"/>
        <rFont val="Calibri"/>
      </rPr>
      <t>1. On the menu bar, click Settings &gt;&gt; Infrastructure &gt;&gt; Audit settings.</t>
    </r>
    <r>
      <rPr>
        <sz val="11"/>
        <color rgb="FF000000"/>
        <rFont val="Calibri"/>
      </rPr>
      <t xml:space="preserve">
</t>
    </r>
    <r>
      <rPr>
        <sz val="11"/>
        <color rgb="FF000000"/>
        <rFont val="Calibri"/>
      </rPr>
      <t>2. In the right pane, click the edit icon.</t>
    </r>
    <r>
      <rPr>
        <sz val="11"/>
        <color rgb="FF000000"/>
        <rFont val="Calibri"/>
      </rPr>
      <t xml:space="preserve">
</t>
    </r>
    <r>
      <rPr>
        <sz val="11"/>
        <color rgb="FF000000"/>
        <rFont val="Calibri"/>
      </rPr>
      <t>3. To add security events to audit, click + . Select the events and click Add.</t>
    </r>
    <r>
      <rPr>
        <sz val="11"/>
        <color rgb="FF000000"/>
        <rFont val="Calibri"/>
      </rPr>
      <t xml:space="preserve">
</t>
    </r>
    <r>
      <rPr>
        <sz val="11"/>
        <color rgb="FF000000"/>
        <rFont val="Calibri"/>
      </rPr>
      <t>4. Select each "Command" event (Command delivered, Command sent).</t>
    </r>
    <r>
      <rPr>
        <sz val="11"/>
        <color rgb="FF000000"/>
        <rFont val="Calibri"/>
      </rPr>
      <t xml:space="preserve">
</t>
    </r>
    <r>
      <rPr>
        <sz val="11"/>
        <color rgb="FF000000"/>
        <rFont val="Calibri"/>
      </rPr>
      <t xml:space="preserve">5. In the Setting column, select "all" for the "Command delivered" event. </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For audit record fields for server audits, include: Commands sent to the device.</t>
    </r>
  </si>
  <si>
    <r>
      <rPr>
        <sz val="11"/>
        <color rgb="FF000000"/>
        <rFont val="Calibri"/>
      </rPr>
      <t>Audit logs enable monitoring of security-relevant events and subsequent forensics when breaches occur. For audit logs to be useful, administrators must have the ability to view them.</t>
    </r>
    <r>
      <rPr>
        <sz val="11"/>
        <color rgb="FF000000"/>
        <rFont val="Calibri"/>
      </rPr>
      <t xml:space="preserve">
</t>
    </r>
    <r>
      <rPr>
        <sz val="11"/>
        <color rgb="FF000000"/>
        <rFont val="Calibri"/>
      </rPr>
      <t>SFR ID: FAU_GEN.1.1(1)</t>
    </r>
  </si>
  <si>
    <r>
      <rPr>
        <sz val="11"/>
        <color rgb="FF000000"/>
        <rFont val="Calibri"/>
      </rPr>
      <t>Review the audit record which can be found in the UEM console in Settings &gt;&gt; Infrastructure &gt;&gt; Audit settings &gt;&gt; Security event audit settings section.</t>
    </r>
    <r>
      <rPr>
        <sz val="11"/>
        <color rgb="FF000000"/>
        <rFont val="Calibri"/>
      </rPr>
      <t xml:space="preserve">
</t>
    </r>
    <r>
      <rPr>
        <sz val="11"/>
        <color rgb="FF000000"/>
        <rFont val="Calibri"/>
      </rPr>
      <t>Verify both "Command" events are listed and "setting" is set to "All" for the "Command delivered" event.</t>
    </r>
    <r>
      <rPr>
        <sz val="11"/>
        <color rgb="FF000000"/>
        <rFont val="Calibri"/>
      </rPr>
      <t xml:space="preserve">
</t>
    </r>
    <r>
      <rPr>
        <sz val="11"/>
        <color rgb="FF000000"/>
        <rFont val="Calibri"/>
      </rPr>
      <t>If both "Command" events are not listed and "setting" is not set to "All" for the "Command delivered" event, this is a finding.</t>
    </r>
  </si>
  <si>
    <t>V-224372</t>
  </si>
  <si>
    <r>
      <rPr>
        <sz val="11"/>
        <rFont val="Calibri"/>
      </rPr>
      <t>The BlackBerry UEM server must be configured to communicate the following commands to the MDM Agent: read audit logs kept by the MD.</t>
    </r>
  </si>
  <si>
    <t>CAT II (Medium)</t>
  </si>
  <si>
    <r>
      <rPr>
        <sz val="11"/>
        <color rgb="FF000000"/>
        <rFont val="Calibri"/>
      </rPr>
      <t>This requirement is only applicable on Android devices and is configured via each Android device STIG (enabling device Auditing).</t>
    </r>
    <r>
      <rPr>
        <sz val="11"/>
        <color rgb="FF000000"/>
        <rFont val="Calibri"/>
      </rPr>
      <t xml:space="preserve">
</t>
    </r>
    <r>
      <rPr>
        <sz val="11"/>
        <color rgb="FF000000"/>
        <rFont val="Calibri"/>
      </rPr>
      <t>Enable device auditing for each Android device being managed by UEM using procedures in the Android STIG.</t>
    </r>
  </si>
  <si>
    <r>
      <rPr>
        <sz val="11"/>
        <color rgb="FF000000"/>
        <rFont val="Calibri"/>
      </rPr>
      <t>Audit logs enable monitoring of security-relevant events and subsequent forensics when breaches occur. For audit logs to be useful, administrators must have the ability to view them.</t>
    </r>
    <r>
      <rPr>
        <sz val="11"/>
        <color rgb="FF000000"/>
        <rFont val="Calibri"/>
      </rPr>
      <t xml:space="preserve">
</t>
    </r>
    <r>
      <rPr>
        <sz val="11"/>
        <color rgb="FF000000"/>
        <rFont val="Calibri"/>
      </rPr>
      <t>SFR ID: FMT_SMF.1.1(1) #19</t>
    </r>
  </si>
  <si>
    <r>
      <rPr>
        <sz val="11"/>
        <color rgb="FF000000"/>
        <rFont val="Calibri"/>
      </rPr>
      <t>Verify each Android device being managed by UEM has been configured to enable device auditing.</t>
    </r>
    <r>
      <rPr>
        <sz val="11"/>
        <color rgb="FF000000"/>
        <rFont val="Calibri"/>
      </rPr>
      <t xml:space="preserve">
</t>
    </r>
    <r>
      <rPr>
        <sz val="11"/>
        <color rgb="FF000000"/>
        <rFont val="Calibri"/>
      </rPr>
      <t>Verify the policy pushed by UEM to each Android device include "Enable auditing".</t>
    </r>
    <r>
      <rPr>
        <sz val="11"/>
        <color rgb="FF000000"/>
        <rFont val="Calibri"/>
      </rPr>
      <t xml:space="preserve">
</t>
    </r>
    <r>
      <rPr>
        <sz val="11"/>
        <color rgb="FF000000"/>
        <rFont val="Calibri"/>
      </rPr>
      <t>If auditing has not been enabled for each Android device being managed by UEM, this is a finding.</t>
    </r>
  </si>
  <si>
    <t>V-224374</t>
  </si>
  <si>
    <r>
      <rPr>
        <sz val="11"/>
        <rFont val="Calibri"/>
      </rPr>
      <t>The BlackBerry UEM server or platform must be configured to initiate a session lock after a 15-minute period of inactivity.</t>
    </r>
  </si>
  <si>
    <r>
      <rPr>
        <sz val="11"/>
        <color rgb="FF000000"/>
        <rFont val="Calibri"/>
      </rPr>
      <t>On the BlackBerry UEM, do the following to set the session timeout:</t>
    </r>
    <r>
      <rPr>
        <sz val="11"/>
        <color rgb="FF000000"/>
        <rFont val="Calibri"/>
      </rPr>
      <t xml:space="preserve">
</t>
    </r>
    <r>
      <rPr>
        <sz val="11"/>
        <color rgb="FF000000"/>
        <rFont val="Calibri"/>
      </rPr>
      <t>1. Log in to the BlackBerry UEM console.</t>
    </r>
    <r>
      <rPr>
        <sz val="11"/>
        <color rgb="FF000000"/>
        <rFont val="Calibri"/>
      </rPr>
      <t xml:space="preserve">
</t>
    </r>
    <r>
      <rPr>
        <sz val="11"/>
        <color rgb="FF000000"/>
        <rFont val="Calibri"/>
      </rPr>
      <t>2. Go to the menu bar on the left.</t>
    </r>
    <r>
      <rPr>
        <sz val="11"/>
        <color rgb="FF000000"/>
        <rFont val="Calibri"/>
      </rPr>
      <t xml:space="preserve">
</t>
    </r>
    <r>
      <rPr>
        <sz val="11"/>
        <color rgb="FF000000"/>
        <rFont val="Calibri"/>
      </rPr>
      <t>3. Go to Settings &gt;&gt; General Settings &gt;&gt; Console.</t>
    </r>
    <r>
      <rPr>
        <sz val="11"/>
        <color rgb="FF000000"/>
        <rFont val="Calibri"/>
      </rPr>
      <t xml:space="preserve">
</t>
    </r>
    <r>
      <rPr>
        <sz val="11"/>
        <color rgb="FF000000"/>
        <rFont val="Calibri"/>
      </rPr>
      <t>4. Under "Session settings", enter "15".</t>
    </r>
    <r>
      <rPr>
        <sz val="11"/>
        <color rgb="FF000000"/>
        <rFont val="Calibri"/>
      </rPr>
      <t xml:space="preserve">
</t>
    </r>
    <r>
      <rPr>
        <sz val="11"/>
        <color rgb="FF000000"/>
        <rFont val="Calibri"/>
      </rPr>
      <t>5. Select "Save".</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</si>
  <si>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leaving the vicinity, applications must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c.8</t>
    </r>
  </si>
  <si>
    <r>
      <rPr>
        <sz val="11"/>
        <color rgb="FF000000"/>
        <rFont val="Calibri"/>
      </rPr>
      <t xml:space="preserve">Review the BlackBerry UEM server configuration to determine whether the system is locked after 15 minutes. </t>
    </r>
    <r>
      <rPr>
        <sz val="11"/>
        <color rgb="FF000000"/>
        <rFont val="Calibri"/>
      </rPr>
      <t xml:space="preserve">
</t>
    </r>
    <r>
      <rPr>
        <sz val="11"/>
        <color rgb="FF000000"/>
        <rFont val="Calibri"/>
      </rPr>
      <t>Have the system administrator log into the console. Verify the session locks after 15 minutes of inactivity.</t>
    </r>
    <r>
      <rPr>
        <sz val="11"/>
        <color rgb="FF000000"/>
        <rFont val="Calibri"/>
      </rPr>
      <t xml:space="preserve">
</t>
    </r>
    <r>
      <rPr>
        <sz val="11"/>
        <color rgb="FF000000"/>
        <rFont val="Calibri"/>
      </rPr>
      <t>If the "Session timeout" is not set correctly, this is a finding.</t>
    </r>
  </si>
  <si>
    <t>V-224375</t>
  </si>
  <si>
    <r>
      <rPr>
        <sz val="11"/>
        <rFont val="Calibri"/>
      </rPr>
      <t>The BlackBerry UEM server must be configured to transfer BlackBerry UEM server logs to another server for storage, analysis, and reporting. Note: BlackBerry UEM server logs include logs of MDM events and logs transferred to the BlackBerry UEM server by MDM agents of managed devices.</t>
    </r>
  </si>
  <si>
    <r>
      <rPr>
        <sz val="11"/>
        <color rgb="FF000000"/>
        <rFont val="Calibri"/>
      </rPr>
      <t>The Admin must access the UEM server.</t>
    </r>
    <r>
      <rPr>
        <sz val="11"/>
        <color rgb="FF000000"/>
        <rFont val="Calibri"/>
      </rPr>
      <t xml:space="preserve">
</t>
    </r>
    <r>
      <rPr>
        <sz val="11"/>
        <color rgb="FF000000"/>
        <rFont val="Calibri"/>
      </rPr>
      <t xml:space="preserve">Configuring trust: </t>
    </r>
    <r>
      <rPr>
        <sz val="11"/>
        <color rgb="FF000000"/>
        <rFont val="Calibri"/>
      </rPr>
      <t xml:space="preserve">
</t>
    </r>
    <r>
      <rPr>
        <sz val="11"/>
        <color rgb="FF000000"/>
        <rFont val="Calibri"/>
      </rPr>
      <t>1. Get the CA that signs the Syslog server cert.</t>
    </r>
    <r>
      <rPr>
        <sz val="11"/>
        <color rgb="FF000000"/>
        <rFont val="Calibri"/>
      </rPr>
      <t xml:space="preserve">
</t>
    </r>
    <r>
      <rPr>
        <sz val="11"/>
        <color rgb="FF000000"/>
        <rFont val="Calibri"/>
      </rPr>
      <t>2. Upload the CA into the UEM server.</t>
    </r>
    <r>
      <rPr>
        <sz val="11"/>
        <color rgb="FF000000"/>
        <rFont val="Calibri"/>
      </rPr>
      <t xml:space="preserve">
</t>
    </r>
    <r>
      <rPr>
        <sz val="11"/>
        <color rgb="FF000000"/>
        <rFont val="Calibri"/>
      </rPr>
      <t xml:space="preserve"> - From the CMD prompt on the UEM server follow the instructions found on page 70-71 of the Admin Guide, "Setup export of server audit records to a syslog server".</t>
    </r>
    <r>
      <rPr>
        <sz val="11"/>
        <color rgb="FF000000"/>
        <rFont val="Calibri"/>
      </rPr>
      <t xml:space="preserve">
</t>
    </r>
    <r>
      <rPr>
        <sz val="11"/>
        <color rgb="FF000000"/>
        <rFont val="Calibri"/>
      </rPr>
      <t>3. Configure UEM to send audit data to the Syslog server.</t>
    </r>
    <r>
      <rPr>
        <sz val="11"/>
        <color rgb="FF000000"/>
        <rFont val="Calibri"/>
      </rPr>
      <t xml:space="preserve">
</t>
    </r>
    <r>
      <rPr>
        <sz val="11"/>
        <color rgb="FF000000"/>
        <rFont val="Calibri"/>
      </rPr>
      <t xml:space="preserve"> - Copy the script in Appendix A of the Admin Guide.</t>
    </r>
    <r>
      <rPr>
        <sz val="11"/>
        <color rgb="FF000000"/>
        <rFont val="Calibri"/>
      </rPr>
      <t xml:space="preserve">
</t>
    </r>
    <r>
      <rPr>
        <sz val="11"/>
        <color rgb="FF000000"/>
        <rFont val="Calibri"/>
      </rPr>
      <t xml:space="preserve"> - In the script, change the hostname and port number to match your environment.</t>
    </r>
    <r>
      <rPr>
        <sz val="11"/>
        <color rgb="FF000000"/>
        <rFont val="Calibri"/>
      </rPr>
      <t xml:space="preserve">
</t>
    </r>
    <r>
      <rPr>
        <sz val="11"/>
        <color rgb="FF000000"/>
        <rFont val="Calibri"/>
      </rPr>
      <t xml:space="preserve"> - Set the host name and port number, for example:</t>
    </r>
    <r>
      <rPr>
        <sz val="11"/>
        <color rgb="FF000000"/>
        <rFont val="Calibri"/>
      </rPr>
      <t xml:space="preserve">
</t>
    </r>
    <r>
      <rPr>
        <sz val="11"/>
        <color rgb="FF000000"/>
        <rFont val="Calibri"/>
      </rPr>
      <t xml:space="preserve"> SET @v_hostname = 'localhost';</t>
    </r>
    <r>
      <rPr>
        <sz val="11"/>
        <color rgb="FF000000"/>
        <rFont val="Calibri"/>
      </rPr>
      <t xml:space="preserve">
</t>
    </r>
    <r>
      <rPr>
        <sz val="11"/>
        <color rgb="FF000000"/>
        <rFont val="Calibri"/>
      </rPr>
      <t xml:space="preserve"> SET @v_port = '31000';</t>
    </r>
    <r>
      <rPr>
        <sz val="11"/>
        <color rgb="FF000000"/>
        <rFont val="Calibri"/>
      </rPr>
      <t xml:space="preserve">
</t>
    </r>
    <r>
      <rPr>
        <sz val="11"/>
        <color rgb="FF000000"/>
        <rFont val="Calibri"/>
      </rPr>
      <t xml:space="preserve">4. Execute the SQL script against the BlackBerry UEM database. </t>
    </r>
    <r>
      <rPr>
        <sz val="11"/>
        <color rgb="FF000000"/>
        <rFont val="Calibri"/>
      </rPr>
      <t xml:space="preserve">
</t>
    </r>
    <r>
      <rPr>
        <sz val="11"/>
        <color rgb="FF000000"/>
        <rFont val="Calibri"/>
      </rPr>
      <t>5. Restart the BlackBerry UEM Core service.</t>
    </r>
  </si>
  <si>
    <r>
      <rPr>
        <sz val="11"/>
        <color rgb="FF000000"/>
        <rFont val="Calibri"/>
      </rPr>
      <t>Audit logs enable monitoring of security-relevant events and subsequent forensics when breaches occur. Since the BlackBerry UEM server has limited capability to store mobile device log files and perform analysis and reporting of mobile device log files, the BlackBerry UEM server must have the capability to transfer log files to an audit log management server.</t>
    </r>
    <r>
      <rPr>
        <sz val="11"/>
        <color rgb="FF000000"/>
        <rFont val="Calibri"/>
      </rPr>
      <t xml:space="preserve">
</t>
    </r>
    <r>
      <rPr>
        <sz val="11"/>
        <color rgb="FF000000"/>
        <rFont val="Calibri"/>
      </rPr>
      <t>SFR ID: FMT_SMF.1.1(2) c.8, FAU_STG_EXT.1.1(1)</t>
    </r>
  </si>
  <si>
    <r>
      <rPr>
        <sz val="11"/>
        <color rgb="FF000000"/>
        <rFont val="Calibri"/>
      </rPr>
      <t>Review the Syslog audit records from the syslog audit management server and verify UEM logs are included.</t>
    </r>
    <r>
      <rPr>
        <sz val="11"/>
        <color rgb="FF000000"/>
        <rFont val="Calibri"/>
      </rPr>
      <t xml:space="preserve">
</t>
    </r>
    <r>
      <rPr>
        <sz val="11"/>
        <color rgb="FF000000"/>
        <rFont val="Calibri"/>
      </rPr>
      <t>If UEM logs are not found on the Syslog server, this is a finding.</t>
    </r>
  </si>
  <si>
    <t>V-224376</t>
  </si>
  <si>
    <r>
      <rPr>
        <sz val="11"/>
        <rFont val="Calibri"/>
      </rPr>
      <t>The BlackBerry UEM server must be configured to display the required DoD warning banner upon administrator logon. Note: This requirement is not applicable if the TOE platform is selected in FTA_TAB.1.1 in the Security Target (ST).</t>
    </r>
  </si>
  <si>
    <r>
      <rPr>
        <sz val="11"/>
        <color rgb="FF000000"/>
        <rFont val="Calibri"/>
      </rPr>
      <t>On the BlackBerry UEM, do the following:</t>
    </r>
    <r>
      <rPr>
        <sz val="11"/>
        <color rgb="FF000000"/>
        <rFont val="Calibri"/>
      </rPr>
      <t xml:space="preserve">
</t>
    </r>
    <r>
      <rPr>
        <sz val="11"/>
        <color rgb="FF000000"/>
        <rFont val="Calibri"/>
      </rPr>
      <t>1. Log in to the BlackBerry UEM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Select "Login notices" from the menu in the left pane.</t>
    </r>
    <r>
      <rPr>
        <sz val="11"/>
        <color rgb="FF000000"/>
        <rFont val="Calibri"/>
      </rPr>
      <t xml:space="preserve">
</t>
    </r>
    <r>
      <rPr>
        <sz val="11"/>
        <color rgb="FF000000"/>
        <rFont val="Calibri"/>
      </rPr>
      <t>5. Click the "pencil" icon (upper right corner) to edit the "Login notice".</t>
    </r>
    <r>
      <rPr>
        <sz val="11"/>
        <color rgb="FF000000"/>
        <rFont val="Calibri"/>
      </rPr>
      <t xml:space="preserve">
</t>
    </r>
    <r>
      <rPr>
        <sz val="11"/>
        <color rgb="FF000000"/>
        <rFont val="Calibri"/>
      </rPr>
      <t>6. Select the checkbox next to "Enable a login notice for the management console".</t>
    </r>
    <r>
      <rPr>
        <sz val="11"/>
        <color rgb="FF000000"/>
        <rFont val="Calibri"/>
      </rPr>
      <t xml:space="preserve">
</t>
    </r>
    <r>
      <rPr>
        <sz val="11"/>
        <color rgb="FF000000"/>
        <rFont val="Calibri"/>
      </rPr>
      <t>7. In the "Enable a login notice for the management console" field, type the DoD banner found in the VulDiscussion.</t>
    </r>
    <r>
      <rPr>
        <sz val="11"/>
        <color rgb="FF000000"/>
        <rFont val="Calibri"/>
      </rPr>
      <t xml:space="preserve">
</t>
    </r>
    <r>
      <rPr>
        <sz val="11"/>
        <color rgb="FF000000"/>
        <rFont val="Calibri"/>
      </rPr>
      <t xml:space="preserve">8. Click "Save". </t>
    </r>
    <r>
      <rPr>
        <sz val="11"/>
        <color rgb="FF000000"/>
        <rFont val="Calibri"/>
      </rPr>
      <t xml:space="preserve">
</t>
    </r>
    <r>
      <rPr>
        <sz val="11"/>
        <color rgb="FF000000"/>
        <rFont val="Calibri"/>
      </rPr>
      <t>If the self-service portal is used in the organization select the checkbox next to "Enable a login notice for the self-service console" before selecting "Save in step 8.</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</si>
  <si>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BlackBerry UEM server or BlackBerry UEM server platform.</t>
    </r>
    <r>
      <rPr>
        <sz val="11"/>
        <color rgb="FF000000"/>
        <rFont val="Calibri"/>
      </rPr>
      <t xml:space="preserve">
</t>
    </r>
    <r>
      <rPr>
        <sz val="11"/>
        <color rgb="FF000000"/>
        <rFont val="Calibri"/>
      </rPr>
      <t>Before granting access to the system, the BlackBerry UEM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c.2</t>
    </r>
  </si>
  <si>
    <r>
      <rPr>
        <sz val="11"/>
        <color rgb="FF000000"/>
        <rFont val="Calibri"/>
      </rPr>
      <t xml:space="preserve">Review the BlackBerry UEM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do the following:</t>
    </r>
    <r>
      <rPr>
        <sz val="11"/>
        <color rgb="FF000000"/>
        <rFont val="Calibri"/>
      </rPr>
      <t xml:space="preserve">
</t>
    </r>
    <r>
      <rPr>
        <sz val="11"/>
        <color rgb="FF000000"/>
        <rFont val="Calibri"/>
      </rPr>
      <t>1. Log in to the BlackBerry UEM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Select "Login notices" from the menu in the left pane.</t>
    </r>
    <r>
      <rPr>
        <sz val="11"/>
        <color rgb="FF000000"/>
        <rFont val="Calibri"/>
      </rPr>
      <t xml:space="preserve">
</t>
    </r>
    <r>
      <rPr>
        <sz val="11"/>
        <color rgb="FF000000"/>
        <rFont val="Calibri"/>
      </rPr>
      <t>5. Verify the checkbox next to "Enable a login notice for the management console" is checked.</t>
    </r>
    <r>
      <rPr>
        <sz val="11"/>
        <color rgb="FF000000"/>
        <rFont val="Calibri"/>
      </rPr>
      <t xml:space="preserve">
</t>
    </r>
    <r>
      <rPr>
        <sz val="11"/>
        <color rgb="FF000000"/>
        <rFont val="Calibri"/>
      </rPr>
      <t xml:space="preserve">6. Verify the console logon notice text exactly matches the VulDiscussion text. </t>
    </r>
    <r>
      <rPr>
        <sz val="11"/>
        <color rgb="FF000000"/>
        <rFont val="Calibri"/>
      </rPr>
      <t xml:space="preserve">
</t>
    </r>
    <r>
      <rPr>
        <sz val="11"/>
        <color rgb="FF000000"/>
        <rFont val="Calibri"/>
      </rPr>
      <t>7. Verify the checkbox next to "Enable a login notice for the self-service console" is checked if the self-service portal is used at the site.</t>
    </r>
    <r>
      <rPr>
        <sz val="11"/>
        <color rgb="FF000000"/>
        <rFont val="Calibri"/>
      </rPr>
      <t xml:space="preserve">
</t>
    </r>
    <r>
      <rPr>
        <sz val="11"/>
        <color rgb="FF000000"/>
        <rFont val="Calibri"/>
      </rPr>
      <t xml:space="preserve">8. Verify the self-service console logon notice text exactly matches the VulDiscussion text. </t>
    </r>
    <r>
      <rPr>
        <sz val="11"/>
        <color rgb="FF000000"/>
        <rFont val="Calibri"/>
      </rPr>
      <t xml:space="preserve">
</t>
    </r>
    <r>
      <rPr>
        <sz val="11"/>
        <color rgb="FF000000"/>
        <rFont val="Calibri"/>
      </rPr>
      <t>Alternately, have the administrator log in to the UEM console to view the warning banner.</t>
    </r>
    <r>
      <rPr>
        <sz val="11"/>
        <color rgb="FF000000"/>
        <rFont val="Calibri"/>
      </rPr>
      <t xml:space="preserve">
</t>
    </r>
    <r>
      <rPr>
        <sz val="11"/>
        <color rgb="FF000000"/>
        <rFont val="Calibri"/>
      </rPr>
      <t>If the console notice wording does not exactly match the VulDiscussion text, this is a finding.</t>
    </r>
  </si>
  <si>
    <t>V-224377</t>
  </si>
  <si>
    <r>
      <rPr>
        <sz val="11"/>
        <rFont val="Calibri"/>
      </rPr>
      <t>The BlackBerry UEM server must be configured to have at least one user in the following Administrator roles: Server primary administrator, security configuration administrator, device user group administrator, or auditor.</t>
    </r>
  </si>
  <si>
    <r>
      <rPr>
        <sz val="11"/>
        <color rgb="FF000000"/>
        <rFont val="Calibri"/>
      </rPr>
      <t>On the BlackBerry UEM, do the following:</t>
    </r>
    <r>
      <rPr>
        <sz val="11"/>
        <color rgb="FF000000"/>
        <rFont val="Calibri"/>
      </rPr>
      <t xml:space="preserve">
</t>
    </r>
    <r>
      <rPr>
        <sz val="11"/>
        <color rgb="FF000000"/>
        <rFont val="Calibri"/>
      </rPr>
      <t>Using the procedures below:</t>
    </r>
    <r>
      <rPr>
        <sz val="11"/>
        <color rgb="FF000000"/>
        <rFont val="Calibri"/>
      </rPr>
      <t xml:space="preserve">
</t>
    </r>
    <r>
      <rPr>
        <sz val="11"/>
        <color rgb="FF000000"/>
        <rFont val="Calibri"/>
      </rPr>
      <t xml:space="preserve">- Assign at least one user to the UEM Security Administrator role. Few administrators should be assigned to this role. </t>
    </r>
    <r>
      <rPr>
        <sz val="11"/>
        <color rgb="FF000000"/>
        <rFont val="Calibri"/>
      </rPr>
      <t xml:space="preserve">
</t>
    </r>
    <r>
      <rPr>
        <sz val="11"/>
        <color rgb="FF000000"/>
        <rFont val="Calibri"/>
      </rPr>
      <t>Note: UEM automatically restricts the following functions to only the Security Administrator: Full permissions to manage the BlackBerry Enterprise Solution. Create and edit roles.</t>
    </r>
    <r>
      <rPr>
        <sz val="11"/>
        <color rgb="FF000000"/>
        <rFont val="Calibri"/>
      </rPr>
      <t xml:space="preserve">
</t>
    </r>
    <r>
      <rPr>
        <sz val="11"/>
        <color rgb="FF000000"/>
        <rFont val="Calibri"/>
      </rPr>
      <t>- Define an "Auditor" role (see the VulDiscussion for role functions). Assign at least one user (UEM administrator) to the role. The role should include only the following UEM permissions:</t>
    </r>
    <r>
      <rPr>
        <sz val="11"/>
        <color rgb="FF000000"/>
        <rFont val="Calibri"/>
      </rPr>
      <t xml:space="preserve">
</t>
    </r>
    <r>
      <rPr>
        <sz val="11"/>
        <color rgb="FF000000"/>
        <rFont val="Calibri"/>
      </rPr>
      <t xml:space="preserve"> ** View audit information;</t>
    </r>
    <r>
      <rPr>
        <sz val="11"/>
        <color rgb="FF000000"/>
        <rFont val="Calibri"/>
      </rPr>
      <t xml:space="preserve">
</t>
    </r>
    <r>
      <rPr>
        <sz val="11"/>
        <color rgb="FF000000"/>
        <rFont val="Calibri"/>
      </rPr>
      <t xml:space="preserve"> ** Delete BlackBerry Dynamics audit log files;</t>
    </r>
    <r>
      <rPr>
        <sz val="11"/>
        <color rgb="FF000000"/>
        <rFont val="Calibri"/>
      </rPr>
      <t xml:space="preserve">
</t>
    </r>
    <r>
      <rPr>
        <sz val="11"/>
        <color rgb="FF000000"/>
        <rFont val="Calibri"/>
      </rPr>
      <t xml:space="preserve"> ** View and export BlackBerry Dynamics audit log files;</t>
    </r>
    <r>
      <rPr>
        <sz val="11"/>
        <color rgb="FF000000"/>
        <rFont val="Calibri"/>
      </rPr>
      <t xml:space="preserve">
</t>
    </r>
    <r>
      <rPr>
        <sz val="11"/>
        <color rgb="FF000000"/>
        <rFont val="Calibri"/>
      </rPr>
      <t xml:space="preserve"> ** View audit settings;</t>
    </r>
    <r>
      <rPr>
        <sz val="11"/>
        <color rgb="FF000000"/>
        <rFont val="Calibri"/>
      </rPr>
      <t xml:space="preserve">
</t>
    </r>
    <r>
      <rPr>
        <sz val="11"/>
        <color rgb="FF000000"/>
        <rFont val="Calibri"/>
      </rPr>
      <t xml:space="preserve"> ** Edit audit settings and purge data;</t>
    </r>
    <r>
      <rPr>
        <sz val="11"/>
        <color rgb="FF000000"/>
        <rFont val="Calibri"/>
      </rPr>
      <t xml:space="preserve">
</t>
    </r>
    <r>
      <rPr>
        <sz val="11"/>
        <color rgb="FF000000"/>
        <rFont val="Calibri"/>
      </rPr>
      <t xml:space="preserve"> ** Edit logging settings.</t>
    </r>
    <r>
      <rPr>
        <sz val="11"/>
        <color rgb="FF000000"/>
        <rFont val="Calibri"/>
      </rPr>
      <t xml:space="preserve">
</t>
    </r>
    <r>
      <rPr>
        <sz val="11"/>
        <color rgb="FF000000"/>
        <rFont val="Calibri"/>
      </rPr>
      <t>- Define site custom administrator roles or UEM predefined enterprise/help desk roles as needed to administer device policies and user accounts (for example, see the Security Configuration Administrator and Device User Group Administrator in the VulDiscussion). Assign users to the roles as required. These roles should be used for day-to-day management of user accounts, group accounts, and profiles.</t>
    </r>
    <r>
      <rPr>
        <sz val="11"/>
        <color rgb="FF000000"/>
        <rFont val="Calibri"/>
      </rPr>
      <t xml:space="preserve">
</t>
    </r>
    <r>
      <rPr>
        <sz val="11"/>
        <color rgb="FF000000"/>
        <rFont val="Calibri"/>
      </rPr>
      <t>To set up specific roles, do the following:</t>
    </r>
    <r>
      <rPr>
        <sz val="11"/>
        <color rgb="FF000000"/>
        <rFont val="Calibri"/>
      </rPr>
      <t xml:space="preserve">
</t>
    </r>
    <r>
      <rPr>
        <sz val="11"/>
        <color rgb="FF000000"/>
        <rFont val="Calibri"/>
      </rPr>
      <t>1. Go to Settings &gt;&gt; Administrators &gt;&gt; Roles.</t>
    </r>
    <r>
      <rPr>
        <sz val="11"/>
        <color rgb="FF000000"/>
        <rFont val="Calibri"/>
      </rPr>
      <t xml:space="preserve">
</t>
    </r>
    <r>
      <rPr>
        <sz val="11"/>
        <color rgb="FF000000"/>
        <rFont val="Calibri"/>
      </rPr>
      <t>2. Select "roles" in the left pane.</t>
    </r>
    <r>
      <rPr>
        <sz val="11"/>
        <color rgb="FF000000"/>
        <rFont val="Calibri"/>
      </rPr>
      <t xml:space="preserve">
</t>
    </r>
    <r>
      <rPr>
        <sz val="11"/>
        <color rgb="FF000000"/>
        <rFont val="Calibri"/>
      </rPr>
      <t>3. Select "add a role" on the top right.</t>
    </r>
    <r>
      <rPr>
        <sz val="11"/>
        <color rgb="FF000000"/>
        <rFont val="Calibri"/>
      </rPr>
      <t xml:space="preserve">
</t>
    </r>
    <r>
      <rPr>
        <sz val="11"/>
        <color rgb="FF000000"/>
        <rFont val="Calibri"/>
      </rPr>
      <t xml:space="preserve">4. Assign appropriate name and functions to the role. </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To assign users or groups to a role, do the following:</t>
    </r>
    <r>
      <rPr>
        <sz val="11"/>
        <color rgb="FF000000"/>
        <rFont val="Calibri"/>
      </rPr>
      <t xml:space="preserve">
</t>
    </r>
    <r>
      <rPr>
        <sz val="11"/>
        <color rgb="FF000000"/>
        <rFont val="Calibri"/>
      </rPr>
      <t>1. Log in to the BlackBerry UEM console and select the "Settings" tab at the top of the screen.</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Expand the "Administrators" tab on the left pane.</t>
    </r>
    <r>
      <rPr>
        <sz val="11"/>
        <color rgb="FF000000"/>
        <rFont val="Calibri"/>
      </rPr>
      <t xml:space="preserve">
</t>
    </r>
    <r>
      <rPr>
        <sz val="11"/>
        <color rgb="FF000000"/>
        <rFont val="Calibri"/>
      </rPr>
      <t>To assign a role to a user:</t>
    </r>
    <r>
      <rPr>
        <sz val="11"/>
        <color rgb="FF000000"/>
        <rFont val="Calibri"/>
      </rPr>
      <t xml:space="preserve">
</t>
    </r>
    <r>
      <rPr>
        <sz val="11"/>
        <color rgb="FF000000"/>
        <rFont val="Calibri"/>
      </rPr>
      <t>1. Click "Users".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account.</t>
    </r>
    <r>
      <rPr>
        <sz val="11"/>
        <color rgb="FF000000"/>
        <rFont val="Calibri"/>
      </rPr>
      <t xml:space="preserve">
</t>
    </r>
    <r>
      <rPr>
        <sz val="11"/>
        <color rgb="FF000000"/>
        <rFont val="Calibri"/>
      </rPr>
      <t>4. Click the name of the user account.</t>
    </r>
    <r>
      <rPr>
        <sz val="11"/>
        <color rgb="FF000000"/>
        <rFont val="Calibri"/>
      </rPr>
      <t xml:space="preserve">
</t>
    </r>
    <r>
      <rPr>
        <sz val="11"/>
        <color rgb="FF000000"/>
        <rFont val="Calibri"/>
      </rPr>
      <t>5. In the Role drop-down list, click the role to be added.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To assign a role to a group:</t>
    </r>
    <r>
      <rPr>
        <sz val="11"/>
        <color rgb="FF000000"/>
        <rFont val="Calibri"/>
      </rPr>
      <t xml:space="preserve">
</t>
    </r>
    <r>
      <rPr>
        <sz val="11"/>
        <color rgb="FF000000"/>
        <rFont val="Calibri"/>
      </rPr>
      <t>1. Click "Groups".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group.</t>
    </r>
    <r>
      <rPr>
        <sz val="11"/>
        <color rgb="FF000000"/>
        <rFont val="Calibri"/>
      </rPr>
      <t xml:space="preserve">
</t>
    </r>
    <r>
      <rPr>
        <sz val="11"/>
        <color rgb="FF000000"/>
        <rFont val="Calibri"/>
      </rPr>
      <t>4. Click the name of the user group.</t>
    </r>
    <r>
      <rPr>
        <sz val="11"/>
        <color rgb="FF000000"/>
        <rFont val="Calibri"/>
      </rPr>
      <t xml:space="preserve">
</t>
    </r>
    <r>
      <rPr>
        <sz val="11"/>
        <color rgb="FF000000"/>
        <rFont val="Calibri"/>
      </rPr>
      <t>5. In the Role drop-down list, click the role to be added.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The intent of the requirement is that separate people perform each administrator role. The exact name of the role is not important.</t>
    </r>
  </si>
  <si>
    <r>
      <rPr>
        <sz val="11"/>
        <color rgb="FF000000"/>
        <rFont val="Calibri"/>
      </rPr>
      <t>Having several administrative roles for the BlackBerry UEM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</si>
  <si>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Review the BlackBerry UEM server configuration settings.</t>
    </r>
    <r>
      <rPr>
        <sz val="11"/>
        <color rgb="FF000000"/>
        <rFont val="Calibri"/>
      </rPr>
      <t xml:space="preserve">
</t>
    </r>
    <r>
      <rPr>
        <sz val="11"/>
        <color rgb="FF000000"/>
        <rFont val="Calibri"/>
      </rPr>
      <t xml:space="preserve">Verify the server is configured with the "Administrator" roles: </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Note: The exact name of the role is not important. Each role should include functions close to the role descriptions listed in the VulDiscussion.</t>
    </r>
    <r>
      <rPr>
        <sz val="11"/>
        <color rgb="FF000000"/>
        <rFont val="Calibri"/>
      </rPr>
      <t xml:space="preserve">
</t>
    </r>
    <r>
      <rPr>
        <sz val="11"/>
        <color rgb="FF000000"/>
        <rFont val="Calibri"/>
      </rPr>
      <t>Note: The intent of the requirement is that separate people perform each administrator role; few users are assigned to the "UEM Security Administrator" role; the "auditor" role is limited to only authorized permissions; and day-to-day management of user accounts, group accounts, and profiles are performed from site-specific custom administrator roles or UEM predefined enterprise/help desk roles instead of the "UEM Security Administrator".</t>
    </r>
    <r>
      <rPr>
        <sz val="11"/>
        <color rgb="FF000000"/>
        <rFont val="Calibri"/>
      </rPr>
      <t xml:space="preserve">
</t>
    </r>
    <r>
      <rPr>
        <sz val="11"/>
        <color rgb="FF000000"/>
        <rFont val="Calibri"/>
      </rPr>
      <t>On the BlackBerry UEM, do the following:</t>
    </r>
    <r>
      <rPr>
        <sz val="11"/>
        <color rgb="FF000000"/>
        <rFont val="Calibri"/>
      </rPr>
      <t xml:space="preserve">
</t>
    </r>
    <r>
      <rPr>
        <sz val="11"/>
        <color rgb="FF000000"/>
        <rFont val="Calibri"/>
      </rPr>
      <t>1. Log in to the BlackBerry UEM console.</t>
    </r>
    <r>
      <rPr>
        <sz val="11"/>
        <color rgb="FF000000"/>
        <rFont val="Calibri"/>
      </rPr>
      <t xml:space="preserve">
</t>
    </r>
    <r>
      <rPr>
        <sz val="11"/>
        <color rgb="FF000000"/>
        <rFont val="Calibri"/>
      </rPr>
      <t>2. Select the "Settings" tab at the top of the screen.</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Expand the "Administrators" tab on the left pane.</t>
    </r>
    <r>
      <rPr>
        <sz val="11"/>
        <color rgb="FF000000"/>
        <rFont val="Calibri"/>
      </rPr>
      <t xml:space="preserve">
</t>
    </r>
    <r>
      <rPr>
        <sz val="11"/>
        <color rgb="FF000000"/>
        <rFont val="Calibri"/>
      </rPr>
      <t>5. Select the "Roles" tab on the left pane.</t>
    </r>
    <r>
      <rPr>
        <sz val="11"/>
        <color rgb="FF000000"/>
        <rFont val="Calibri"/>
      </rPr>
      <t xml:space="preserve">
</t>
    </r>
    <r>
      <rPr>
        <sz val="11"/>
        <color rgb="FF000000"/>
        <rFont val="Calibri"/>
      </rPr>
      <t>6. Verify at least one user is assigned to each of the following roles:</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Verify the auditor role function is limited to only reviewing and maintaining server and mobile device audit logs as follows:</t>
    </r>
    <r>
      <rPr>
        <sz val="11"/>
        <color rgb="FF000000"/>
        <rFont val="Calibri"/>
      </rPr>
      <t xml:space="preserve">
</t>
    </r>
    <r>
      <rPr>
        <sz val="11"/>
        <color rgb="FF000000"/>
        <rFont val="Calibri"/>
      </rPr>
      <t>1. Log in to the BlackBerry UEM console. Select the "Settings" tab at the top of the screen.</t>
    </r>
    <r>
      <rPr>
        <sz val="11"/>
        <color rgb="FF000000"/>
        <rFont val="Calibri"/>
      </rPr>
      <t xml:space="preserve">
</t>
    </r>
    <r>
      <rPr>
        <sz val="11"/>
        <color rgb="FF000000"/>
        <rFont val="Calibri"/>
      </rPr>
      <t>2. Expand the "Administrators" tab on the left pane.</t>
    </r>
    <r>
      <rPr>
        <sz val="11"/>
        <color rgb="FF000000"/>
        <rFont val="Calibri"/>
      </rPr>
      <t xml:space="preserve">
</t>
    </r>
    <r>
      <rPr>
        <sz val="11"/>
        <color rgb="FF000000"/>
        <rFont val="Calibri"/>
      </rPr>
      <t>3. Select the "Roles" tab on the left pane.</t>
    </r>
    <r>
      <rPr>
        <sz val="11"/>
        <color rgb="FF000000"/>
        <rFont val="Calibri"/>
      </rPr>
      <t xml:space="preserve">
</t>
    </r>
    <r>
      <rPr>
        <sz val="11"/>
        <color rgb="FF000000"/>
        <rFont val="Calibri"/>
      </rPr>
      <t>4. Click the "Auditor" role.</t>
    </r>
    <r>
      <rPr>
        <sz val="11"/>
        <color rgb="FF000000"/>
        <rFont val="Calibri"/>
      </rPr>
      <t xml:space="preserve">
</t>
    </r>
    <r>
      <rPr>
        <sz val="11"/>
        <color rgb="FF000000"/>
        <rFont val="Calibri"/>
      </rPr>
      <t>5. Verify the role only has the following permissions assigned:</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 View audit settings;</t>
    </r>
    <r>
      <rPr>
        <sz val="11"/>
        <color rgb="FF000000"/>
        <rFont val="Calibri"/>
      </rPr>
      <t xml:space="preserve">
</t>
    </r>
    <r>
      <rPr>
        <sz val="11"/>
        <color rgb="FF000000"/>
        <rFont val="Calibri"/>
      </rPr>
      <t>- Edit audit settings and purge data; and</t>
    </r>
    <r>
      <rPr>
        <sz val="11"/>
        <color rgb="FF000000"/>
        <rFont val="Calibri"/>
      </rPr>
      <t xml:space="preserve">
</t>
    </r>
    <r>
      <rPr>
        <sz val="11"/>
        <color rgb="FF000000"/>
        <rFont val="Calibri"/>
      </rPr>
      <t>- Edit logging settings.</t>
    </r>
    <r>
      <rPr>
        <sz val="11"/>
        <color rgb="FF000000"/>
        <rFont val="Calibri"/>
      </rPr>
      <t xml:space="preserve">
</t>
    </r>
    <r>
      <rPr>
        <sz val="11"/>
        <color rgb="FF000000"/>
        <rFont val="Calibri"/>
      </rPr>
      <t>Talk to the "UEM Security Administrator".</t>
    </r>
    <r>
      <rPr>
        <sz val="11"/>
        <color rgb="FF000000"/>
        <rFont val="Calibri"/>
      </rPr>
      <t xml:space="preserve">
</t>
    </r>
    <r>
      <rPr>
        <sz val="11"/>
        <color rgb="FF000000"/>
        <rFont val="Calibri"/>
      </rPr>
      <t>Verify custom administrator roles/UEM predefined enterprise/help desk roles are used for day-to-day management of user accounts, group accounts, and profiles.</t>
    </r>
    <r>
      <rPr>
        <sz val="11"/>
        <color rgb="FF000000"/>
        <rFont val="Calibri"/>
      </rPr>
      <t xml:space="preserve">
</t>
    </r>
    <r>
      <rPr>
        <sz val="11"/>
        <color rgb="FF000000"/>
        <rFont val="Calibri"/>
      </rPr>
      <t>If at least one user is not associated with the "UEM Security Administrator", "Auditor", and one or more site custom administrator roles/UEM predefined enterprise/help desk roles, this is a finding.</t>
    </r>
    <r>
      <rPr>
        <sz val="11"/>
        <color rgb="FF000000"/>
        <rFont val="Calibri"/>
      </rPr>
      <t xml:space="preserve">
</t>
    </r>
    <r>
      <rPr>
        <sz val="11"/>
        <color rgb="FF000000"/>
        <rFont val="Calibri"/>
      </rPr>
      <t>If the "auditor" role has more permissions than authorized, this is a finding.</t>
    </r>
    <r>
      <rPr>
        <sz val="11"/>
        <color rgb="FF000000"/>
        <rFont val="Calibri"/>
      </rPr>
      <t xml:space="preserve">
</t>
    </r>
    <r>
      <rPr>
        <sz val="11"/>
        <color rgb="FF000000"/>
        <rFont val="Calibri"/>
      </rPr>
      <t>If day-to-day management of user accounts, group accounts, and profiles is primarily performed by "UEM Security Administrators" instead of one or more site custom administrator roles/UEM predefined enterprise/help desk roles, this is a finding.</t>
    </r>
  </si>
  <si>
    <t>V-224378</t>
  </si>
  <si>
    <r>
      <rPr>
        <sz val="11"/>
        <rFont val="Calibri"/>
      </rPr>
      <t>The BlackBerry UEM server must be configured to audit DoD or site-defined auditable events. Note: See VulDiscussion for a list of DoD required auditable events.</t>
    </r>
  </si>
  <si>
    <r>
      <rPr>
        <sz val="11"/>
        <color rgb="FF000000"/>
        <rFont val="Calibri"/>
      </rPr>
      <t>On the BlackBerry UEM console, do the following:</t>
    </r>
    <r>
      <rPr>
        <sz val="11"/>
        <color rgb="FF000000"/>
        <rFont val="Calibri"/>
      </rPr>
      <t xml:space="preserve">
</t>
    </r>
    <r>
      <rPr>
        <sz val="11"/>
        <color rgb="FF000000"/>
        <rFont val="Calibri"/>
      </rPr>
      <t>1. On the menu bar, click Settings &gt;&gt; Infrastructure &gt;&gt; Audit settings.</t>
    </r>
    <r>
      <rPr>
        <sz val="11"/>
        <color rgb="FF000000"/>
        <rFont val="Calibri"/>
      </rPr>
      <t xml:space="preserve">
</t>
    </r>
    <r>
      <rPr>
        <sz val="11"/>
        <color rgb="FF000000"/>
        <rFont val="Calibri"/>
      </rPr>
      <t>2. In the right pane, click the edit icon.</t>
    </r>
    <r>
      <rPr>
        <sz val="11"/>
        <color rgb="FF000000"/>
        <rFont val="Calibri"/>
      </rPr>
      <t xml:space="preserve">
</t>
    </r>
    <r>
      <rPr>
        <sz val="11"/>
        <color rgb="FF000000"/>
        <rFont val="Calibri"/>
      </rPr>
      <t>3. To add security events to audit, click + . Select the events and click Add.</t>
    </r>
    <r>
      <rPr>
        <sz val="11"/>
        <color rgb="FF000000"/>
        <rFont val="Calibri"/>
      </rPr>
      <t xml:space="preserve">
</t>
    </r>
    <r>
      <rPr>
        <sz val="11"/>
        <color rgb="FF000000"/>
        <rFont val="Calibri"/>
      </rPr>
      <t>4. Select each event in each event category from the list below.</t>
    </r>
    <r>
      <rPr>
        <sz val="11"/>
        <color rgb="FF000000"/>
        <rFont val="Calibri"/>
      </rPr>
      <t xml:space="preserve">
</t>
    </r>
    <r>
      <rPr>
        <sz val="11"/>
        <color rgb="FF000000"/>
        <rFont val="Calibri"/>
      </rPr>
      <t xml:space="preserve">5. In the Setting column, insure "all" has been selected for each event that has this selection available. </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Required events:  all "Enrollment" events, all "Policy" events, all "Server" events, all "System" related events, and all "Application" events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</si>
  <si>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DoD Required auditable events (from the MDM Protection Profile):</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 up and shut down of the MDM System</t>
    </r>
    <r>
      <rPr>
        <sz val="11"/>
        <color rgb="FF000000"/>
        <rFont val="Calibri"/>
      </rPr>
      <t xml:space="preserve">
</t>
    </r>
    <r>
      <rPr>
        <sz val="11"/>
        <color rgb="FF000000"/>
        <rFont val="Calibri"/>
      </rPr>
      <t>- All administrative actions</t>
    </r>
    <r>
      <rPr>
        <sz val="11"/>
        <color rgb="FF000000"/>
        <rFont val="Calibri"/>
      </rPr>
      <t xml:space="preserve">
</t>
    </r>
    <r>
      <rPr>
        <sz val="11"/>
        <color rgb="FF000000"/>
        <rFont val="Calibri"/>
      </rPr>
      <t>- Commands issued to the MDM Agent, none]</t>
    </r>
    <r>
      <rPr>
        <sz val="11"/>
        <color rgb="FF000000"/>
        <rFont val="Calibri"/>
      </rPr>
      <t xml:space="preserve">
</t>
    </r>
    <r>
      <rPr>
        <sz val="11"/>
        <color rgb="FF000000"/>
        <rFont val="Calibri"/>
      </rPr>
      <t>- Specifically defined auditable events listed in Table 2 of the MDM Protection Profile</t>
    </r>
    <r>
      <rPr>
        <sz val="11"/>
        <color rgb="FF000000"/>
        <rFont val="Calibri"/>
      </rPr>
      <t xml:space="preserve">
</t>
    </r>
    <r>
      <rPr>
        <sz val="11"/>
        <color rgb="FF000000"/>
        <rFont val="Calibri"/>
      </rPr>
      <t>SFR ID: FAU_GEN.1.1(1), FMT_SMF.1.1(2)c.8</t>
    </r>
  </si>
  <si>
    <r>
      <rPr>
        <sz val="11"/>
        <color rgb="FF000000"/>
        <rFont val="Calibri"/>
      </rPr>
      <t>Review the list of audit events:</t>
    </r>
    <r>
      <rPr>
        <sz val="11"/>
        <color rgb="FF000000"/>
        <rFont val="Calibri"/>
      </rPr>
      <t xml:space="preserve">
</t>
    </r>
    <r>
      <rPr>
        <sz val="11"/>
        <color rgb="FF000000"/>
        <rFont val="Calibri"/>
      </rPr>
      <t>1.  In the UEM console go to Settings &gt;&gt; Infrastructure &gt;&gt; Audit settings</t>
    </r>
    <r>
      <rPr>
        <sz val="11"/>
        <color rgb="FF000000"/>
        <rFont val="Calibri"/>
      </rPr>
      <t xml:space="preserve">
</t>
    </r>
    <r>
      <rPr>
        <sz val="11"/>
        <color rgb="FF000000"/>
        <rFont val="Calibri"/>
      </rPr>
      <t xml:space="preserve">2.  Verify all required events are listed and "setting" is set to "All" for all events where this selection is available.  </t>
    </r>
    <r>
      <rPr>
        <sz val="11"/>
        <color rgb="FF000000"/>
        <rFont val="Calibri"/>
      </rPr>
      <t xml:space="preserve">
</t>
    </r>
    <r>
      <rPr>
        <sz val="11"/>
        <color rgb="FF000000"/>
        <rFont val="Calibri"/>
      </rPr>
      <t>Note: Events are organized by category. All events for each required event category should be selected (see the list below).</t>
    </r>
    <r>
      <rPr>
        <sz val="11"/>
        <color rgb="FF000000"/>
        <rFont val="Calibri"/>
      </rPr>
      <t xml:space="preserve">
</t>
    </r>
    <r>
      <rPr>
        <sz val="11"/>
        <color rgb="FF000000"/>
        <rFont val="Calibri"/>
      </rPr>
      <t>If all required events are not listed and "setting" is not set to "All" for all events where this selection is available, this is a finding.</t>
    </r>
    <r>
      <rPr>
        <sz val="11"/>
        <color rgb="FF000000"/>
        <rFont val="Calibri"/>
      </rPr>
      <t xml:space="preserve">
</t>
    </r>
    <r>
      <rPr>
        <sz val="11"/>
        <color rgb="FF000000"/>
        <rFont val="Calibri"/>
      </rPr>
      <t>Required events:  all "Enrollment" events, all "Policy" events, all "Server" events, all "System" related events, and all "Application" events</t>
    </r>
  </si>
  <si>
    <t>V-224379</t>
  </si>
  <si>
    <r>
      <rPr>
        <sz val="11"/>
        <rFont val="Calibri"/>
      </rPr>
      <t>The BlackBerry UEM server must be configured to leverage the MDM platform user accounts and groups for BlackBerry UEM server user identification and CAC authentication.</t>
    </r>
  </si>
  <si>
    <r>
      <rPr>
        <sz val="11"/>
        <color rgb="FF000000"/>
        <rFont val="Calibri"/>
      </rPr>
      <t>On the BlackBerry UEM, do the following:</t>
    </r>
    <r>
      <rPr>
        <sz val="11"/>
        <color rgb="FF000000"/>
        <rFont val="Calibri"/>
      </rPr>
      <t xml:space="preserve">
</t>
    </r>
    <r>
      <rPr>
        <sz val="11"/>
        <color rgb="FF000000"/>
        <rFont val="Calibri"/>
      </rPr>
      <t>Configure constrained delegation for the Microsoft Active Directory account to support single sign-on:</t>
    </r>
    <r>
      <rPr>
        <sz val="11"/>
        <color rgb="FF000000"/>
        <rFont val="Calibri"/>
      </rPr>
      <t xml:space="preserve">
</t>
    </r>
    <r>
      <rPr>
        <sz val="11"/>
        <color rgb="FF000000"/>
        <rFont val="Calibri"/>
      </rPr>
      <t>1. Log in to the BlackBerry UEM host server and use the Windows Server ADSI Edit tool to add the following SPNs for BES12 to the Microsoft Active Directory account:</t>
    </r>
    <r>
      <rPr>
        <sz val="11"/>
        <color rgb="FF000000"/>
        <rFont val="Calibri"/>
      </rPr>
      <t xml:space="preserve">
</t>
    </r>
    <r>
      <rPr>
        <sz val="11"/>
        <color rgb="FF000000"/>
        <rFont val="Calibri"/>
      </rPr>
      <t>- HTTP/&lt;host_FQDN_or_pool_name&gt; (for example, HTTP/domain123.example.com)</t>
    </r>
    <r>
      <rPr>
        <sz val="11"/>
        <color rgb="FF000000"/>
        <rFont val="Calibri"/>
      </rPr>
      <t xml:space="preserve">
</t>
    </r>
    <r>
      <rPr>
        <sz val="11"/>
        <color rgb="FF000000"/>
        <rFont val="Calibri"/>
      </rPr>
      <t>- BASPLUGIN111/&lt;host_FQDN_or_pool_name&gt; (for example, BASPLUGIN111/domain123.example.com)</t>
    </r>
    <r>
      <rPr>
        <sz val="11"/>
        <color rgb="FF000000"/>
        <rFont val="Calibri"/>
      </rPr>
      <t xml:space="preserve">
</t>
    </r>
    <r>
      <rPr>
        <sz val="11"/>
        <color rgb="FF000000"/>
        <rFont val="Calibri"/>
      </rPr>
      <t xml:space="preserve"> Note:</t>
    </r>
    <r>
      <rPr>
        <sz val="11"/>
        <color rgb="FF000000"/>
        <rFont val="Calibri"/>
      </rPr>
      <t xml:space="preserve">
</t>
    </r>
    <r>
      <rPr>
        <sz val="11"/>
        <color rgb="FF000000"/>
        <rFont val="Calibri"/>
      </rPr>
      <t>- If high availability is configured for the management consoles in a UEM domain, specify the pool name. Otherwise, specify the FQDN of the computer that hosts the management console.</t>
    </r>
    <r>
      <rPr>
        <sz val="11"/>
        <color rgb="FF000000"/>
        <rFont val="Calibri"/>
      </rPr>
      <t xml:space="preserve">
</t>
    </r>
    <r>
      <rPr>
        <sz val="11"/>
        <color rgb="FF000000"/>
        <rFont val="Calibri"/>
      </rPr>
      <t>- Verify that no other accounts in the Microsoft Active Directory forest have the same SPNs.</t>
    </r>
    <r>
      <rPr>
        <sz val="11"/>
        <color rgb="FF000000"/>
        <rFont val="Calibri"/>
      </rPr>
      <t xml:space="preserve">
</t>
    </r>
    <r>
      <rPr>
        <sz val="11"/>
        <color rgb="FF000000"/>
        <rFont val="Calibri"/>
      </rPr>
      <t>2. Open "Microsoft Active Directory Users and Computers".</t>
    </r>
    <r>
      <rPr>
        <sz val="11"/>
        <color rgb="FF000000"/>
        <rFont val="Calibri"/>
      </rPr>
      <t xml:space="preserve">
</t>
    </r>
    <r>
      <rPr>
        <sz val="11"/>
        <color rgb="FF000000"/>
        <rFont val="Calibri"/>
      </rPr>
      <t>3. In the Microsoft Active Directory account properties, on the "Delegation" tab, select the following options:</t>
    </r>
    <r>
      <rPr>
        <sz val="11"/>
        <color rgb="FF000000"/>
        <rFont val="Calibri"/>
      </rPr>
      <t xml:space="preserve">
</t>
    </r>
    <r>
      <rPr>
        <sz val="11"/>
        <color rgb="FF000000"/>
        <rFont val="Calibri"/>
      </rPr>
      <t>- Trust this user for delegation to specified services only.</t>
    </r>
    <r>
      <rPr>
        <sz val="11"/>
        <color rgb="FF000000"/>
        <rFont val="Calibri"/>
      </rPr>
      <t xml:space="preserve">
</t>
    </r>
    <r>
      <rPr>
        <sz val="11"/>
        <color rgb="FF000000"/>
        <rFont val="Calibri"/>
      </rPr>
      <t>- Use Kerberos only.</t>
    </r>
    <r>
      <rPr>
        <sz val="11"/>
        <color rgb="FF000000"/>
        <rFont val="Calibri"/>
      </rPr>
      <t xml:space="preserve">
</t>
    </r>
    <r>
      <rPr>
        <sz val="11"/>
        <color rgb="FF000000"/>
        <rFont val="Calibri"/>
      </rPr>
      <t>4. Add the SPNs from Step 1 to the list of services.</t>
    </r>
    <r>
      <rPr>
        <sz val="11"/>
        <color rgb="FF000000"/>
        <rFont val="Calibri"/>
      </rPr>
      <t xml:space="preserve">
</t>
    </r>
    <r>
      <rPr>
        <sz val="11"/>
        <color rgb="FF000000"/>
        <rFont val="Calibri"/>
      </rPr>
      <t>Configure single sign-on for UEM:</t>
    </r>
    <r>
      <rPr>
        <sz val="11"/>
        <color rgb="FF000000"/>
        <rFont val="Calibri"/>
      </rPr>
      <t xml:space="preserve">
</t>
    </r>
    <r>
      <rPr>
        <sz val="11"/>
        <color rgb="FF000000"/>
        <rFont val="Calibri"/>
      </rPr>
      <t xml:space="preserve">Note: </t>
    </r>
    <r>
      <rPr>
        <sz val="11"/>
        <color rgb="FF000000"/>
        <rFont val="Calibri"/>
      </rPr>
      <t xml:space="preserve">
</t>
    </r>
    <r>
      <rPr>
        <sz val="11"/>
        <color rgb="FF000000"/>
        <rFont val="Calibri"/>
      </rPr>
      <t>- When configuring single sign-on for UEM, it is configured for the management console and UEM Self-Service.</t>
    </r>
    <r>
      <rPr>
        <sz val="11"/>
        <color rgb="FF000000"/>
        <rFont val="Calibri"/>
      </rPr>
      <t xml:space="preserve">
</t>
    </r>
    <r>
      <rPr>
        <sz val="11"/>
        <color rgb="FF000000"/>
        <rFont val="Calibri"/>
      </rPr>
      <t>- If enabling single sign-on for multiple Microsoft Active Directory connections, verify there are no trust relationships between the Microsoft Active Directory forests.</t>
    </r>
    <r>
      <rPr>
        <sz val="11"/>
        <color rgb="FF000000"/>
        <rFont val="Calibri"/>
      </rPr>
      <t xml:space="preserve">
</t>
    </r>
    <r>
      <rPr>
        <sz val="11"/>
        <color rgb="FF000000"/>
        <rFont val="Calibri"/>
      </rPr>
      <t>1. Log in to the BlackBerry UEM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Click the "External integration" tab on the left pane.</t>
    </r>
    <r>
      <rPr>
        <sz val="11"/>
        <color rgb="FF000000"/>
        <rFont val="Calibri"/>
      </rPr>
      <t xml:space="preserve">
</t>
    </r>
    <r>
      <rPr>
        <sz val="11"/>
        <color rgb="FF000000"/>
        <rFont val="Calibri"/>
      </rPr>
      <t>4. Click "Company directory".</t>
    </r>
    <r>
      <rPr>
        <sz val="11"/>
        <color rgb="FF000000"/>
        <rFont val="Calibri"/>
      </rPr>
      <t xml:space="preserve">
</t>
    </r>
    <r>
      <rPr>
        <sz val="11"/>
        <color rgb="FF000000"/>
        <rFont val="Calibri"/>
      </rPr>
      <t>5. In the "Configured directory connections" section, click the name of a Microsoft Active Directory connection.</t>
    </r>
    <r>
      <rPr>
        <sz val="11"/>
        <color rgb="FF000000"/>
        <rFont val="Calibri"/>
      </rPr>
      <t xml:space="preserve">
</t>
    </r>
    <r>
      <rPr>
        <sz val="11"/>
        <color rgb="FF000000"/>
        <rFont val="Calibri"/>
      </rPr>
      <t>6. On the "Authentication" tab, select the checkbox next to "Enable Windows single sign-on".</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Click "Save" on the pop-up window.</t>
    </r>
    <r>
      <rPr>
        <sz val="11"/>
        <color rgb="FF000000"/>
        <rFont val="Calibri"/>
      </rPr>
      <t xml:space="preserve">
</t>
    </r>
    <r>
      <rPr>
        <sz val="11"/>
        <color rgb="FF000000"/>
        <rFont val="Calibri"/>
      </rPr>
      <t>Note: UEM validates the information for Microsoft Active Directory authentication. If the information is invalid, UEM prompts to specify the correct information.</t>
    </r>
    <r>
      <rPr>
        <sz val="11"/>
        <color rgb="FF000000"/>
        <rFont val="Calibri"/>
      </rPr>
      <t xml:space="preserve">
</t>
    </r>
    <r>
      <rPr>
        <sz val="11"/>
        <color rgb="FF000000"/>
        <rFont val="Calibri"/>
      </rPr>
      <t>9. Click "Close".</t>
    </r>
    <r>
      <rPr>
        <sz val="11"/>
        <color rgb="FF000000"/>
        <rFont val="Calibri"/>
      </rPr>
      <t xml:space="preserve">
</t>
    </r>
    <r>
      <rPr>
        <sz val="11"/>
        <color rgb="FF000000"/>
        <rFont val="Calibri"/>
      </rPr>
      <t>10. Restart the UEM services on each server that hosts a UEM instance.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</si>
  <si>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BlackBerry UEM server infrastructure is at risk. Providing automated support functions for the management of accounts will ensure only active accounts will be granted access with the proper authorization levels. These objectives are best achieved by configuring the BlackBerry UEM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</si>
  <si>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BlackBerry UEM server configuration settings.</t>
    </r>
    <r>
      <rPr>
        <sz val="11"/>
        <color rgb="FF000000"/>
        <rFont val="Calibri"/>
      </rPr>
      <t xml:space="preserve">
</t>
    </r>
    <r>
      <rPr>
        <sz val="11"/>
        <color rgb="FF000000"/>
        <rFont val="Calibri"/>
      </rPr>
      <t>Verify the server is configured to leverage the MDM Platform user accounts and groups for BlackBerry UEM server user identification and authentication.</t>
    </r>
    <r>
      <rPr>
        <sz val="11"/>
        <color rgb="FF000000"/>
        <rFont val="Calibri"/>
      </rPr>
      <t xml:space="preserve">
</t>
    </r>
    <r>
      <rPr>
        <sz val="11"/>
        <color rgb="FF000000"/>
        <rFont val="Calibri"/>
      </rPr>
      <t>On the BlackBerry UEM, do the following:</t>
    </r>
    <r>
      <rPr>
        <sz val="11"/>
        <color rgb="FF000000"/>
        <rFont val="Calibri"/>
      </rPr>
      <t xml:space="preserve">
</t>
    </r>
    <r>
      <rPr>
        <sz val="11"/>
        <color rgb="FF000000"/>
        <rFont val="Calibri"/>
      </rPr>
      <t>1. Navigate to the BlackBerry UEM console.</t>
    </r>
    <r>
      <rPr>
        <sz val="11"/>
        <color rgb="FF000000"/>
        <rFont val="Calibri"/>
      </rPr>
      <t xml:space="preserve">
</t>
    </r>
    <r>
      <rPr>
        <sz val="11"/>
        <color rgb="FF000000"/>
        <rFont val="Calibri"/>
      </rPr>
      <t>2. Verify the BlackBerry UEM does not prompt for additional authentication before opening the UEM console.</t>
    </r>
    <r>
      <rPr>
        <sz val="11"/>
        <color rgb="FF000000"/>
        <rFont val="Calibri"/>
      </rPr>
      <t xml:space="preserve">
</t>
    </r>
    <r>
      <rPr>
        <sz val="11"/>
        <color rgb="FF000000"/>
        <rFont val="Calibri"/>
      </rPr>
      <t>If the BlackBerry UEM server prompts for additional authentication before opening the UEM console, this is a finding.</t>
    </r>
  </si>
  <si>
    <t>V-224380</t>
  </si>
  <si>
    <r>
      <rPr>
        <sz val="11"/>
        <rFont val="Calibri"/>
      </rPr>
      <t>Authentication of MDM platform accounts must be configured so they are implemented via an enterprise directory service.</t>
    </r>
  </si>
  <si>
    <t>V-224381</t>
  </si>
  <si>
    <r>
      <rPr>
        <sz val="11"/>
        <rFont val="Calibri"/>
      </rPr>
      <t>The BlackBerry UEM server must be maintained at a supported version.</t>
    </r>
  </si>
  <si>
    <t>CAT I (High)</t>
  </si>
  <si>
    <r>
      <rPr>
        <sz val="11"/>
        <color rgb="FF000000"/>
        <rFont val="Calibri"/>
      </rPr>
      <t>The administrator must check https://www.blackberry.com/uk/en/support/software-support-life-cycle for the latest supported and unsupported versions of software.</t>
    </r>
    <r>
      <rPr>
        <sz val="11"/>
        <color rgb="FF000000"/>
        <rFont val="Calibri"/>
      </rPr>
      <t xml:space="preserve">
</t>
    </r>
    <r>
      <rPr>
        <sz val="11"/>
        <color rgb="FF000000"/>
        <rFont val="Calibri"/>
      </rPr>
      <t>Once confirmed, the administrator must update BlackBerry UEM to the latest supported version after the following reupgrade tasks: https://docs.blackberry.com/en/endpoint-management/blackberry-uem/12_12/installation-configuration/installation-and-upgrade/ksa1400184024142 &amp; https://docs.blackberry.com/en/endpoint-management/blackberry-uem/12_12/installation-configuration/installation-and-upgrade/ksa1400184232267/ksa1420584119147.</t>
    </r>
  </si>
  <si>
    <r>
      <rPr>
        <sz val="11"/>
        <color rgb="FF000000"/>
        <rFont val="Calibri"/>
      </rPr>
      <t>Versions of BlackBerry UEM are maintained by BlackBerry for specific periods of time. Unsupported versions will not receive security updates for new vulnerabilities which leaves them subject to exploitation.</t>
    </r>
    <r>
      <rPr>
        <sz val="11"/>
        <color rgb="FF000000"/>
        <rFont val="Calibri"/>
      </rPr>
      <t xml:space="preserve">
</t>
    </r>
    <r>
      <rPr>
        <sz val="11"/>
        <color rgb="FF000000"/>
        <rFont val="Calibri"/>
      </rPr>
      <t>A list of supported UEM versions is maintained by BlackBerry here: https://www.blackberry.com/us/en/support/software-support-life-cycle.</t>
    </r>
    <r>
      <rPr>
        <sz val="11"/>
        <color rgb="FF000000"/>
        <rFont val="Calibri"/>
      </rPr>
      <t xml:space="preserve">
</t>
    </r>
    <r>
      <rPr>
        <sz val="11"/>
        <color rgb="FF000000"/>
        <rFont val="Calibri"/>
      </rPr>
      <t>SFR ID: FPT_TUD_EXT.1</t>
    </r>
  </si>
  <si>
    <r>
      <rPr>
        <sz val="11"/>
        <color rgb="FF000000"/>
        <rFont val="Calibri"/>
      </rPr>
      <t>Review the UEM console version, via the help page. Correlate the version with the latest supported version of UEM.</t>
    </r>
    <r>
      <rPr>
        <sz val="11"/>
        <color rgb="FF000000"/>
        <rFont val="Calibri"/>
      </rPr>
      <t xml:space="preserve">
</t>
    </r>
    <r>
      <rPr>
        <sz val="11"/>
        <color rgb="FF000000"/>
        <rFont val="Calibri"/>
      </rPr>
      <t>If the installed version of UEM is not a supported version, this is a finding.</t>
    </r>
  </si>
  <si>
    <t>V-224382</t>
  </si>
  <si>
    <r>
      <rPr>
        <sz val="11"/>
        <rFont val="Calibri"/>
      </rPr>
      <t>The BlackBerry UEM server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</si>
  <si>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</si>
  <si>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BlackBerry UEM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BlackBerry UEM server runs on a standalone platform. Network firewalls or other architectures may be preferred where the BlackBerry UEM server runs in a cloud or virtualized solution.</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t>
    </r>
  </si>
  <si>
    <r>
      <rPr>
        <sz val="11"/>
        <color rgb="FF000000"/>
        <rFont val="Calibri"/>
      </rPr>
      <t>Review the BlackBerry UEM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BlackBerry UEM server platform, this is a finding.</t>
    </r>
  </si>
  <si>
    <t>V-224383</t>
  </si>
  <si>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</si>
  <si>
    <r>
      <rPr>
        <sz val="11"/>
        <color rgb="FF000000"/>
        <rFont val="Calibri"/>
      </rPr>
      <t>Configure the firewall on the BlackBerry UEM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</si>
  <si>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BlackBerry UEM server is a critical component of the mobility architecture and must be configured to enable only those ports, protocols, and services (PPS) necessary to support functionality, all others must be expressly disabled or removed. A firewall installed on the BlackBerry UEM server provides a protection mechanism to ensure unwanted service requests do not reach the BlackBerry UEM server and outbound traffic is limited to only BlackBerry UEM server functionality.</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t>
    </r>
  </si>
  <si>
    <r>
      <rPr>
        <sz val="11"/>
        <color rgb="FF000000"/>
        <rFont val="Calibri"/>
      </rPr>
      <t>Ask the BlackBerry UEM administrator for a list of ports, protocols, and IP address ranges necessary to support BlackBerry UEM server and platform functionality. A list can usually be found in the STIG Supplemental document or BlackBerry UEM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</si>
  <si>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V-224384</t>
  </si>
  <si>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</si>
  <si>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BlackBerry UEM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</si>
  <si>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t>
    </r>
  </si>
  <si>
    <r>
      <rPr>
        <sz val="11"/>
        <color rgb="FF000000"/>
        <rFont val="Calibri"/>
      </rPr>
      <t>Ask the BlackBerry UEM administrator for a list of ports, protocols, and services that have been configured on the host-based firewall of the BlackBerry UEM server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BlackBerry UEM host-based firewall are not included on the DoD PPSM CAL list, this is a finding.</t>
    </r>
  </si>
  <si>
    <t>V-224385</t>
  </si>
  <si>
    <r>
      <rPr>
        <sz val="11"/>
        <rFont val="Calibri"/>
      </rPr>
      <t>All BlackBerry UEM server local accounts created during application installation and configuration must be disabled or removed.</t>
    </r>
  </si>
  <si>
    <r>
      <rPr>
        <sz val="11"/>
        <color rgb="FF000000"/>
        <rFont val="Calibri"/>
      </rPr>
      <t>On the BlackBerry UEM, do the following:</t>
    </r>
    <r>
      <rPr>
        <sz val="11"/>
        <color rgb="FF000000"/>
        <rFont val="Calibri"/>
      </rPr>
      <t xml:space="preserve">
</t>
    </r>
    <r>
      <rPr>
        <sz val="11"/>
        <color rgb="FF000000"/>
        <rFont val="Calibri"/>
      </rPr>
      <t>Configure constrained delegation for the Microsoft Active Directory account to support single sign-on:</t>
    </r>
    <r>
      <rPr>
        <sz val="11"/>
        <color rgb="FF000000"/>
        <rFont val="Calibri"/>
      </rPr>
      <t xml:space="preserve">
</t>
    </r>
    <r>
      <rPr>
        <sz val="11"/>
        <color rgb="FF000000"/>
        <rFont val="Calibri"/>
      </rPr>
      <t>1. Log in to the BlackBerry UEM 12.12 host server and use the Windows Server ADSI Edit tool to add the following SPNs for BES12 to the Microsoft Active Directory account:</t>
    </r>
    <r>
      <rPr>
        <sz val="11"/>
        <color rgb="FF000000"/>
        <rFont val="Calibri"/>
      </rPr>
      <t xml:space="preserve">
</t>
    </r>
    <r>
      <rPr>
        <sz val="11"/>
        <color rgb="FF000000"/>
        <rFont val="Calibri"/>
      </rPr>
      <t>- HTTP/&lt;host_FQDN_or_pool_name&gt; (for example, HTTP/domain123.example.com)</t>
    </r>
    <r>
      <rPr>
        <sz val="11"/>
        <color rgb="FF000000"/>
        <rFont val="Calibri"/>
      </rPr>
      <t xml:space="preserve">
</t>
    </r>
    <r>
      <rPr>
        <sz val="11"/>
        <color rgb="FF000000"/>
        <rFont val="Calibri"/>
      </rPr>
      <t>- BASPLUGIN111/&lt;host_FQDN_or_pool_name&gt; (for example, BASPLUGIN111/domain123.example.com)</t>
    </r>
    <r>
      <rPr>
        <sz val="11"/>
        <color rgb="FF000000"/>
        <rFont val="Calibri"/>
      </rPr>
      <t xml:space="preserve">
</t>
    </r>
    <r>
      <rPr>
        <sz val="11"/>
        <color rgb="FF000000"/>
        <rFont val="Calibri"/>
      </rPr>
      <t xml:space="preserve"> Note:</t>
    </r>
    <r>
      <rPr>
        <sz val="11"/>
        <color rgb="FF000000"/>
        <rFont val="Calibri"/>
      </rPr>
      <t xml:space="preserve">
</t>
    </r>
    <r>
      <rPr>
        <sz val="11"/>
        <color rgb="FF000000"/>
        <rFont val="Calibri"/>
      </rPr>
      <t>- If high availability is configured for the management consoles in a UEM domain, specify the pool name. Otherwise, specify the FQDN of the computer that hosts the management console.</t>
    </r>
    <r>
      <rPr>
        <sz val="11"/>
        <color rgb="FF000000"/>
        <rFont val="Calibri"/>
      </rPr>
      <t xml:space="preserve">
</t>
    </r>
    <r>
      <rPr>
        <sz val="11"/>
        <color rgb="FF000000"/>
        <rFont val="Calibri"/>
      </rPr>
      <t>- Verify that no other accounts in the Microsoft Active Directory forest have the same SPNs.</t>
    </r>
    <r>
      <rPr>
        <sz val="11"/>
        <color rgb="FF000000"/>
        <rFont val="Calibri"/>
      </rPr>
      <t xml:space="preserve">
</t>
    </r>
    <r>
      <rPr>
        <sz val="11"/>
        <color rgb="FF000000"/>
        <rFont val="Calibri"/>
      </rPr>
      <t>2. Open "Microsoft Active Directory Users and Computers".</t>
    </r>
    <r>
      <rPr>
        <sz val="11"/>
        <color rgb="FF000000"/>
        <rFont val="Calibri"/>
      </rPr>
      <t xml:space="preserve">
</t>
    </r>
    <r>
      <rPr>
        <sz val="11"/>
        <color rgb="FF000000"/>
        <rFont val="Calibri"/>
      </rPr>
      <t>3. In the Microsoft Active Directory account properties, on the "Delegation" tab, select the following options:</t>
    </r>
    <r>
      <rPr>
        <sz val="11"/>
        <color rgb="FF000000"/>
        <rFont val="Calibri"/>
      </rPr>
      <t xml:space="preserve">
</t>
    </r>
    <r>
      <rPr>
        <sz val="11"/>
        <color rgb="FF000000"/>
        <rFont val="Calibri"/>
      </rPr>
      <t>- Trust this user for delegation to specified services only.</t>
    </r>
    <r>
      <rPr>
        <sz val="11"/>
        <color rgb="FF000000"/>
        <rFont val="Calibri"/>
      </rPr>
      <t xml:space="preserve">
</t>
    </r>
    <r>
      <rPr>
        <sz val="11"/>
        <color rgb="FF000000"/>
        <rFont val="Calibri"/>
      </rPr>
      <t>- Use Kerberos only.</t>
    </r>
    <r>
      <rPr>
        <sz val="11"/>
        <color rgb="FF000000"/>
        <rFont val="Calibri"/>
      </rPr>
      <t xml:space="preserve">
</t>
    </r>
    <r>
      <rPr>
        <sz val="11"/>
        <color rgb="FF000000"/>
        <rFont val="Calibri"/>
      </rPr>
      <t>4. Add the SPNs from Step 1 to the list of services.</t>
    </r>
    <r>
      <rPr>
        <sz val="11"/>
        <color rgb="FF000000"/>
        <rFont val="Calibri"/>
      </rPr>
      <t xml:space="preserve">
</t>
    </r>
    <r>
      <rPr>
        <sz val="11"/>
        <color rgb="FF000000"/>
        <rFont val="Calibri"/>
      </rPr>
      <t>Configure single sign-on for UEM:</t>
    </r>
    <r>
      <rPr>
        <sz val="11"/>
        <color rgb="FF000000"/>
        <rFont val="Calibri"/>
      </rPr>
      <t xml:space="preserve">
</t>
    </r>
    <r>
      <rPr>
        <sz val="11"/>
        <color rgb="FF000000"/>
        <rFont val="Calibri"/>
      </rPr>
      <t xml:space="preserve">Note: </t>
    </r>
    <r>
      <rPr>
        <sz val="11"/>
        <color rgb="FF000000"/>
        <rFont val="Calibri"/>
      </rPr>
      <t xml:space="preserve">
</t>
    </r>
    <r>
      <rPr>
        <sz val="11"/>
        <color rgb="FF000000"/>
        <rFont val="Calibri"/>
      </rPr>
      <t>- When configuring single sign-on for UEM, it is configured for the management console and UEM Self-Service.</t>
    </r>
    <r>
      <rPr>
        <sz val="11"/>
        <color rgb="FF000000"/>
        <rFont val="Calibri"/>
      </rPr>
      <t xml:space="preserve">
</t>
    </r>
    <r>
      <rPr>
        <sz val="11"/>
        <color rgb="FF000000"/>
        <rFont val="Calibri"/>
      </rPr>
      <t>- If enabling single sign-on for multiple Microsoft Active Directory connections, verify there are no trust relationships between the Microsoft Active Directory forests.</t>
    </r>
    <r>
      <rPr>
        <sz val="11"/>
        <color rgb="FF000000"/>
        <rFont val="Calibri"/>
      </rPr>
      <t xml:space="preserve">
</t>
    </r>
    <r>
      <rPr>
        <sz val="11"/>
        <color rgb="FF000000"/>
        <rFont val="Calibri"/>
      </rPr>
      <t>1. Log in to the BlackBerry UEM 12.12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Click the "External integration" tab on the left pane.</t>
    </r>
    <r>
      <rPr>
        <sz val="11"/>
        <color rgb="FF000000"/>
        <rFont val="Calibri"/>
      </rPr>
      <t xml:space="preserve">
</t>
    </r>
    <r>
      <rPr>
        <sz val="11"/>
        <color rgb="FF000000"/>
        <rFont val="Calibri"/>
      </rPr>
      <t>4. Click "Company directory".</t>
    </r>
    <r>
      <rPr>
        <sz val="11"/>
        <color rgb="FF000000"/>
        <rFont val="Calibri"/>
      </rPr>
      <t xml:space="preserve">
</t>
    </r>
    <r>
      <rPr>
        <sz val="11"/>
        <color rgb="FF000000"/>
        <rFont val="Calibri"/>
      </rPr>
      <t>5. In the "Configured directory connections" section, click the name of a Microsoft Active Directory connection.</t>
    </r>
    <r>
      <rPr>
        <sz val="11"/>
        <color rgb="FF000000"/>
        <rFont val="Calibri"/>
      </rPr>
      <t xml:space="preserve">
</t>
    </r>
    <r>
      <rPr>
        <sz val="11"/>
        <color rgb="FF000000"/>
        <rFont val="Calibri"/>
      </rPr>
      <t>6. On the "Authentication" tab, select the checkbox next to "Enable Windows single sign-on".</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Click "Save" on the pop-up window.</t>
    </r>
    <r>
      <rPr>
        <sz val="11"/>
        <color rgb="FF000000"/>
        <rFont val="Calibri"/>
      </rPr>
      <t xml:space="preserve">
</t>
    </r>
    <r>
      <rPr>
        <sz val="11"/>
        <color rgb="FF000000"/>
        <rFont val="Calibri"/>
      </rPr>
      <t>Note: UEM validates the information for Microsoft Active Directory authentication. If the information is invalid, UEM prompts to specify the correct information.</t>
    </r>
    <r>
      <rPr>
        <sz val="11"/>
        <color rgb="FF000000"/>
        <rFont val="Calibri"/>
      </rPr>
      <t xml:space="preserve">
</t>
    </r>
    <r>
      <rPr>
        <sz val="11"/>
        <color rgb="FF000000"/>
        <rFont val="Calibri"/>
      </rPr>
      <t>9. Click "Close".</t>
    </r>
    <r>
      <rPr>
        <sz val="11"/>
        <color rgb="FF000000"/>
        <rFont val="Calibri"/>
      </rPr>
      <t xml:space="preserve">
</t>
    </r>
    <r>
      <rPr>
        <sz val="11"/>
        <color rgb="FF000000"/>
        <rFont val="Calibri"/>
      </rPr>
      <t>10. Restart the UEM services on each server that hosts a UEM instance.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</si>
  <si>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BlackBerry UEM server infrastructure is at risk. Providing automated support functions for the management of accounts will ensure only active accounts will be granted access with the proper authorization levels. These objectives are best achieved by configuring the BlackBerry UEM server to leverage an enterprise authentication mechanism (e.g., Microsoft Active Directory Kerberos).</t>
    </r>
    <r>
      <rPr>
        <sz val="11"/>
        <color rgb="FF000000"/>
        <rFont val="Calibri"/>
      </rPr>
      <t xml:space="preserve">
</t>
    </r>
    <r>
      <rPr>
        <sz val="11"/>
        <color rgb="FF000000"/>
        <rFont val="Calibri"/>
      </rPr>
      <t>SFR ID: FMT_SMF.1.1(2) b / IA-5(1)(a)</t>
    </r>
    <r>
      <rPr>
        <sz val="11"/>
        <color rgb="FF000000"/>
        <rFont val="Calibri"/>
      </rPr>
      <t xml:space="preserve">
</t>
    </r>
    <r>
      <rPr>
        <sz val="11"/>
        <color rgb="FF000000"/>
        <rFont val="Calibri"/>
      </rPr>
      <t>Satisfies:  SRG-APP-000148</t>
    </r>
  </si>
  <si>
    <r>
      <rPr>
        <sz val="11"/>
        <color rgb="FF000000"/>
        <rFont val="Calibri"/>
      </rPr>
      <t>Review the BlackBerry UEM server configuration settings.</t>
    </r>
    <r>
      <rPr>
        <sz val="11"/>
        <color rgb="FF000000"/>
        <rFont val="Calibri"/>
      </rPr>
      <t xml:space="preserve">
</t>
    </r>
    <r>
      <rPr>
        <sz val="11"/>
        <color rgb="FF000000"/>
        <rFont val="Calibri"/>
      </rPr>
      <t>Verify the server is configured to leverage the MDM Platform user accounts and groups for BlackBerry UEM 12.11 server user identification and authentication.</t>
    </r>
    <r>
      <rPr>
        <sz val="11"/>
        <color rgb="FF000000"/>
        <rFont val="Calibri"/>
      </rPr>
      <t xml:space="preserve">
</t>
    </r>
    <r>
      <rPr>
        <sz val="11"/>
        <color rgb="FF000000"/>
        <rFont val="Calibri"/>
      </rPr>
      <t>On the BlackBerry UEM, do the following:</t>
    </r>
    <r>
      <rPr>
        <sz val="11"/>
        <color rgb="FF000000"/>
        <rFont val="Calibri"/>
      </rPr>
      <t xml:space="preserve">
</t>
    </r>
    <r>
      <rPr>
        <sz val="11"/>
        <color rgb="FF000000"/>
        <rFont val="Calibri"/>
      </rPr>
      <t>1. Navigate to the BlackBerry UEM console.</t>
    </r>
    <r>
      <rPr>
        <sz val="11"/>
        <color rgb="FF000000"/>
        <rFont val="Calibri"/>
      </rPr>
      <t xml:space="preserve">
</t>
    </r>
    <r>
      <rPr>
        <sz val="11"/>
        <color rgb="FF000000"/>
        <rFont val="Calibri"/>
      </rPr>
      <t>2. Verify the BlackBerry UEM does not prompt for additional authentication before opening the UEM console.</t>
    </r>
    <r>
      <rPr>
        <sz val="11"/>
        <color rgb="FF000000"/>
        <rFont val="Calibri"/>
      </rPr>
      <t xml:space="preserve">
</t>
    </r>
    <r>
      <rPr>
        <sz val="11"/>
        <color rgb="FF000000"/>
        <rFont val="Calibri"/>
      </rPr>
      <t>If the BlackBerry UEM server prompts for additional authentication before opening the UEM console, this is a finding.</t>
    </r>
  </si>
  <si>
    <t>V-224386</t>
  </si>
  <si>
    <r>
      <rPr>
        <sz val="11"/>
        <rFont val="Calibri"/>
      </rPr>
      <t>The BlackBerry UEM server must connect to [assignment: [SQL Server]] with an authenticated and secure (encrypted) connection to protect the confidentiality and integrity of transmitted information.</t>
    </r>
  </si>
  <si>
    <r>
      <rPr>
        <sz val="11"/>
        <color rgb="FF000000"/>
        <rFont val="Calibri"/>
      </rPr>
      <t>Confirm the Administrator has configured the SQL server to connect to UEM using the TLS connection.</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</si>
  <si>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PP-MDM-431009 / SRG-APP-000439, SRG-APP-000440</t>
    </r>
    <r>
      <rPr>
        <sz val="11"/>
        <color rgb="FF000000"/>
        <rFont val="Calibri"/>
      </rPr>
      <t xml:space="preserve">
</t>
    </r>
    <r>
      <rPr>
        <sz val="11"/>
        <color rgb="FF000000"/>
        <rFont val="Calibri"/>
      </rPr>
      <t>SFR ID: FMT_SMF.1.1(2) b / SC-8, SC-8 (1), SC-8 (2)</t>
    </r>
  </si>
  <si>
    <r>
      <rPr>
        <sz val="11"/>
        <color rgb="FF000000"/>
        <rFont val="Calibri"/>
      </rPr>
      <t>Talk to the site UEM Administrator to confirm the SQL server has been configured to connect to UEM using the TLS connection or confirm during a review of the SQL server.</t>
    </r>
    <r>
      <rPr>
        <sz val="11"/>
        <color rgb="FF000000"/>
        <rFont val="Calibri"/>
      </rPr>
      <t xml:space="preserve">
</t>
    </r>
    <r>
      <rPr>
        <sz val="11"/>
        <color rgb="FF000000"/>
        <rFont val="Calibri"/>
      </rPr>
      <t>If the SQL server has not been configured to connect to UEM using the TLS connection, this is a finding.</t>
    </r>
  </si>
  <si>
    <t>V-224387</t>
  </si>
  <si>
    <r>
      <rPr>
        <sz val="11"/>
        <rFont val="Calibri"/>
      </rPr>
      <t>The BlackBerry UEM server Blackberry Web Services must not be authorized access from external sources unnecessarily.</t>
    </r>
  </si>
  <si>
    <r>
      <rPr>
        <sz val="11"/>
        <color rgb="FF000000"/>
        <rFont val="Calibri"/>
      </rPr>
      <t>Configure BlackBerry UEM server Blackberry Web Services to block access by unnecessary to external sources (default configuration).</t>
    </r>
    <r>
      <rPr>
        <sz val="11"/>
        <color rgb="FF000000"/>
        <rFont val="Calibri"/>
      </rPr>
      <t xml:space="preserve">
</t>
    </r>
    <r>
      <rPr>
        <sz val="11"/>
        <color rgb="FF000000"/>
        <rFont val="Calibri"/>
      </rPr>
      <t>1. Access the UEM Server console.</t>
    </r>
    <r>
      <rPr>
        <sz val="11"/>
        <color rgb="FF000000"/>
        <rFont val="Calibri"/>
      </rPr>
      <t xml:space="preserve">
</t>
    </r>
    <r>
      <rPr>
        <sz val="11"/>
        <color rgb="FF000000"/>
        <rFont val="Calibri"/>
      </rPr>
      <t>2. On the left bar, access Settings &gt;&gt; General Settings &gt;&gt; Blackberry Web Services access.</t>
    </r>
    <r>
      <rPr>
        <sz val="11"/>
        <color rgb="FF000000"/>
        <rFont val="Calibri"/>
      </rPr>
      <t xml:space="preserve">
</t>
    </r>
    <r>
      <rPr>
        <sz val="11"/>
        <color rgb="FF000000"/>
        <rFont val="Calibri"/>
      </rPr>
      <t>3. If the status is not set to "disabled", change the status to "disabled" unless access has been approved by the ISSM.</t>
    </r>
  </si>
  <si>
    <r>
      <rPr>
        <sz val="11"/>
        <color rgb="FF000000"/>
        <rFont val="Calibri"/>
      </rPr>
      <t>By limiting access to the subset of Administrator UI functions to internal administrators, the risk of an attacker developing a custom application to administer UEM potentially changing pre-configuration items in UEM is reduced</t>
    </r>
    <r>
      <rPr>
        <sz val="11"/>
        <color rgb="FF000000"/>
        <rFont val="Calibri"/>
      </rPr>
      <t xml:space="preserve">
</t>
    </r>
    <r>
      <rPr>
        <sz val="11"/>
        <color rgb="FF000000"/>
        <rFont val="Calibri"/>
      </rPr>
      <t>SFR ID: FMT_SMF.1.1(2) b / CM-7 b</t>
    </r>
    <r>
      <rPr>
        <sz val="11"/>
        <color rgb="FF000000"/>
        <rFont val="Calibri"/>
      </rPr>
      <t xml:space="preserve">
</t>
    </r>
    <r>
      <rPr>
        <sz val="11"/>
        <color rgb="FF000000"/>
        <rFont val="Calibri"/>
      </rPr>
      <t>Satisfies:  SRG-APP-000142</t>
    </r>
  </si>
  <si>
    <r>
      <rPr>
        <sz val="11"/>
        <color rgb="FF000000"/>
        <rFont val="Calibri"/>
      </rPr>
      <t>Verify BlackBerry UEM server Blackberry Web Services has not been configured to allow access from external sources unnecessarily.</t>
    </r>
    <r>
      <rPr>
        <sz val="11"/>
        <color rgb="FF000000"/>
        <rFont val="Calibri"/>
      </rPr>
      <t xml:space="preserve">
</t>
    </r>
    <r>
      <rPr>
        <sz val="11"/>
        <color rgb="FF000000"/>
        <rFont val="Calibri"/>
      </rPr>
      <t>1. Log in to the UEM Server console.</t>
    </r>
    <r>
      <rPr>
        <sz val="11"/>
        <color rgb="FF000000"/>
        <rFont val="Calibri"/>
      </rPr>
      <t xml:space="preserve">
</t>
    </r>
    <r>
      <rPr>
        <sz val="11"/>
        <color rgb="FF000000"/>
        <rFont val="Calibri"/>
      </rPr>
      <t>2. On the left bar, access Settings &gt;&gt; General Settings &gt;&gt; Blackberry Web Services access.</t>
    </r>
    <r>
      <rPr>
        <sz val="11"/>
        <color rgb="FF000000"/>
        <rFont val="Calibri"/>
      </rPr>
      <t xml:space="preserve">
</t>
    </r>
    <r>
      <rPr>
        <sz val="11"/>
        <color rgb="FF000000"/>
        <rFont val="Calibri"/>
      </rPr>
      <t xml:space="preserve">3. Verify the status has not changed from disabled unless the ISSM has approved access. </t>
    </r>
    <r>
      <rPr>
        <sz val="11"/>
        <color rgb="FF000000"/>
        <rFont val="Calibri"/>
      </rPr>
      <t xml:space="preserve">
</t>
    </r>
    <r>
      <rPr>
        <sz val="11"/>
        <color rgb="FF000000"/>
        <rFont val="Calibri"/>
      </rPr>
      <t>If BlackBerry UEM server Blackberry Web Services has not disabled access from external sources unnecessarily without ISSM approval,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</si>
  <si>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</si>
  <si>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</si>
  <si>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</si>
  <si>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</si>
  <si>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</si>
  <si>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</si>
  <si>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</si>
  <si>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</si>
  <si>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</si>
  <si>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</si>
  <si>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</si>
  <si>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</si>
  <si>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</si>
  <si>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</si>
  <si>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</si>
  <si>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</si>
  <si>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</si>
  <si>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</si>
  <si>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</si>
  <si>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</si>
  <si>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</si>
  <si>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</si>
  <si>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</si>
  <si>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</si>
  <si>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</si>
  <si>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</si>
  <si>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</si>
  <si>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</si>
  <si>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</si>
  <si>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UEM Security Technical Implementation Guide V2R1</t>
  </si>
  <si>
    <t>Developed By:</t>
  </si>
  <si>
    <t>BlackBerry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</si>
  <si>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</si>
  <si>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22 January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</si>
  <si>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</si>
  <si>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</si>
  <si>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</si>
  <si>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BlackBerry (BB) Unified Endpoint Management (UEM) Security Technical Implementation Guide (STIG) provides security policy and configuration requirements for the use of the BB UEM platform to provide administrative management of mobile devices in the Department of Defense (DoD). This STIG applies to any BlackBerry-supported version of the UEM. See https://www.blackberry.com/us/en/support/software-support-life-cycle for the list of current BlackBerry-supported versions of UEM.</t>
    </r>
    <r>
      <rPr>
        <sz val="11"/>
        <color rgb="FF000000"/>
        <rFont val="Calibri"/>
      </rPr>
      <t xml:space="preserve">
</t>
    </r>
    <r>
      <rPr>
        <sz val="11"/>
        <color rgb="FF000000"/>
        <rFont val="Calibri"/>
      </rPr>
      <t>The scope of this STIG includes the management of DoD-approved versions of Apple iOS, Samsung Android (Knox), and Google Android mobile devices. Requirements for mobile device security policy configurations managed by the UEM server are found in the appropriate operating system STIG.</t>
    </r>
    <r>
      <rPr>
        <sz val="11"/>
        <color rgb="FF000000"/>
        <rFont val="Calibri"/>
      </rPr>
      <t xml:space="preserve">
</t>
    </r>
    <r>
      <rPr>
        <sz val="11"/>
        <color rgb="FF000000"/>
        <rFont val="Calibri"/>
      </rPr>
      <t>This document is meant for use in conjunction with the following STIGs: Microsoft SQL Server, Oracle JRE, Tomcat, and Microsoft Windows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</si>
  <si>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</si>
  <si>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</si>
  <si>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</si>
  <si>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</si>
  <si>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</si>
  <si>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</si>
  <si>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</si>
  <si>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</si>
  <si>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</si>
  <si>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</si>
  <si>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</si>
  <si>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</si>
  <si>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</si>
  <si>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</si>
  <si>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</si>
  <si>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</si>
  <si>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</si>
  <si>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</si>
  <si>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</si>
  <si>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</si>
  <si>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</si>
  <si>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</si>
  <si>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</si>
  <si>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</si>
  <si>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</si>
  <si>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</si>
  <si>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</si>
  <si>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</si>
  <si>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</si>
  <si>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</si>
  <si>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</si>
  <si>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</si>
  <si>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</si>
  <si>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</si>
  <si>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</si>
  <si>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</si>
  <si>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</si>
  <si>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</si>
  <si>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</si>
  <si>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</si>
  <si>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</si>
  <si>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</si>
  <si>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</si>
  <si>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</si>
  <si>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BlackBerry UEM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</si>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</sst>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EDF-477B-8D1B-3CE95BDB609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EDF-477B-8D1B-3CE95BDB609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9EDF-477B-8D1B-3CE95BDB609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D92-4289-9C9E-D01F07843F2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D92-4289-9C9E-D01F07843F2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CD92-4289-9C9E-D01F07843F2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A13-494B-8EF8-804D0DE5067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A13-494B-8EF8-804D0DE5067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14</c:v>
                </c:pt>
                <c:pt idx="2">
                  <c:v>1</c:v>
                </c:pt>
              </c:numCache>
            </c:numRef>
          </c:val>
          <c:extLst>
            <c:ext xmlns:c16="http://schemas.microsoft.com/office/drawing/2014/chart" uri="{C3380CC4-5D6E-409C-BE32-E72D297353CC}">
              <c16:uniqueId val="{00000002-DA13-494B-8EF8-804D0DE5067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046-4F91-8F7C-4971ED0FF55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046-4F91-8F7C-4971ED0FF55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3046-4F91-8F7C-4971ED0FF5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1B5-4543-8285-BD58DAC7E2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1B5-4543-8285-BD58DAC7E2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61B5-4543-8285-BD58DAC7E2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1AA-47FF-8B49-0E5B29C25ACC}"/>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1AA-47FF-8B49-0E5B29C25ACC}"/>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1AA-47FF-8B49-0E5B29C25ACC}"/>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1AA-47FF-8B49-0E5B29C25AC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10D-4729-B26A-3E1FE1F434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0a1o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oorf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30mbo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d1fc0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v3na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yayyob">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fa44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98</v>
      </c>
    </row>
    <row r="3" spans="2:3" ht="15" customHeight="1" x14ac:dyDescent="0.35"/>
    <row r="4" spans="2:3" ht="58" x14ac:dyDescent="0.35">
      <c r="B4" s="18" t="s">
        <v>99</v>
      </c>
      <c r="C4" s="19" t="s">
        <v>100</v>
      </c>
    </row>
    <row r="5" spans="2:3" x14ac:dyDescent="0.35">
      <c r="C5" s="19" t="s">
        <v>101</v>
      </c>
    </row>
    <row r="6" spans="2:3" x14ac:dyDescent="0.35">
      <c r="C6" s="16" t="s">
        <v>102</v>
      </c>
    </row>
    <row r="7" spans="2:3" ht="10" customHeight="1" x14ac:dyDescent="0.35"/>
    <row r="8" spans="2:3" ht="232" x14ac:dyDescent="0.35">
      <c r="B8" s="20" t="s">
        <v>103</v>
      </c>
      <c r="C8" s="19" t="s">
        <v>104</v>
      </c>
    </row>
    <row r="9" spans="2:3" ht="10" customHeight="1" x14ac:dyDescent="0.35"/>
    <row r="10" spans="2:3" ht="35" customHeight="1" x14ac:dyDescent="0.35">
      <c r="B10" s="20" t="s">
        <v>105</v>
      </c>
      <c r="C10" s="19" t="s">
        <v>106</v>
      </c>
    </row>
    <row r="11" spans="2:3" ht="75" customHeight="1" x14ac:dyDescent="0.35">
      <c r="B11" s="16" t="s">
        <v>19</v>
      </c>
      <c r="C11" s="19" t="s">
        <v>107</v>
      </c>
    </row>
    <row r="12" spans="2:3" ht="47" customHeight="1" x14ac:dyDescent="0.35">
      <c r="B12" s="16" t="s">
        <v>19</v>
      </c>
      <c r="C12" s="19" t="s">
        <v>108</v>
      </c>
    </row>
    <row r="13" spans="2:3" ht="35" customHeight="1" x14ac:dyDescent="0.35">
      <c r="B13" s="16" t="s">
        <v>19</v>
      </c>
      <c r="C13" s="19" t="s">
        <v>109</v>
      </c>
    </row>
    <row r="14" spans="2:3" ht="32" customHeight="1" x14ac:dyDescent="0.35">
      <c r="B14" s="16" t="s">
        <v>19</v>
      </c>
      <c r="C14" s="19" t="s">
        <v>110</v>
      </c>
    </row>
    <row r="15" spans="2:3" ht="30" customHeight="1" x14ac:dyDescent="0.35">
      <c r="B15" s="16" t="s">
        <v>19</v>
      </c>
      <c r="C15" s="19" t="s">
        <v>111</v>
      </c>
    </row>
    <row r="16" spans="2:3" ht="10" customHeight="1" x14ac:dyDescent="0.35"/>
    <row r="17" spans="1:3" ht="145" customHeight="1" x14ac:dyDescent="0.35">
      <c r="B17" s="20" t="s">
        <v>112</v>
      </c>
      <c r="C17" s="19" t="s">
        <v>113</v>
      </c>
    </row>
    <row r="18" spans="1:3" ht="10" customHeight="1" x14ac:dyDescent="0.35"/>
    <row r="19" spans="1:3" ht="3" customHeight="1" x14ac:dyDescent="0.35">
      <c r="B19" s="21"/>
      <c r="C19" s="21"/>
    </row>
    <row r="20" spans="1:3" ht="12" customHeight="1" x14ac:dyDescent="0.35"/>
    <row r="21" spans="1:3" ht="35" customHeight="1" x14ac:dyDescent="0.35">
      <c r="A21" s="23"/>
      <c r="B21" s="24" t="s">
        <v>114</v>
      </c>
      <c r="C21" s="25" t="s">
        <v>115</v>
      </c>
    </row>
    <row r="22" spans="1:3" ht="18" customHeight="1" x14ac:dyDescent="0.35">
      <c r="A22" s="23"/>
      <c r="B22" s="23" t="s">
        <v>19</v>
      </c>
      <c r="C22" s="25" t="s">
        <v>116</v>
      </c>
    </row>
    <row r="23" spans="1:3" ht="18" customHeight="1" x14ac:dyDescent="0.35">
      <c r="A23" s="23"/>
      <c r="B23" s="23" t="s">
        <v>19</v>
      </c>
      <c r="C23" s="25" t="s">
        <v>117</v>
      </c>
    </row>
    <row r="24" spans="1:3" ht="18" customHeight="1" x14ac:dyDescent="0.35">
      <c r="A24" s="23"/>
      <c r="B24" s="23" t="s">
        <v>19</v>
      </c>
      <c r="C24" s="25" t="s">
        <v>118</v>
      </c>
    </row>
    <row r="25" spans="1:3" ht="18" customHeight="1" x14ac:dyDescent="0.35">
      <c r="A25" s="23"/>
      <c r="B25" s="23" t="s">
        <v>19</v>
      </c>
      <c r="C25" s="25" t="s">
        <v>119</v>
      </c>
    </row>
    <row r="26" spans="1:3" ht="18" customHeight="1" x14ac:dyDescent="0.35">
      <c r="A26" s="23"/>
      <c r="B26" s="23" t="s">
        <v>19</v>
      </c>
      <c r="C26" s="25" t="s">
        <v>120</v>
      </c>
    </row>
    <row r="27" spans="1:3" ht="18" customHeight="1" x14ac:dyDescent="0.35">
      <c r="A27" s="23"/>
      <c r="B27" s="23" t="s">
        <v>19</v>
      </c>
      <c r="C27" s="25" t="s">
        <v>121</v>
      </c>
    </row>
    <row r="28" spans="1:3" ht="18" customHeight="1" x14ac:dyDescent="0.35">
      <c r="A28" s="23"/>
      <c r="B28" s="23" t="s">
        <v>19</v>
      </c>
      <c r="C28" s="25" t="s">
        <v>122</v>
      </c>
    </row>
    <row r="29" spans="1:3" ht="18" customHeight="1" x14ac:dyDescent="0.35">
      <c r="A29" s="23"/>
      <c r="B29" s="23" t="s">
        <v>19</v>
      </c>
      <c r="C29" s="25" t="s">
        <v>123</v>
      </c>
    </row>
    <row r="30" spans="1:3" ht="44" customHeight="1" x14ac:dyDescent="0.35">
      <c r="A30" s="23"/>
      <c r="B30" s="23" t="s">
        <v>19</v>
      </c>
      <c r="C30" s="26" t="s">
        <v>124</v>
      </c>
    </row>
    <row r="31" spans="1:3" ht="10" customHeight="1" x14ac:dyDescent="0.35"/>
    <row r="32" spans="1:3" ht="3" customHeight="1" x14ac:dyDescent="0.35">
      <c r="B32" s="21"/>
      <c r="C32" s="21"/>
    </row>
    <row r="33" spans="2:3" ht="12" customHeight="1" x14ac:dyDescent="0.35"/>
    <row r="34" spans="2:3" ht="24" customHeight="1" x14ac:dyDescent="0.35">
      <c r="B34" s="27" t="s">
        <v>125</v>
      </c>
      <c r="C34" s="28" t="s">
        <v>126</v>
      </c>
    </row>
    <row r="35" spans="2:3" ht="18.5" x14ac:dyDescent="0.35">
      <c r="B35" s="27" t="s">
        <v>127</v>
      </c>
      <c r="C35" s="29" t="s">
        <v>128</v>
      </c>
    </row>
    <row r="36" spans="2:3" ht="27" customHeight="1" x14ac:dyDescent="0.35">
      <c r="B36" s="30" t="s">
        <v>129</v>
      </c>
      <c r="C36" s="22" t="s">
        <v>130</v>
      </c>
    </row>
    <row r="37" spans="2:3" x14ac:dyDescent="0.35">
      <c r="B37" s="27" t="s">
        <v>131</v>
      </c>
      <c r="C37" s="31" t="s">
        <v>132</v>
      </c>
    </row>
    <row r="38" spans="2:3" ht="10" customHeight="1" x14ac:dyDescent="0.35"/>
    <row r="39" spans="2:3" ht="188.5" x14ac:dyDescent="0.35">
      <c r="B39" s="27" t="s">
        <v>133</v>
      </c>
      <c r="C39" s="32" t="s">
        <v>134</v>
      </c>
    </row>
    <row r="40" spans="2:3" ht="10" customHeight="1" x14ac:dyDescent="0.35"/>
    <row r="41" spans="2:3" ht="43.5" x14ac:dyDescent="0.35">
      <c r="B41" s="27" t="s">
        <v>135</v>
      </c>
      <c r="C41" s="19" t="s">
        <v>136</v>
      </c>
    </row>
    <row r="42" spans="2:3" ht="10" customHeight="1" x14ac:dyDescent="0.35"/>
    <row r="43" spans="2:3" ht="15.5" x14ac:dyDescent="0.35">
      <c r="C43" s="33" t="s">
        <v>63</v>
      </c>
    </row>
    <row r="44" spans="2:3" ht="29" x14ac:dyDescent="0.35">
      <c r="C44" s="19" t="s">
        <v>137</v>
      </c>
    </row>
    <row r="45" spans="2:3" ht="10" customHeight="1" x14ac:dyDescent="0.35"/>
    <row r="46" spans="2:3" ht="15.5" x14ac:dyDescent="0.35">
      <c r="C46" s="34" t="s">
        <v>25</v>
      </c>
    </row>
    <row r="47" spans="2:3" ht="29" x14ac:dyDescent="0.35">
      <c r="C47" s="19" t="s">
        <v>138</v>
      </c>
    </row>
    <row r="48" spans="2:3" ht="10" customHeight="1" x14ac:dyDescent="0.35"/>
    <row r="49" spans="2:3" ht="15.5" x14ac:dyDescent="0.35">
      <c r="C49" s="35" t="s">
        <v>15</v>
      </c>
    </row>
    <row r="50" spans="2:3" ht="29" x14ac:dyDescent="0.35">
      <c r="C50" s="19" t="s">
        <v>139</v>
      </c>
    </row>
    <row r="51" spans="2:3" ht="10" customHeight="1" x14ac:dyDescent="0.35"/>
    <row r="52" spans="2:3" ht="3" customHeight="1" x14ac:dyDescent="0.35">
      <c r="B52" s="21"/>
      <c r="C52" s="21"/>
    </row>
    <row r="53" spans="2:3" ht="12" customHeight="1" x14ac:dyDescent="0.35"/>
    <row r="54" spans="2:3" ht="130.5" x14ac:dyDescent="0.35">
      <c r="B54" s="18" t="s">
        <v>140</v>
      </c>
      <c r="C54" s="19" t="s">
        <v>141</v>
      </c>
    </row>
    <row r="55" spans="2:3" ht="6" customHeight="1" x14ac:dyDescent="0.35"/>
    <row r="56" spans="2:3" ht="217.5" x14ac:dyDescent="0.35">
      <c r="C56" s="19" t="s">
        <v>142</v>
      </c>
    </row>
    <row r="57" spans="2:3" ht="6" customHeight="1" x14ac:dyDescent="0.35"/>
    <row r="58" spans="2:3" ht="43.5" x14ac:dyDescent="0.35">
      <c r="C58" s="19" t="s">
        <v>143</v>
      </c>
    </row>
    <row r="59" spans="2:3" ht="10" customHeight="1" x14ac:dyDescent="0.35"/>
    <row r="60" spans="2:3" ht="3" customHeight="1" x14ac:dyDescent="0.35">
      <c r="B60" s="21"/>
      <c r="C60" s="21"/>
    </row>
    <row r="61" spans="2:3" ht="12" customHeight="1" x14ac:dyDescent="0.35"/>
    <row r="62" spans="2:3" ht="145" x14ac:dyDescent="0.35">
      <c r="B62" s="18" t="s">
        <v>144</v>
      </c>
      <c r="C62" s="19" t="s">
        <v>145</v>
      </c>
    </row>
    <row r="63" spans="2:3" ht="6" customHeight="1" x14ac:dyDescent="0.35"/>
    <row r="64" spans="2:3" ht="203" x14ac:dyDescent="0.35">
      <c r="C64" s="19" t="s">
        <v>146</v>
      </c>
    </row>
    <row r="65" spans="2:3" ht="6" customHeight="1" x14ac:dyDescent="0.35"/>
    <row r="66" spans="2:3" ht="43.5" x14ac:dyDescent="0.35">
      <c r="C66" s="19" t="s">
        <v>147</v>
      </c>
    </row>
    <row r="67" spans="2:3" ht="10" customHeight="1" x14ac:dyDescent="0.35"/>
    <row r="68" spans="2:3" ht="3" customHeight="1" x14ac:dyDescent="0.35">
      <c r="B68" s="21"/>
      <c r="C68" s="21"/>
    </row>
    <row r="69" spans="2:3" ht="12" customHeight="1" x14ac:dyDescent="0.35"/>
    <row r="70" spans="2:3" ht="101.5" x14ac:dyDescent="0.35">
      <c r="B70" s="18" t="s">
        <v>148</v>
      </c>
      <c r="C70" s="19" t="s">
        <v>149</v>
      </c>
    </row>
    <row r="71" spans="2:3" ht="6" customHeight="1" x14ac:dyDescent="0.35"/>
    <row r="72" spans="2:3" ht="145" x14ac:dyDescent="0.35">
      <c r="C72" s="19" t="s">
        <v>150</v>
      </c>
    </row>
    <row r="73" spans="2:3" ht="6" customHeight="1" x14ac:dyDescent="0.35"/>
    <row r="74" spans="2:3" ht="43.5" x14ac:dyDescent="0.35">
      <c r="C74" s="19" t="s">
        <v>151</v>
      </c>
    </row>
    <row r="75" spans="2:3" ht="10" customHeight="1" x14ac:dyDescent="0.35"/>
    <row r="76" spans="2:3" ht="3" customHeight="1" x14ac:dyDescent="0.35">
      <c r="B76" s="21"/>
      <c r="C76" s="21"/>
    </row>
    <row r="77" spans="2:3" ht="12" customHeight="1" x14ac:dyDescent="0.35"/>
    <row r="78" spans="2:3" ht="26" customHeight="1" x14ac:dyDescent="0.35">
      <c r="B78" s="36" t="s">
        <v>152</v>
      </c>
    </row>
    <row r="79" spans="2:3" ht="8" customHeight="1" x14ac:dyDescent="0.35"/>
    <row r="80" spans="2:3" ht="20" customHeight="1" x14ac:dyDescent="0.35">
      <c r="B80" s="27" t="s">
        <v>153</v>
      </c>
      <c r="C80" s="37" t="s">
        <v>154</v>
      </c>
    </row>
    <row r="81" spans="2:3" ht="116" x14ac:dyDescent="0.35">
      <c r="C81" s="19" t="s">
        <v>155</v>
      </c>
    </row>
    <row r="82" spans="2:3" ht="10" customHeight="1" x14ac:dyDescent="0.35"/>
    <row r="83" spans="2:3" ht="20" customHeight="1" x14ac:dyDescent="0.35">
      <c r="B83" s="27" t="s">
        <v>156</v>
      </c>
      <c r="C83" s="37" t="s">
        <v>157</v>
      </c>
    </row>
    <row r="84" spans="2:3" ht="116" x14ac:dyDescent="0.35">
      <c r="C84" s="19" t="s">
        <v>158</v>
      </c>
    </row>
    <row r="85" spans="2:3" ht="10" customHeight="1" x14ac:dyDescent="0.35"/>
    <row r="86" spans="2:3" ht="20" customHeight="1" x14ac:dyDescent="0.35">
      <c r="B86" s="27" t="s">
        <v>159</v>
      </c>
      <c r="C86" s="37" t="s">
        <v>160</v>
      </c>
    </row>
    <row r="87" spans="2:3" ht="130.5" x14ac:dyDescent="0.35">
      <c r="C87" s="19" t="s">
        <v>161</v>
      </c>
    </row>
    <row r="88" spans="2:3" ht="10" customHeight="1" x14ac:dyDescent="0.35"/>
    <row r="89" spans="2:3" ht="20" customHeight="1" x14ac:dyDescent="0.35">
      <c r="B89" s="27" t="s">
        <v>162</v>
      </c>
      <c r="C89" s="37" t="s">
        <v>163</v>
      </c>
    </row>
    <row r="90" spans="2:3" ht="130.5" x14ac:dyDescent="0.35">
      <c r="C90" s="19" t="s">
        <v>164</v>
      </c>
    </row>
    <row r="91" spans="2:3" ht="10" customHeight="1" x14ac:dyDescent="0.35"/>
    <row r="92" spans="2:3" ht="20" customHeight="1" x14ac:dyDescent="0.35">
      <c r="B92" s="27" t="s">
        <v>165</v>
      </c>
      <c r="C92" s="37" t="s">
        <v>166</v>
      </c>
    </row>
    <row r="93" spans="2:3" ht="116" x14ac:dyDescent="0.35">
      <c r="C93" s="19" t="s">
        <v>167</v>
      </c>
    </row>
    <row r="94" spans="2:3" ht="10" customHeight="1" x14ac:dyDescent="0.35"/>
    <row r="95" spans="2:3" ht="20" customHeight="1" x14ac:dyDescent="0.35">
      <c r="B95" s="27" t="s">
        <v>168</v>
      </c>
      <c r="C95" s="37" t="s">
        <v>169</v>
      </c>
    </row>
    <row r="96" spans="2:3" ht="116" x14ac:dyDescent="0.35">
      <c r="C96" s="19" t="s">
        <v>170</v>
      </c>
    </row>
    <row r="97" spans="2:3" ht="10" customHeight="1" x14ac:dyDescent="0.35"/>
    <row r="98" spans="2:3" ht="20" customHeight="1" x14ac:dyDescent="0.35">
      <c r="B98" s="27" t="s">
        <v>171</v>
      </c>
      <c r="C98" s="37" t="s">
        <v>172</v>
      </c>
    </row>
    <row r="99" spans="2:3" ht="203" x14ac:dyDescent="0.35">
      <c r="C99" s="19" t="s">
        <v>173</v>
      </c>
    </row>
    <row r="100" spans="2:3" ht="10" customHeight="1" x14ac:dyDescent="0.35"/>
    <row r="103" spans="2:3" ht="32" customHeight="1" x14ac:dyDescent="0.35">
      <c r="B103" s="265" t="s">
        <v>97</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2856</v>
      </c>
      <c r="B1" s="230" t="s">
        <v>0</v>
      </c>
      <c r="C1" s="230" t="s">
        <v>333</v>
      </c>
      <c r="D1" s="230" t="s">
        <v>334</v>
      </c>
      <c r="E1" s="230" t="s">
        <v>339</v>
      </c>
      <c r="F1" s="230" t="s">
        <v>340</v>
      </c>
      <c r="G1" s="230" t="s">
        <v>341</v>
      </c>
      <c r="H1" s="230" t="s">
        <v>342</v>
      </c>
      <c r="I1" s="230" t="s">
        <v>343</v>
      </c>
      <c r="J1" s="230" t="s">
        <v>344</v>
      </c>
      <c r="K1" s="230" t="s">
        <v>345</v>
      </c>
      <c r="L1" s="230" t="s">
        <v>346</v>
      </c>
      <c r="M1" s="230" t="s">
        <v>347</v>
      </c>
      <c r="N1" s="230" t="s">
        <v>348</v>
      </c>
      <c r="O1" s="230" t="s">
        <v>349</v>
      </c>
      <c r="P1" s="230" t="s">
        <v>350</v>
      </c>
      <c r="Q1" s="230" t="s">
        <v>351</v>
      </c>
      <c r="R1" s="230" t="s">
        <v>352</v>
      </c>
      <c r="S1" s="230" t="s">
        <v>353</v>
      </c>
      <c r="T1" s="230" t="s">
        <v>354</v>
      </c>
      <c r="U1" s="230" t="s">
        <v>355</v>
      </c>
      <c r="V1" s="230" t="s">
        <v>356</v>
      </c>
      <c r="W1" s="230" t="s">
        <v>357</v>
      </c>
      <c r="X1" s="230" t="s">
        <v>358</v>
      </c>
      <c r="Y1" s="230" t="s">
        <v>359</v>
      </c>
      <c r="Z1" s="230" t="s">
        <v>360</v>
      </c>
      <c r="AA1" s="230" t="s">
        <v>361</v>
      </c>
      <c r="AB1" s="230" t="s">
        <v>362</v>
      </c>
      <c r="AC1" s="230" t="s">
        <v>363</v>
      </c>
      <c r="AD1" s="230" t="s">
        <v>364</v>
      </c>
      <c r="AE1" s="230" t="s">
        <v>365</v>
      </c>
      <c r="AF1" s="230" t="s">
        <v>366</v>
      </c>
      <c r="AG1" s="230" t="s">
        <v>367</v>
      </c>
      <c r="AH1" s="230" t="s">
        <v>368</v>
      </c>
      <c r="AI1" s="230" t="s">
        <v>369</v>
      </c>
      <c r="AJ1" s="230" t="s">
        <v>370</v>
      </c>
      <c r="AK1" s="230" t="s">
        <v>371</v>
      </c>
      <c r="AL1" s="230" t="s">
        <v>372</v>
      </c>
      <c r="AM1" s="230" t="s">
        <v>373</v>
      </c>
      <c r="AN1" s="230" t="s">
        <v>374</v>
      </c>
      <c r="AO1" s="230" t="s">
        <v>375</v>
      </c>
      <c r="AP1" s="230" t="s">
        <v>376</v>
      </c>
      <c r="AQ1" s="230" t="s">
        <v>377</v>
      </c>
      <c r="AR1" s="230" t="s">
        <v>378</v>
      </c>
      <c r="AS1" s="231" t="s">
        <v>379</v>
      </c>
    </row>
    <row r="2" spans="1:45" ht="60" customHeight="1" outlineLevel="1" x14ac:dyDescent="0.35">
      <c r="A2" s="223" t="s">
        <v>2857</v>
      </c>
      <c r="B2" s="210" t="s">
        <v>2858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2857</v>
      </c>
      <c r="B3" s="211" t="s">
        <v>2859</v>
      </c>
      <c r="C3" s="212" t="s">
        <v>2860</v>
      </c>
      <c r="D3" s="214" t="s">
        <v>2861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2857</v>
      </c>
      <c r="B4" s="211" t="s">
        <v>2862</v>
      </c>
      <c r="C4" s="212" t="s">
        <v>2863</v>
      </c>
      <c r="D4" s="214" t="s">
        <v>2864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2857</v>
      </c>
      <c r="B5" s="211" t="s">
        <v>2865</v>
      </c>
      <c r="C5" s="212" t="s">
        <v>2866</v>
      </c>
      <c r="D5" s="214" t="s">
        <v>2867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2857</v>
      </c>
      <c r="B6" s="211" t="s">
        <v>2868</v>
      </c>
      <c r="C6" s="212" t="s">
        <v>2869</v>
      </c>
      <c r="D6" s="214" t="s">
        <v>2870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2857</v>
      </c>
      <c r="B7" s="211" t="s">
        <v>2871</v>
      </c>
      <c r="C7" s="212" t="s">
        <v>2872</v>
      </c>
      <c r="D7" s="214" t="s">
        <v>2873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2857</v>
      </c>
      <c r="B8" s="211" t="s">
        <v>2874</v>
      </c>
      <c r="C8" s="212" t="s">
        <v>2875</v>
      </c>
      <c r="D8" s="214" t="s">
        <v>2876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2857</v>
      </c>
      <c r="B9" s="211" t="s">
        <v>2877</v>
      </c>
      <c r="C9" s="212" t="s">
        <v>2878</v>
      </c>
      <c r="D9" s="214" t="s">
        <v>2879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2857</v>
      </c>
      <c r="B10" s="211" t="s">
        <v>2880</v>
      </c>
      <c r="C10" s="212" t="s">
        <v>2881</v>
      </c>
      <c r="D10" s="214" t="s">
        <v>2882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2857</v>
      </c>
      <c r="B11" s="211" t="s">
        <v>2883</v>
      </c>
      <c r="C11" s="212" t="s">
        <v>2884</v>
      </c>
      <c r="D11" s="214" t="s">
        <v>2885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2857</v>
      </c>
      <c r="B12" s="211" t="s">
        <v>2886</v>
      </c>
      <c r="C12" s="212" t="s">
        <v>2887</v>
      </c>
      <c r="D12" s="214" t="s">
        <v>2888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2857</v>
      </c>
      <c r="B13" s="211" t="s">
        <v>2889</v>
      </c>
      <c r="C13" s="212" t="s">
        <v>2890</v>
      </c>
      <c r="D13" s="214" t="s">
        <v>2891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2857</v>
      </c>
      <c r="B14" s="211" t="s">
        <v>2892</v>
      </c>
      <c r="C14" s="212" t="s">
        <v>2893</v>
      </c>
      <c r="D14" s="214" t="s">
        <v>2894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2857</v>
      </c>
      <c r="B15" s="211" t="s">
        <v>2895</v>
      </c>
      <c r="C15" s="212" t="s">
        <v>2896</v>
      </c>
      <c r="D15" s="214" t="s">
        <v>2897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2857</v>
      </c>
      <c r="B16" s="211" t="s">
        <v>2898</v>
      </c>
      <c r="C16" s="212" t="s">
        <v>2899</v>
      </c>
      <c r="D16" s="214" t="s">
        <v>2900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2857</v>
      </c>
      <c r="B17" s="211" t="s">
        <v>2901</v>
      </c>
      <c r="C17" s="212" t="s">
        <v>2902</v>
      </c>
      <c r="D17" s="214" t="s">
        <v>2903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2857</v>
      </c>
      <c r="B18" s="211" t="s">
        <v>2904</v>
      </c>
      <c r="C18" s="212" t="s">
        <v>2905</v>
      </c>
      <c r="D18" s="214" t="s">
        <v>2906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2857</v>
      </c>
      <c r="B19" s="211" t="s">
        <v>2907</v>
      </c>
      <c r="C19" s="212" t="s">
        <v>2908</v>
      </c>
      <c r="D19" s="214" t="s">
        <v>2909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2857</v>
      </c>
      <c r="B20" s="211" t="s">
        <v>2910</v>
      </c>
      <c r="C20" s="212" t="s">
        <v>2911</v>
      </c>
      <c r="D20" s="214" t="s">
        <v>2912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2857</v>
      </c>
      <c r="B21" s="211" t="s">
        <v>2913</v>
      </c>
      <c r="C21" s="212" t="s">
        <v>2914</v>
      </c>
      <c r="D21" s="214" t="s">
        <v>2915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2857</v>
      </c>
      <c r="B22" s="211" t="s">
        <v>2916</v>
      </c>
      <c r="C22" s="212" t="s">
        <v>2917</v>
      </c>
      <c r="D22" s="214" t="s">
        <v>2918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2857</v>
      </c>
      <c r="B23" s="211" t="s">
        <v>2919</v>
      </c>
      <c r="C23" s="212" t="s">
        <v>2920</v>
      </c>
      <c r="D23" s="214" t="s">
        <v>2921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2857</v>
      </c>
      <c r="B24" s="211" t="s">
        <v>2922</v>
      </c>
      <c r="C24" s="212" t="s">
        <v>2923</v>
      </c>
      <c r="D24" s="214" t="s">
        <v>2924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2857</v>
      </c>
      <c r="B25" s="211" t="s">
        <v>2925</v>
      </c>
      <c r="C25" s="212" t="s">
        <v>2926</v>
      </c>
      <c r="D25" s="214" t="s">
        <v>2927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2857</v>
      </c>
      <c r="B26" s="211" t="s">
        <v>2928</v>
      </c>
      <c r="C26" s="212" t="s">
        <v>2929</v>
      </c>
      <c r="D26" s="214" t="s">
        <v>2930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2857</v>
      </c>
      <c r="B27" s="211" t="s">
        <v>2931</v>
      </c>
      <c r="C27" s="212" t="s">
        <v>2932</v>
      </c>
      <c r="D27" s="214" t="s">
        <v>2933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2857</v>
      </c>
      <c r="B28" s="211" t="s">
        <v>2934</v>
      </c>
      <c r="C28" s="212" t="s">
        <v>2935</v>
      </c>
      <c r="D28" s="214" t="s">
        <v>2936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2857</v>
      </c>
      <c r="B29" s="211" t="s">
        <v>2937</v>
      </c>
      <c r="C29" s="212" t="s">
        <v>2938</v>
      </c>
      <c r="D29" s="214" t="s">
        <v>2939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2857</v>
      </c>
      <c r="B30" s="211" t="s">
        <v>2940</v>
      </c>
      <c r="C30" s="212" t="s">
        <v>2941</v>
      </c>
      <c r="D30" s="214" t="s">
        <v>2942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2857</v>
      </c>
      <c r="B31" s="211" t="s">
        <v>2943</v>
      </c>
      <c r="C31" s="212" t="s">
        <v>2944</v>
      </c>
      <c r="D31" s="214" t="s">
        <v>2945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2857</v>
      </c>
      <c r="B32" s="211" t="s">
        <v>2946</v>
      </c>
      <c r="C32" s="212" t="s">
        <v>2947</v>
      </c>
      <c r="D32" s="214" t="s">
        <v>2948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2857</v>
      </c>
      <c r="B33" s="211" t="s">
        <v>2949</v>
      </c>
      <c r="C33" s="212" t="s">
        <v>2950</v>
      </c>
      <c r="D33" s="214" t="s">
        <v>2951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2857</v>
      </c>
      <c r="B34" s="211" t="s">
        <v>2952</v>
      </c>
      <c r="C34" s="212" t="s">
        <v>2953</v>
      </c>
      <c r="D34" s="214" t="s">
        <v>2954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2857</v>
      </c>
      <c r="B35" s="211" t="s">
        <v>2955</v>
      </c>
      <c r="C35" s="212" t="s">
        <v>2956</v>
      </c>
      <c r="D35" s="214" t="s">
        <v>2957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2857</v>
      </c>
      <c r="B36" s="211" t="s">
        <v>2958</v>
      </c>
      <c r="C36" s="212" t="s">
        <v>2959</v>
      </c>
      <c r="D36" s="214" t="s">
        <v>2960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2857</v>
      </c>
      <c r="B37" s="211" t="s">
        <v>2961</v>
      </c>
      <c r="C37" s="212" t="s">
        <v>2962</v>
      </c>
      <c r="D37" s="214" t="s">
        <v>2963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2857</v>
      </c>
      <c r="B38" s="211" t="s">
        <v>2964</v>
      </c>
      <c r="C38" s="212" t="s">
        <v>2965</v>
      </c>
      <c r="D38" s="214" t="s">
        <v>2966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2857</v>
      </c>
      <c r="B39" s="211" t="s">
        <v>2967</v>
      </c>
      <c r="C39" s="212" t="s">
        <v>2968</v>
      </c>
      <c r="D39" s="214" t="s">
        <v>2969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2970</v>
      </c>
      <c r="B40" s="210" t="s">
        <v>2971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2970</v>
      </c>
      <c r="B41" s="211" t="s">
        <v>2972</v>
      </c>
      <c r="C41" s="212" t="s">
        <v>2973</v>
      </c>
      <c r="D41" s="214" t="s">
        <v>2974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2970</v>
      </c>
      <c r="B42" s="211" t="s">
        <v>2975</v>
      </c>
      <c r="C42" s="212" t="s">
        <v>2976</v>
      </c>
      <c r="D42" s="214" t="s">
        <v>2977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2970</v>
      </c>
      <c r="B43" s="211" t="s">
        <v>2978</v>
      </c>
      <c r="C43" s="212" t="s">
        <v>2979</v>
      </c>
      <c r="D43" s="214" t="s">
        <v>2980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2970</v>
      </c>
      <c r="B44" s="211" t="s">
        <v>2981</v>
      </c>
      <c r="C44" s="212" t="s">
        <v>2982</v>
      </c>
      <c r="D44" s="214" t="s">
        <v>2983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2970</v>
      </c>
      <c r="B45" s="211" t="s">
        <v>2984</v>
      </c>
      <c r="C45" s="212" t="s">
        <v>2985</v>
      </c>
      <c r="D45" s="214" t="s">
        <v>2986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2970</v>
      </c>
      <c r="B46" s="211" t="s">
        <v>2987</v>
      </c>
      <c r="C46" s="212" t="s">
        <v>2988</v>
      </c>
      <c r="D46" s="214" t="s">
        <v>2989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2970</v>
      </c>
      <c r="B47" s="211" t="s">
        <v>2990</v>
      </c>
      <c r="C47" s="212" t="s">
        <v>2991</v>
      </c>
      <c r="D47" s="214" t="s">
        <v>2992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2970</v>
      </c>
      <c r="B48" s="211" t="s">
        <v>2993</v>
      </c>
      <c r="C48" s="212" t="s">
        <v>2994</v>
      </c>
      <c r="D48" s="214" t="s">
        <v>2995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2996</v>
      </c>
      <c r="B49" s="210" t="s">
        <v>2997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2996</v>
      </c>
      <c r="B50" s="211" t="s">
        <v>2998</v>
      </c>
      <c r="C50" s="212" t="s">
        <v>2999</v>
      </c>
      <c r="D50" s="214" t="s">
        <v>3000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2996</v>
      </c>
      <c r="B51" s="211" t="s">
        <v>3001</v>
      </c>
      <c r="C51" s="212" t="s">
        <v>3002</v>
      </c>
      <c r="D51" s="214" t="s">
        <v>3003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2996</v>
      </c>
      <c r="B52" s="211" t="s">
        <v>3004</v>
      </c>
      <c r="C52" s="212" t="s">
        <v>3005</v>
      </c>
      <c r="D52" s="214" t="s">
        <v>3006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2996</v>
      </c>
      <c r="B53" s="211" t="s">
        <v>3007</v>
      </c>
      <c r="C53" s="212" t="s">
        <v>3008</v>
      </c>
      <c r="D53" s="214" t="s">
        <v>3009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2996</v>
      </c>
      <c r="B54" s="211" t="s">
        <v>3010</v>
      </c>
      <c r="C54" s="212" t="s">
        <v>3011</v>
      </c>
      <c r="D54" s="214" t="s">
        <v>3012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2996</v>
      </c>
      <c r="B55" s="211" t="s">
        <v>3013</v>
      </c>
      <c r="C55" s="212" t="s">
        <v>3014</v>
      </c>
      <c r="D55" s="214" t="s">
        <v>3015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2996</v>
      </c>
      <c r="B56" s="211" t="s">
        <v>3016</v>
      </c>
      <c r="C56" s="212" t="s">
        <v>3017</v>
      </c>
      <c r="D56" s="214" t="s">
        <v>3018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2996</v>
      </c>
      <c r="B57" s="211" t="s">
        <v>3019</v>
      </c>
      <c r="C57" s="212" t="s">
        <v>3020</v>
      </c>
      <c r="D57" s="214" t="s">
        <v>3021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2996</v>
      </c>
      <c r="B58" s="211" t="s">
        <v>3022</v>
      </c>
      <c r="C58" s="212" t="s">
        <v>3023</v>
      </c>
      <c r="D58" s="214" t="s">
        <v>3024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2996</v>
      </c>
      <c r="B59" s="211" t="s">
        <v>3025</v>
      </c>
      <c r="C59" s="212" t="s">
        <v>3026</v>
      </c>
      <c r="D59" s="214" t="s">
        <v>3027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2996</v>
      </c>
      <c r="B60" s="211" t="s">
        <v>3028</v>
      </c>
      <c r="C60" s="212" t="s">
        <v>3029</v>
      </c>
      <c r="D60" s="214" t="s">
        <v>3030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2996</v>
      </c>
      <c r="B61" s="211" t="s">
        <v>3031</v>
      </c>
      <c r="C61" s="212" t="s">
        <v>3032</v>
      </c>
      <c r="D61" s="214" t="s">
        <v>3033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2996</v>
      </c>
      <c r="B62" s="211" t="s">
        <v>3034</v>
      </c>
      <c r="C62" s="212" t="s">
        <v>3035</v>
      </c>
      <c r="D62" s="214" t="s">
        <v>3036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2996</v>
      </c>
      <c r="B63" s="211" t="s">
        <v>3037</v>
      </c>
      <c r="C63" s="212" t="s">
        <v>3038</v>
      </c>
      <c r="D63" s="214" t="s">
        <v>3039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3040</v>
      </c>
      <c r="B64" s="210" t="s">
        <v>3041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3040</v>
      </c>
      <c r="B65" s="211" t="s">
        <v>3042</v>
      </c>
      <c r="C65" s="212" t="s">
        <v>3043</v>
      </c>
      <c r="D65" s="214" t="s">
        <v>3044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3040</v>
      </c>
      <c r="B66" s="211" t="s">
        <v>3045</v>
      </c>
      <c r="C66" s="212" t="s">
        <v>3046</v>
      </c>
      <c r="D66" s="214" t="s">
        <v>3047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3040</v>
      </c>
      <c r="B67" s="211" t="s">
        <v>3048</v>
      </c>
      <c r="C67" s="212" t="s">
        <v>3049</v>
      </c>
      <c r="D67" s="214" t="s">
        <v>3050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3040</v>
      </c>
      <c r="B68" s="211" t="s">
        <v>3051</v>
      </c>
      <c r="C68" s="212" t="s">
        <v>3052</v>
      </c>
      <c r="D68" s="214" t="s">
        <v>3053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3040</v>
      </c>
      <c r="B69" s="211" t="s">
        <v>3054</v>
      </c>
      <c r="C69" s="212" t="s">
        <v>3055</v>
      </c>
      <c r="D69" s="214" t="s">
        <v>3056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3040</v>
      </c>
      <c r="B70" s="211" t="s">
        <v>3057</v>
      </c>
      <c r="C70" s="212" t="s">
        <v>3058</v>
      </c>
      <c r="D70" s="214" t="s">
        <v>3059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3040</v>
      </c>
      <c r="B71" s="211" t="s">
        <v>3060</v>
      </c>
      <c r="C71" s="212" t="s">
        <v>3061</v>
      </c>
      <c r="D71" s="214" t="s">
        <v>3062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3040</v>
      </c>
      <c r="B72" s="211" t="s">
        <v>3063</v>
      </c>
      <c r="C72" s="212" t="s">
        <v>3064</v>
      </c>
      <c r="D72" s="214" t="s">
        <v>3065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3040</v>
      </c>
      <c r="B73" s="211" t="s">
        <v>3066</v>
      </c>
      <c r="C73" s="212" t="s">
        <v>3067</v>
      </c>
      <c r="D73" s="214" t="s">
        <v>3068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3040</v>
      </c>
      <c r="B74" s="211" t="s">
        <v>3069</v>
      </c>
      <c r="C74" s="212" t="s">
        <v>3070</v>
      </c>
      <c r="D74" s="214" t="s">
        <v>3071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3040</v>
      </c>
      <c r="B75" s="211" t="s">
        <v>3072</v>
      </c>
      <c r="C75" s="212" t="s">
        <v>3073</v>
      </c>
      <c r="D75" s="214" t="s">
        <v>3074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3040</v>
      </c>
      <c r="B76" s="211" t="s">
        <v>3075</v>
      </c>
      <c r="C76" s="212" t="s">
        <v>3076</v>
      </c>
      <c r="D76" s="214" t="s">
        <v>3077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3040</v>
      </c>
      <c r="B77" s="211" t="s">
        <v>3078</v>
      </c>
      <c r="C77" s="212" t="s">
        <v>3079</v>
      </c>
      <c r="D77" s="214" t="s">
        <v>3080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3040</v>
      </c>
      <c r="B78" s="211" t="s">
        <v>3081</v>
      </c>
      <c r="C78" s="212" t="s">
        <v>3082</v>
      </c>
      <c r="D78" s="214" t="s">
        <v>3083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3040</v>
      </c>
      <c r="B79" s="211" t="s">
        <v>3084</v>
      </c>
      <c r="C79" s="212" t="s">
        <v>3085</v>
      </c>
      <c r="D79" s="214" t="s">
        <v>3086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3040</v>
      </c>
      <c r="B80" s="211" t="s">
        <v>3087</v>
      </c>
      <c r="C80" s="212" t="s">
        <v>3088</v>
      </c>
      <c r="D80" s="214" t="s">
        <v>3089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3040</v>
      </c>
      <c r="B81" s="211" t="s">
        <v>3090</v>
      </c>
      <c r="C81" s="212" t="s">
        <v>3091</v>
      </c>
      <c r="D81" s="214" t="s">
        <v>3092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3040</v>
      </c>
      <c r="B82" s="211" t="s">
        <v>3093</v>
      </c>
      <c r="C82" s="212" t="s">
        <v>3094</v>
      </c>
      <c r="D82" s="214" t="s">
        <v>3095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3040</v>
      </c>
      <c r="B83" s="211" t="s">
        <v>3096</v>
      </c>
      <c r="C83" s="212" t="s">
        <v>3097</v>
      </c>
      <c r="D83" s="214" t="s">
        <v>3098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3040</v>
      </c>
      <c r="B84" s="211" t="s">
        <v>3099</v>
      </c>
      <c r="C84" s="212" t="s">
        <v>3100</v>
      </c>
      <c r="D84" s="214" t="s">
        <v>3101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3040</v>
      </c>
      <c r="B85" s="211" t="s">
        <v>3102</v>
      </c>
      <c r="C85" s="212" t="s">
        <v>3103</v>
      </c>
      <c r="D85" s="214" t="s">
        <v>3104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3040</v>
      </c>
      <c r="B86" s="211" t="s">
        <v>3105</v>
      </c>
      <c r="C86" s="212" t="s">
        <v>3106</v>
      </c>
      <c r="D86" s="214" t="s">
        <v>3107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3040</v>
      </c>
      <c r="B87" s="211" t="s">
        <v>3108</v>
      </c>
      <c r="C87" s="212" t="s">
        <v>3109</v>
      </c>
      <c r="D87" s="214" t="s">
        <v>3110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3040</v>
      </c>
      <c r="B88" s="211" t="s">
        <v>3111</v>
      </c>
      <c r="C88" s="212" t="s">
        <v>3112</v>
      </c>
      <c r="D88" s="214" t="s">
        <v>3113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3040</v>
      </c>
      <c r="B89" s="211" t="s">
        <v>3114</v>
      </c>
      <c r="C89" s="212" t="s">
        <v>3115</v>
      </c>
      <c r="D89" s="214" t="s">
        <v>3116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3040</v>
      </c>
      <c r="B90" s="211" t="s">
        <v>3117</v>
      </c>
      <c r="C90" s="212" t="s">
        <v>3118</v>
      </c>
      <c r="D90" s="214" t="s">
        <v>3119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3040</v>
      </c>
      <c r="B91" s="211" t="s">
        <v>3120</v>
      </c>
      <c r="C91" s="212" t="s">
        <v>3121</v>
      </c>
      <c r="D91" s="214" t="s">
        <v>3122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3040</v>
      </c>
      <c r="B92" s="211" t="s">
        <v>3123</v>
      </c>
      <c r="C92" s="212" t="s">
        <v>3124</v>
      </c>
      <c r="D92" s="214" t="s">
        <v>3125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3040</v>
      </c>
      <c r="B93" s="211" t="s">
        <v>3126</v>
      </c>
      <c r="C93" s="212" t="s">
        <v>3127</v>
      </c>
      <c r="D93" s="214" t="s">
        <v>3128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3040</v>
      </c>
      <c r="B94" s="211" t="s">
        <v>3129</v>
      </c>
      <c r="C94" s="212" t="s">
        <v>3130</v>
      </c>
      <c r="D94" s="214" t="s">
        <v>3131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3040</v>
      </c>
      <c r="B95" s="211" t="s">
        <v>3132</v>
      </c>
      <c r="C95" s="212" t="s">
        <v>3133</v>
      </c>
      <c r="D95" s="214" t="s">
        <v>3134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3040</v>
      </c>
      <c r="B96" s="211" t="s">
        <v>3135</v>
      </c>
      <c r="C96" s="212" t="s">
        <v>3136</v>
      </c>
      <c r="D96" s="214" t="s">
        <v>3137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3040</v>
      </c>
      <c r="B97" s="211" t="s">
        <v>3138</v>
      </c>
      <c r="C97" s="212" t="s">
        <v>3139</v>
      </c>
      <c r="D97" s="214" t="s">
        <v>3140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3040</v>
      </c>
      <c r="B98" s="218" t="s">
        <v>3141</v>
      </c>
      <c r="C98" s="219" t="s">
        <v>3142</v>
      </c>
      <c r="D98" s="220" t="s">
        <v>3143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97</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IFERROR(INDEX('Recommendations'!$G$2:$G$17, MATCH(F2,'Recommendations'!$A$2:$A$17,0))="Implemented", FALSE))</xm:f>
            <x14:dxf>
              <font>
                <color rgb="FF000000"/>
              </font>
              <fill>
                <patternFill>
                  <bgColor rgb="FF3C7D22"/>
                </patternFill>
              </fill>
            </x14:dxf>
          </x14:cfRule>
          <x14:cfRule type="expression" priority="2" id="{00000000-000E-0000-0900-000002000000}">
            <xm:f>AND(F2&lt;&gt;"", IFERROR(INDEX('Recommendations'!$G$2:$G$17, MATCH(F2,'Recommendations'!$A$2:$A$17,0))="Compensated", FALSE))</xm:f>
            <x14:dxf>
              <font>
                <color rgb="FF000000"/>
              </font>
              <fill>
                <patternFill>
                  <bgColor rgb="FFC6E0B4"/>
                </patternFill>
              </fill>
            </x14:dxf>
          </x14:cfRule>
          <x14:cfRule type="expression" priority="3" id="{00000000-000E-0000-0900-000003000000}">
            <xm:f>AND(F2&lt;&gt;"", IFERROR(INDEX('Recommendations'!$G$2:$G$17, MATCH(F2,'Recommendations'!$A$2:$A$17,0))="Testing", FALSE))</xm:f>
            <x14:dxf>
              <font>
                <color rgb="FF000000"/>
              </font>
              <fill>
                <patternFill>
                  <bgColor rgb="FFFFC000"/>
                </patternFill>
              </fill>
            </x14:dxf>
          </x14:cfRule>
          <x14:cfRule type="expression" priority="4" id="{00000000-000E-0000-0900-000004000000}">
            <xm:f>AND(F2&lt;&gt;"", IFERROR(INDEX('Recommendations'!$G$2:$G$17, MATCH(F2,'Recommendations'!$A$2:$A$17,0))="Failed", FALSE))</xm:f>
            <x14:dxf>
              <font>
                <color rgb="FF000000"/>
              </font>
              <fill>
                <patternFill>
                  <bgColor rgb="FFD82891"/>
                </patternFill>
              </fill>
            </x14:dxf>
          </x14:cfRule>
          <x14:cfRule type="expression" priority="5" id="{00000000-000E-0000-0900-000005000000}">
            <xm:f>AND(F2&lt;&gt;"", IFERROR(INDEX('Recommendations'!$G$2:$G$17, MATCH(F2,'Recommendations'!$A$2:$A$17,0))="Risk Accepted", FALSE))</xm:f>
            <x14:dxf>
              <font>
                <color rgb="FF000000"/>
              </font>
              <fill>
                <patternFill>
                  <bgColor rgb="FFD9D9D9"/>
                </patternFill>
              </fill>
            </x14:dxf>
          </x14:cfRule>
          <x14:cfRule type="expression" priority="6" id="{00000000-000E-0000-0900-000006000000}">
            <xm:f>AND(F2&lt;&gt;"", IFERROR(INDEX('Recommendations'!$G$2:$G$17, MATCH(F2,'Recommendations'!$A$2:$A$17,0))="N/A",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1971</v>
      </c>
      <c r="B1" s="263" t="s">
        <v>2856</v>
      </c>
      <c r="C1" s="263" t="s">
        <v>0</v>
      </c>
      <c r="D1" s="263" t="s">
        <v>334</v>
      </c>
      <c r="E1" s="263" t="s">
        <v>3144</v>
      </c>
      <c r="F1" s="263" t="s">
        <v>3145</v>
      </c>
      <c r="G1" s="263" t="s">
        <v>339</v>
      </c>
      <c r="H1" s="263" t="s">
        <v>340</v>
      </c>
      <c r="I1" s="263" t="s">
        <v>341</v>
      </c>
      <c r="J1" s="263" t="s">
        <v>342</v>
      </c>
      <c r="K1" s="263" t="s">
        <v>343</v>
      </c>
      <c r="L1" s="263" t="s">
        <v>344</v>
      </c>
      <c r="M1" s="263" t="s">
        <v>345</v>
      </c>
      <c r="N1" s="263" t="s">
        <v>346</v>
      </c>
      <c r="O1" s="263" t="s">
        <v>347</v>
      </c>
      <c r="P1" s="263" t="s">
        <v>348</v>
      </c>
      <c r="Q1" s="263" t="s">
        <v>349</v>
      </c>
      <c r="R1" s="263" t="s">
        <v>350</v>
      </c>
      <c r="S1" s="263" t="s">
        <v>351</v>
      </c>
      <c r="T1" s="263" t="s">
        <v>352</v>
      </c>
      <c r="U1" s="263" t="s">
        <v>353</v>
      </c>
      <c r="V1" s="263" t="s">
        <v>354</v>
      </c>
      <c r="W1" s="263" t="s">
        <v>355</v>
      </c>
      <c r="X1" s="263" t="s">
        <v>356</v>
      </c>
      <c r="Y1" s="263" t="s">
        <v>357</v>
      </c>
      <c r="Z1" s="263" t="s">
        <v>358</v>
      </c>
      <c r="AA1" s="263" t="s">
        <v>359</v>
      </c>
      <c r="AB1" s="263" t="s">
        <v>360</v>
      </c>
      <c r="AC1" s="263" t="s">
        <v>361</v>
      </c>
      <c r="AD1" s="263" t="s">
        <v>362</v>
      </c>
      <c r="AE1" s="263" t="s">
        <v>363</v>
      </c>
      <c r="AF1" s="263" t="s">
        <v>364</v>
      </c>
      <c r="AG1" s="263" t="s">
        <v>365</v>
      </c>
      <c r="AH1" s="263" t="s">
        <v>366</v>
      </c>
      <c r="AI1" s="263" t="s">
        <v>367</v>
      </c>
      <c r="AJ1" s="263" t="s">
        <v>368</v>
      </c>
      <c r="AK1" s="263" t="s">
        <v>369</v>
      </c>
      <c r="AL1" s="263" t="s">
        <v>370</v>
      </c>
      <c r="AM1" s="263" t="s">
        <v>371</v>
      </c>
      <c r="AN1" s="263" t="s">
        <v>372</v>
      </c>
      <c r="AO1" s="263" t="s">
        <v>373</v>
      </c>
      <c r="AP1" s="263" t="s">
        <v>374</v>
      </c>
      <c r="AQ1" s="263" t="s">
        <v>375</v>
      </c>
      <c r="AR1" s="263" t="s">
        <v>376</v>
      </c>
      <c r="AS1" s="263" t="s">
        <v>377</v>
      </c>
      <c r="AT1" s="263" t="s">
        <v>378</v>
      </c>
      <c r="AU1" s="264" t="s">
        <v>379</v>
      </c>
    </row>
    <row r="2" spans="1:47" ht="60" customHeight="1" outlineLevel="1" x14ac:dyDescent="0.35">
      <c r="A2" s="254" t="s">
        <v>3146</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3146</v>
      </c>
      <c r="B3" s="233" t="s">
        <v>3147</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3146</v>
      </c>
      <c r="B4" s="234" t="s">
        <v>3147</v>
      </c>
      <c r="C4" s="235" t="s">
        <v>3148</v>
      </c>
      <c r="D4" s="238" t="s">
        <v>3149</v>
      </c>
      <c r="E4" s="239" t="s">
        <v>3150</v>
      </c>
      <c r="F4" s="242" t="s">
        <v>3151</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3146</v>
      </c>
      <c r="B5" s="234" t="s">
        <v>3147</v>
      </c>
      <c r="C5" s="235" t="s">
        <v>3152</v>
      </c>
      <c r="D5" s="238" t="s">
        <v>3153</v>
      </c>
      <c r="E5" s="239" t="s">
        <v>3150</v>
      </c>
      <c r="F5" s="242" t="s">
        <v>3151</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3146</v>
      </c>
      <c r="B6" s="234" t="s">
        <v>3147</v>
      </c>
      <c r="C6" s="235" t="s">
        <v>3154</v>
      </c>
      <c r="D6" s="238" t="s">
        <v>3155</v>
      </c>
      <c r="E6" s="239" t="s">
        <v>3150</v>
      </c>
      <c r="F6" s="242" t="s">
        <v>3151</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3146</v>
      </c>
      <c r="B7" s="234" t="s">
        <v>3147</v>
      </c>
      <c r="C7" s="235" t="s">
        <v>3156</v>
      </c>
      <c r="D7" s="238" t="s">
        <v>3157</v>
      </c>
      <c r="E7" s="239" t="s">
        <v>3150</v>
      </c>
      <c r="F7" s="242" t="s">
        <v>3151</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3146</v>
      </c>
      <c r="B8" s="234" t="s">
        <v>3147</v>
      </c>
      <c r="C8" s="235" t="s">
        <v>3158</v>
      </c>
      <c r="D8" s="238" t="s">
        <v>3159</v>
      </c>
      <c r="E8" s="239" t="s">
        <v>3150</v>
      </c>
      <c r="F8" s="242" t="s">
        <v>3151</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3146</v>
      </c>
      <c r="B9" s="234" t="s">
        <v>3147</v>
      </c>
      <c r="C9" s="235" t="s">
        <v>3160</v>
      </c>
      <c r="D9" s="238" t="s">
        <v>3161</v>
      </c>
      <c r="E9" s="239" t="s">
        <v>3150</v>
      </c>
      <c r="F9" s="242" t="s">
        <v>3151</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3146</v>
      </c>
      <c r="B10" s="234" t="s">
        <v>3147</v>
      </c>
      <c r="C10" s="235" t="s">
        <v>3162</v>
      </c>
      <c r="D10" s="238" t="s">
        <v>3163</v>
      </c>
      <c r="E10" s="239" t="s">
        <v>3150</v>
      </c>
      <c r="F10" s="242" t="s">
        <v>3151</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3146</v>
      </c>
      <c r="B11" s="234" t="s">
        <v>3147</v>
      </c>
      <c r="C11" s="235" t="s">
        <v>3164</v>
      </c>
      <c r="D11" s="238" t="s">
        <v>3165</v>
      </c>
      <c r="E11" s="239" t="s">
        <v>3150</v>
      </c>
      <c r="F11" s="242" t="s">
        <v>3151</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3146</v>
      </c>
      <c r="B12" s="234" t="s">
        <v>3147</v>
      </c>
      <c r="C12" s="235" t="s">
        <v>3166</v>
      </c>
      <c r="D12" s="238" t="s">
        <v>3167</v>
      </c>
      <c r="E12" s="239" t="s">
        <v>3150</v>
      </c>
      <c r="F12" s="242" t="s">
        <v>3151</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3146</v>
      </c>
      <c r="B13" s="234" t="s">
        <v>3147</v>
      </c>
      <c r="C13" s="235" t="s">
        <v>3168</v>
      </c>
      <c r="D13" s="238" t="s">
        <v>3169</v>
      </c>
      <c r="E13" s="239" t="s">
        <v>3150</v>
      </c>
      <c r="F13" s="242" t="s">
        <v>3151</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3146</v>
      </c>
      <c r="B14" s="234" t="s">
        <v>3147</v>
      </c>
      <c r="C14" s="235" t="s">
        <v>3170</v>
      </c>
      <c r="D14" s="238" t="s">
        <v>3171</v>
      </c>
      <c r="E14" s="239" t="s">
        <v>3150</v>
      </c>
      <c r="F14" s="242" t="s">
        <v>3151</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3146</v>
      </c>
      <c r="B15" s="234" t="s">
        <v>3147</v>
      </c>
      <c r="C15" s="235" t="s">
        <v>3172</v>
      </c>
      <c r="D15" s="238" t="s">
        <v>3173</v>
      </c>
      <c r="E15" s="239" t="s">
        <v>3150</v>
      </c>
      <c r="F15" s="242" t="s">
        <v>3151</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3146</v>
      </c>
      <c r="B16" s="234" t="s">
        <v>3147</v>
      </c>
      <c r="C16" s="235" t="s">
        <v>3174</v>
      </c>
      <c r="D16" s="238" t="s">
        <v>3175</v>
      </c>
      <c r="E16" s="239" t="s">
        <v>3150</v>
      </c>
      <c r="F16" s="242" t="s">
        <v>3151</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3146</v>
      </c>
      <c r="B17" s="233" t="s">
        <v>3176</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3146</v>
      </c>
      <c r="B18" s="234" t="s">
        <v>3176</v>
      </c>
      <c r="C18" s="235" t="s">
        <v>3177</v>
      </c>
      <c r="D18" s="238" t="s">
        <v>3178</v>
      </c>
      <c r="E18" s="239" t="s">
        <v>3179</v>
      </c>
      <c r="F18" s="242" t="s">
        <v>3180</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3146</v>
      </c>
      <c r="B19" s="234" t="s">
        <v>3176</v>
      </c>
      <c r="C19" s="235" t="s">
        <v>3181</v>
      </c>
      <c r="D19" s="238" t="s">
        <v>3182</v>
      </c>
      <c r="E19" s="239" t="s">
        <v>3179</v>
      </c>
      <c r="F19" s="242" t="s">
        <v>3180</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3146</v>
      </c>
      <c r="B20" s="234" t="s">
        <v>3176</v>
      </c>
      <c r="C20" s="235" t="s">
        <v>3183</v>
      </c>
      <c r="D20" s="238" t="s">
        <v>3184</v>
      </c>
      <c r="E20" s="239" t="s">
        <v>3179</v>
      </c>
      <c r="F20" s="242" t="s">
        <v>3180</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3146</v>
      </c>
      <c r="B21" s="234" t="s">
        <v>3176</v>
      </c>
      <c r="C21" s="235" t="s">
        <v>3185</v>
      </c>
      <c r="D21" s="238" t="s">
        <v>3186</v>
      </c>
      <c r="E21" s="239" t="s">
        <v>3179</v>
      </c>
      <c r="F21" s="242" t="s">
        <v>3180</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3146</v>
      </c>
      <c r="B22" s="234" t="s">
        <v>3176</v>
      </c>
      <c r="C22" s="235" t="s">
        <v>3187</v>
      </c>
      <c r="D22" s="238" t="s">
        <v>3188</v>
      </c>
      <c r="E22" s="239" t="s">
        <v>3179</v>
      </c>
      <c r="F22" s="242" t="s">
        <v>3180</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3146</v>
      </c>
      <c r="B23" s="234" t="s">
        <v>3176</v>
      </c>
      <c r="C23" s="235" t="s">
        <v>3189</v>
      </c>
      <c r="D23" s="238" t="s">
        <v>3190</v>
      </c>
      <c r="E23" s="239" t="s">
        <v>3150</v>
      </c>
      <c r="F23" s="242" t="s">
        <v>3151</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3146</v>
      </c>
      <c r="B24" s="234" t="s">
        <v>3176</v>
      </c>
      <c r="C24" s="235" t="s">
        <v>3191</v>
      </c>
      <c r="D24" s="238" t="s">
        <v>3192</v>
      </c>
      <c r="E24" s="239" t="s">
        <v>3150</v>
      </c>
      <c r="F24" s="242" t="s">
        <v>3151</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3146</v>
      </c>
      <c r="B25" s="234" t="s">
        <v>3176</v>
      </c>
      <c r="C25" s="235" t="s">
        <v>3193</v>
      </c>
      <c r="D25" s="238" t="s">
        <v>3194</v>
      </c>
      <c r="E25" s="239" t="s">
        <v>3150</v>
      </c>
      <c r="F25" s="242" t="s">
        <v>3195</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3146</v>
      </c>
      <c r="B26" s="234" t="s">
        <v>3176</v>
      </c>
      <c r="C26" s="235" t="s">
        <v>3196</v>
      </c>
      <c r="D26" s="238" t="s">
        <v>3197</v>
      </c>
      <c r="E26" s="239" t="s">
        <v>3150</v>
      </c>
      <c r="F26" s="242" t="s">
        <v>3195</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3146</v>
      </c>
      <c r="B27" s="234" t="s">
        <v>3176</v>
      </c>
      <c r="C27" s="235" t="s">
        <v>3198</v>
      </c>
      <c r="D27" s="238" t="s">
        <v>3199</v>
      </c>
      <c r="E27" s="239" t="s">
        <v>3150</v>
      </c>
      <c r="F27" s="242" t="s">
        <v>3195</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3146</v>
      </c>
      <c r="B28" s="234" t="s">
        <v>3176</v>
      </c>
      <c r="C28" s="235" t="s">
        <v>3200</v>
      </c>
      <c r="D28" s="238" t="s">
        <v>3201</v>
      </c>
      <c r="E28" s="239" t="s">
        <v>3150</v>
      </c>
      <c r="F28" s="242" t="s">
        <v>3195</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3146</v>
      </c>
      <c r="B29" s="234" t="s">
        <v>3176</v>
      </c>
      <c r="C29" s="235" t="s">
        <v>3202</v>
      </c>
      <c r="D29" s="238" t="s">
        <v>3203</v>
      </c>
      <c r="E29" s="239" t="s">
        <v>3150</v>
      </c>
      <c r="F29" s="242" t="s">
        <v>3195</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3146</v>
      </c>
      <c r="B30" s="234" t="s">
        <v>3176</v>
      </c>
      <c r="C30" s="235" t="s">
        <v>3204</v>
      </c>
      <c r="D30" s="238" t="s">
        <v>3205</v>
      </c>
      <c r="E30" s="239" t="s">
        <v>3150</v>
      </c>
      <c r="F30" s="242" t="s">
        <v>3195</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3146</v>
      </c>
      <c r="B31" s="234" t="s">
        <v>3176</v>
      </c>
      <c r="C31" s="235" t="s">
        <v>3206</v>
      </c>
      <c r="D31" s="238" t="s">
        <v>3207</v>
      </c>
      <c r="E31" s="239" t="s">
        <v>3150</v>
      </c>
      <c r="F31" s="242" t="s">
        <v>3195</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3146</v>
      </c>
      <c r="B32" s="234" t="s">
        <v>3176</v>
      </c>
      <c r="C32" s="235" t="s">
        <v>3208</v>
      </c>
      <c r="D32" s="238" t="s">
        <v>3209</v>
      </c>
      <c r="E32" s="239" t="s">
        <v>3150</v>
      </c>
      <c r="F32" s="242" t="s">
        <v>3195</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3146</v>
      </c>
      <c r="B33" s="234" t="s">
        <v>3176</v>
      </c>
      <c r="C33" s="235" t="s">
        <v>3210</v>
      </c>
      <c r="D33" s="238" t="s">
        <v>3211</v>
      </c>
      <c r="E33" s="239" t="s">
        <v>3179</v>
      </c>
      <c r="F33" s="242" t="s">
        <v>3180</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3146</v>
      </c>
      <c r="B34" s="234" t="s">
        <v>3176</v>
      </c>
      <c r="C34" s="235" t="s">
        <v>3212</v>
      </c>
      <c r="D34" s="238" t="s">
        <v>3213</v>
      </c>
      <c r="E34" s="239" t="s">
        <v>3150</v>
      </c>
      <c r="F34" s="242" t="s">
        <v>3195</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3146</v>
      </c>
      <c r="B35" s="233" t="s">
        <v>3214</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3146</v>
      </c>
      <c r="B36" s="234" t="s">
        <v>3214</v>
      </c>
      <c r="C36" s="235" t="s">
        <v>3215</v>
      </c>
      <c r="D36" s="238" t="s">
        <v>3216</v>
      </c>
      <c r="E36" s="239" t="s">
        <v>3150</v>
      </c>
      <c r="F36" s="242" t="s">
        <v>3195</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3146</v>
      </c>
      <c r="B37" s="234" t="s">
        <v>3214</v>
      </c>
      <c r="C37" s="235" t="s">
        <v>3217</v>
      </c>
      <c r="D37" s="238" t="s">
        <v>3218</v>
      </c>
      <c r="E37" s="239" t="s">
        <v>3150</v>
      </c>
      <c r="F37" s="242" t="s">
        <v>3219</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3146</v>
      </c>
      <c r="B38" s="234" t="s">
        <v>3214</v>
      </c>
      <c r="C38" s="235" t="s">
        <v>3220</v>
      </c>
      <c r="D38" s="238" t="s">
        <v>3221</v>
      </c>
      <c r="E38" s="239" t="s">
        <v>3150</v>
      </c>
      <c r="F38" s="242" t="s">
        <v>3219</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3146</v>
      </c>
      <c r="B39" s="234" t="s">
        <v>3214</v>
      </c>
      <c r="C39" s="235" t="s">
        <v>3222</v>
      </c>
      <c r="D39" s="238" t="s">
        <v>3223</v>
      </c>
      <c r="E39" s="239" t="s">
        <v>3150</v>
      </c>
      <c r="F39" s="242" t="s">
        <v>3219</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3146</v>
      </c>
      <c r="B40" s="234" t="s">
        <v>3214</v>
      </c>
      <c r="C40" s="235" t="s">
        <v>3224</v>
      </c>
      <c r="D40" s="238" t="s">
        <v>3225</v>
      </c>
      <c r="E40" s="239" t="s">
        <v>3150</v>
      </c>
      <c r="F40" s="242" t="s">
        <v>3219</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3146</v>
      </c>
      <c r="B41" s="234" t="s">
        <v>3214</v>
      </c>
      <c r="C41" s="235" t="s">
        <v>3226</v>
      </c>
      <c r="D41" s="238" t="s">
        <v>3227</v>
      </c>
      <c r="E41" s="239" t="s">
        <v>3150</v>
      </c>
      <c r="F41" s="242" t="s">
        <v>3219</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3146</v>
      </c>
      <c r="B42" s="234" t="s">
        <v>3214</v>
      </c>
      <c r="C42" s="235" t="s">
        <v>3228</v>
      </c>
      <c r="D42" s="238" t="s">
        <v>3229</v>
      </c>
      <c r="E42" s="239" t="s">
        <v>3150</v>
      </c>
      <c r="F42" s="242" t="s">
        <v>3219</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3146</v>
      </c>
      <c r="B43" s="234" t="s">
        <v>3214</v>
      </c>
      <c r="C43" s="235" t="s">
        <v>3230</v>
      </c>
      <c r="D43" s="238" t="s">
        <v>3231</v>
      </c>
      <c r="E43" s="239" t="s">
        <v>3150</v>
      </c>
      <c r="F43" s="242" t="s">
        <v>3219</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3146</v>
      </c>
      <c r="B44" s="234" t="s">
        <v>3214</v>
      </c>
      <c r="C44" s="235" t="s">
        <v>3232</v>
      </c>
      <c r="D44" s="238" t="s">
        <v>3233</v>
      </c>
      <c r="E44" s="239" t="s">
        <v>3150</v>
      </c>
      <c r="F44" s="242" t="s">
        <v>3219</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3146</v>
      </c>
      <c r="B45" s="234" t="s">
        <v>3214</v>
      </c>
      <c r="C45" s="235" t="s">
        <v>3234</v>
      </c>
      <c r="D45" s="238" t="s">
        <v>3235</v>
      </c>
      <c r="E45" s="239" t="s">
        <v>3150</v>
      </c>
      <c r="F45" s="242" t="s">
        <v>3219</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3146</v>
      </c>
      <c r="B46" s="234" t="s">
        <v>3214</v>
      </c>
      <c r="C46" s="235" t="s">
        <v>3236</v>
      </c>
      <c r="D46" s="238" t="s">
        <v>3237</v>
      </c>
      <c r="E46" s="239" t="s">
        <v>3150</v>
      </c>
      <c r="F46" s="242" t="s">
        <v>3219</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3146</v>
      </c>
      <c r="B47" s="234" t="s">
        <v>3214</v>
      </c>
      <c r="C47" s="235" t="s">
        <v>3238</v>
      </c>
      <c r="D47" s="238" t="s">
        <v>3239</v>
      </c>
      <c r="E47" s="239" t="s">
        <v>3150</v>
      </c>
      <c r="F47" s="242" t="s">
        <v>3219</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3146</v>
      </c>
      <c r="B48" s="234" t="s">
        <v>3214</v>
      </c>
      <c r="C48" s="235" t="s">
        <v>3240</v>
      </c>
      <c r="D48" s="238" t="s">
        <v>3241</v>
      </c>
      <c r="E48" s="239" t="s">
        <v>3150</v>
      </c>
      <c r="F48" s="242" t="s">
        <v>3219</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3146</v>
      </c>
      <c r="B49" s="234" t="s">
        <v>3214</v>
      </c>
      <c r="C49" s="235" t="s">
        <v>3242</v>
      </c>
      <c r="D49" s="238" t="s">
        <v>3243</v>
      </c>
      <c r="E49" s="239" t="s">
        <v>3150</v>
      </c>
      <c r="F49" s="242" t="s">
        <v>3219</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3146</v>
      </c>
      <c r="B50" s="233" t="s">
        <v>2095</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3146</v>
      </c>
      <c r="B51" s="234" t="s">
        <v>2095</v>
      </c>
      <c r="C51" s="235" t="s">
        <v>3244</v>
      </c>
      <c r="D51" s="238" t="s">
        <v>3245</v>
      </c>
      <c r="E51" s="239" t="s">
        <v>3246</v>
      </c>
      <c r="F51" s="242" t="s">
        <v>3247</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3146</v>
      </c>
      <c r="B52" s="234" t="s">
        <v>2095</v>
      </c>
      <c r="C52" s="235" t="s">
        <v>3248</v>
      </c>
      <c r="D52" s="238" t="s">
        <v>3249</v>
      </c>
      <c r="E52" s="239" t="s">
        <v>3246</v>
      </c>
      <c r="F52" s="242" t="s">
        <v>3247</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3146</v>
      </c>
      <c r="B53" s="234" t="s">
        <v>2095</v>
      </c>
      <c r="C53" s="235" t="s">
        <v>3250</v>
      </c>
      <c r="D53" s="238" t="s">
        <v>3251</v>
      </c>
      <c r="E53" s="239" t="s">
        <v>3246</v>
      </c>
      <c r="F53" s="242" t="s">
        <v>3247</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3146</v>
      </c>
      <c r="B54" s="234" t="s">
        <v>2095</v>
      </c>
      <c r="C54" s="235" t="s">
        <v>3252</v>
      </c>
      <c r="D54" s="238" t="s">
        <v>3253</v>
      </c>
      <c r="E54" s="239" t="s">
        <v>3246</v>
      </c>
      <c r="F54" s="242" t="s">
        <v>3247</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3146</v>
      </c>
      <c r="B55" s="234" t="s">
        <v>2095</v>
      </c>
      <c r="C55" s="235" t="s">
        <v>3254</v>
      </c>
      <c r="D55" s="238" t="s">
        <v>3255</v>
      </c>
      <c r="E55" s="239" t="s">
        <v>3246</v>
      </c>
      <c r="F55" s="242" t="s">
        <v>3247</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3146</v>
      </c>
      <c r="B56" s="234" t="s">
        <v>2095</v>
      </c>
      <c r="C56" s="235" t="s">
        <v>3256</v>
      </c>
      <c r="D56" s="238" t="s">
        <v>3257</v>
      </c>
      <c r="E56" s="239" t="s">
        <v>3246</v>
      </c>
      <c r="F56" s="242" t="s">
        <v>3247</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3146</v>
      </c>
      <c r="B57" s="234" t="s">
        <v>2095</v>
      </c>
      <c r="C57" s="235" t="s">
        <v>3258</v>
      </c>
      <c r="D57" s="238" t="s">
        <v>3259</v>
      </c>
      <c r="E57" s="239" t="s">
        <v>3246</v>
      </c>
      <c r="F57" s="242" t="s">
        <v>3247</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3146</v>
      </c>
      <c r="B58" s="234" t="s">
        <v>2095</v>
      </c>
      <c r="C58" s="235" t="s">
        <v>3260</v>
      </c>
      <c r="D58" s="238" t="s">
        <v>3261</v>
      </c>
      <c r="E58" s="239" t="s">
        <v>3150</v>
      </c>
      <c r="F58" s="242" t="s">
        <v>3247</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3146</v>
      </c>
      <c r="B59" s="234" t="s">
        <v>2095</v>
      </c>
      <c r="C59" s="235" t="s">
        <v>3262</v>
      </c>
      <c r="D59" s="238" t="s">
        <v>3263</v>
      </c>
      <c r="E59" s="239" t="s">
        <v>3150</v>
      </c>
      <c r="F59" s="242" t="s">
        <v>3247</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3146</v>
      </c>
      <c r="B60" s="233" t="s">
        <v>3264</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3146</v>
      </c>
      <c r="B61" s="234" t="s">
        <v>3264</v>
      </c>
      <c r="C61" s="235" t="s">
        <v>3265</v>
      </c>
      <c r="D61" s="238" t="s">
        <v>3266</v>
      </c>
      <c r="E61" s="239" t="s">
        <v>3150</v>
      </c>
      <c r="F61" s="242" t="s">
        <v>3267</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3146</v>
      </c>
      <c r="B62" s="234" t="s">
        <v>3264</v>
      </c>
      <c r="C62" s="235" t="s">
        <v>3268</v>
      </c>
      <c r="D62" s="238" t="s">
        <v>3269</v>
      </c>
      <c r="E62" s="239" t="s">
        <v>3150</v>
      </c>
      <c r="F62" s="242" t="s">
        <v>3267</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3146</v>
      </c>
      <c r="B63" s="234" t="s">
        <v>3264</v>
      </c>
      <c r="C63" s="235" t="s">
        <v>3270</v>
      </c>
      <c r="D63" s="238" t="s">
        <v>3271</v>
      </c>
      <c r="E63" s="239" t="s">
        <v>3150</v>
      </c>
      <c r="F63" s="242" t="s">
        <v>3267</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3146</v>
      </c>
      <c r="B64" s="234" t="s">
        <v>3264</v>
      </c>
      <c r="C64" s="235" t="s">
        <v>3272</v>
      </c>
      <c r="D64" s="238" t="s">
        <v>3273</v>
      </c>
      <c r="E64" s="239" t="s">
        <v>3150</v>
      </c>
      <c r="F64" s="242" t="s">
        <v>3267</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3146</v>
      </c>
      <c r="B65" s="234" t="s">
        <v>3264</v>
      </c>
      <c r="C65" s="235" t="s">
        <v>3274</v>
      </c>
      <c r="D65" s="238" t="s">
        <v>3275</v>
      </c>
      <c r="E65" s="239" t="s">
        <v>3150</v>
      </c>
      <c r="F65" s="242" t="s">
        <v>3267</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3146</v>
      </c>
      <c r="B66" s="234" t="s">
        <v>3264</v>
      </c>
      <c r="C66" s="235" t="s">
        <v>3276</v>
      </c>
      <c r="D66" s="238" t="s">
        <v>3277</v>
      </c>
      <c r="E66" s="239" t="s">
        <v>3150</v>
      </c>
      <c r="F66" s="242" t="s">
        <v>3267</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3146</v>
      </c>
      <c r="B67" s="234" t="s">
        <v>3264</v>
      </c>
      <c r="C67" s="235" t="s">
        <v>3278</v>
      </c>
      <c r="D67" s="238" t="s">
        <v>3279</v>
      </c>
      <c r="E67" s="239" t="s">
        <v>3150</v>
      </c>
      <c r="F67" s="242" t="s">
        <v>3267</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3146</v>
      </c>
      <c r="B68" s="234" t="s">
        <v>3264</v>
      </c>
      <c r="C68" s="235" t="s">
        <v>3280</v>
      </c>
      <c r="D68" s="238" t="s">
        <v>3281</v>
      </c>
      <c r="E68" s="239" t="s">
        <v>3150</v>
      </c>
      <c r="F68" s="242" t="s">
        <v>3282</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3146</v>
      </c>
      <c r="B69" s="234" t="s">
        <v>3264</v>
      </c>
      <c r="C69" s="235" t="s">
        <v>3283</v>
      </c>
      <c r="D69" s="238" t="s">
        <v>3284</v>
      </c>
      <c r="E69" s="239" t="s">
        <v>3150</v>
      </c>
      <c r="F69" s="242" t="s">
        <v>3282</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3146</v>
      </c>
      <c r="B70" s="234" t="s">
        <v>3264</v>
      </c>
      <c r="C70" s="235" t="s">
        <v>3285</v>
      </c>
      <c r="D70" s="238" t="s">
        <v>3286</v>
      </c>
      <c r="E70" s="239" t="s">
        <v>3150</v>
      </c>
      <c r="F70" s="242" t="s">
        <v>3282</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3146</v>
      </c>
      <c r="B71" s="234" t="s">
        <v>3264</v>
      </c>
      <c r="C71" s="235" t="s">
        <v>3287</v>
      </c>
      <c r="D71" s="238" t="s">
        <v>3288</v>
      </c>
      <c r="E71" s="239" t="s">
        <v>3150</v>
      </c>
      <c r="F71" s="242" t="s">
        <v>3289</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3146</v>
      </c>
      <c r="B72" s="234" t="s">
        <v>3264</v>
      </c>
      <c r="C72" s="235" t="s">
        <v>3290</v>
      </c>
      <c r="D72" s="238" t="s">
        <v>3291</v>
      </c>
      <c r="E72" s="239" t="s">
        <v>3150</v>
      </c>
      <c r="F72" s="242" t="s">
        <v>3267</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3146</v>
      </c>
      <c r="B73" s="234" t="s">
        <v>3264</v>
      </c>
      <c r="C73" s="235" t="s">
        <v>3292</v>
      </c>
      <c r="D73" s="238" t="s">
        <v>3293</v>
      </c>
      <c r="E73" s="239" t="s">
        <v>3294</v>
      </c>
      <c r="F73" s="242" t="s">
        <v>3267</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3146</v>
      </c>
      <c r="B74" s="233" t="s">
        <v>3295</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3146</v>
      </c>
      <c r="B75" s="234" t="s">
        <v>3295</v>
      </c>
      <c r="C75" s="235" t="s">
        <v>3296</v>
      </c>
      <c r="D75" s="238" t="s">
        <v>3297</v>
      </c>
      <c r="E75" s="239" t="s">
        <v>3294</v>
      </c>
      <c r="F75" s="242" t="s">
        <v>3298</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3146</v>
      </c>
      <c r="B76" s="234" t="s">
        <v>3295</v>
      </c>
      <c r="C76" s="235" t="s">
        <v>3299</v>
      </c>
      <c r="D76" s="238" t="s">
        <v>3300</v>
      </c>
      <c r="E76" s="239" t="s">
        <v>3294</v>
      </c>
      <c r="F76" s="242" t="s">
        <v>3298</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3146</v>
      </c>
      <c r="B77" s="234" t="s">
        <v>3295</v>
      </c>
      <c r="C77" s="235" t="s">
        <v>3301</v>
      </c>
      <c r="D77" s="238" t="s">
        <v>3302</v>
      </c>
      <c r="E77" s="239" t="s">
        <v>3294</v>
      </c>
      <c r="F77" s="242" t="s">
        <v>3298</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3146</v>
      </c>
      <c r="B78" s="234" t="s">
        <v>3295</v>
      </c>
      <c r="C78" s="235" t="s">
        <v>3303</v>
      </c>
      <c r="D78" s="238" t="s">
        <v>3304</v>
      </c>
      <c r="E78" s="239" t="s">
        <v>3294</v>
      </c>
      <c r="F78" s="242" t="s">
        <v>3298</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3146</v>
      </c>
      <c r="B79" s="234" t="s">
        <v>3295</v>
      </c>
      <c r="C79" s="235" t="s">
        <v>3305</v>
      </c>
      <c r="D79" s="238" t="s">
        <v>3306</v>
      </c>
      <c r="E79" s="239" t="s">
        <v>3294</v>
      </c>
      <c r="F79" s="242" t="s">
        <v>3298</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3146</v>
      </c>
      <c r="B80" s="234" t="s">
        <v>3295</v>
      </c>
      <c r="C80" s="235" t="s">
        <v>3307</v>
      </c>
      <c r="D80" s="238" t="s">
        <v>3308</v>
      </c>
      <c r="E80" s="239" t="s">
        <v>3294</v>
      </c>
      <c r="F80" s="242" t="s">
        <v>3298</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3146</v>
      </c>
      <c r="B81" s="234" t="s">
        <v>3295</v>
      </c>
      <c r="C81" s="235" t="s">
        <v>3309</v>
      </c>
      <c r="D81" s="238" t="s">
        <v>3310</v>
      </c>
      <c r="E81" s="239" t="s">
        <v>3294</v>
      </c>
      <c r="F81" s="242" t="s">
        <v>3298</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3146</v>
      </c>
      <c r="B82" s="234" t="s">
        <v>3295</v>
      </c>
      <c r="C82" s="235" t="s">
        <v>3311</v>
      </c>
      <c r="D82" s="238" t="s">
        <v>3312</v>
      </c>
      <c r="E82" s="239" t="s">
        <v>3294</v>
      </c>
      <c r="F82" s="242" t="s">
        <v>3298</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3146</v>
      </c>
      <c r="B83" s="234" t="s">
        <v>3295</v>
      </c>
      <c r="C83" s="235" t="s">
        <v>3313</v>
      </c>
      <c r="D83" s="238" t="s">
        <v>3314</v>
      </c>
      <c r="E83" s="239" t="s">
        <v>3294</v>
      </c>
      <c r="F83" s="242" t="s">
        <v>3298</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3146</v>
      </c>
      <c r="B84" s="234" t="s">
        <v>3295</v>
      </c>
      <c r="C84" s="235" t="s">
        <v>3315</v>
      </c>
      <c r="D84" s="238" t="s">
        <v>3316</v>
      </c>
      <c r="E84" s="239" t="s">
        <v>3294</v>
      </c>
      <c r="F84" s="242" t="s">
        <v>3298</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3146</v>
      </c>
      <c r="B85" s="234" t="s">
        <v>3295</v>
      </c>
      <c r="C85" s="235" t="s">
        <v>3317</v>
      </c>
      <c r="D85" s="238" t="s">
        <v>3318</v>
      </c>
      <c r="E85" s="239" t="s">
        <v>3294</v>
      </c>
      <c r="F85" s="242" t="s">
        <v>3298</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3146</v>
      </c>
      <c r="B86" s="234" t="s">
        <v>3295</v>
      </c>
      <c r="C86" s="235" t="s">
        <v>3319</v>
      </c>
      <c r="D86" s="238" t="s">
        <v>3320</v>
      </c>
      <c r="E86" s="239" t="s">
        <v>3294</v>
      </c>
      <c r="F86" s="242" t="s">
        <v>3298</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3146</v>
      </c>
      <c r="B87" s="234" t="s">
        <v>3295</v>
      </c>
      <c r="C87" s="235" t="s">
        <v>3321</v>
      </c>
      <c r="D87" s="238" t="s">
        <v>3322</v>
      </c>
      <c r="E87" s="239" t="s">
        <v>3294</v>
      </c>
      <c r="F87" s="242" t="s">
        <v>3298</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3146</v>
      </c>
      <c r="B88" s="234" t="s">
        <v>3295</v>
      </c>
      <c r="C88" s="235" t="s">
        <v>3323</v>
      </c>
      <c r="D88" s="238" t="s">
        <v>3324</v>
      </c>
      <c r="E88" s="239" t="s">
        <v>3294</v>
      </c>
      <c r="F88" s="242" t="s">
        <v>3282</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3146</v>
      </c>
      <c r="B89" s="234" t="s">
        <v>3295</v>
      </c>
      <c r="C89" s="235" t="s">
        <v>3325</v>
      </c>
      <c r="D89" s="238" t="s">
        <v>3326</v>
      </c>
      <c r="E89" s="239" t="s">
        <v>3294</v>
      </c>
      <c r="F89" s="242" t="s">
        <v>3282</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3146</v>
      </c>
      <c r="B90" s="234" t="s">
        <v>3295</v>
      </c>
      <c r="C90" s="235" t="s">
        <v>3327</v>
      </c>
      <c r="D90" s="238" t="s">
        <v>3328</v>
      </c>
      <c r="E90" s="239" t="s">
        <v>3294</v>
      </c>
      <c r="F90" s="242" t="s">
        <v>3282</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3146</v>
      </c>
      <c r="B91" s="233" t="s">
        <v>3329</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3146</v>
      </c>
      <c r="B92" s="234" t="s">
        <v>3329</v>
      </c>
      <c r="C92" s="235" t="s">
        <v>3330</v>
      </c>
      <c r="D92" s="238" t="s">
        <v>3331</v>
      </c>
      <c r="E92" s="239" t="s">
        <v>3150</v>
      </c>
      <c r="F92" s="242" t="s">
        <v>3282</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3146</v>
      </c>
      <c r="B93" s="234" t="s">
        <v>3329</v>
      </c>
      <c r="C93" s="235" t="s">
        <v>3332</v>
      </c>
      <c r="D93" s="238" t="s">
        <v>3333</v>
      </c>
      <c r="E93" s="239" t="s">
        <v>3150</v>
      </c>
      <c r="F93" s="242" t="s">
        <v>3282</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3146</v>
      </c>
      <c r="B94" s="234" t="s">
        <v>3329</v>
      </c>
      <c r="C94" s="235" t="s">
        <v>3334</v>
      </c>
      <c r="D94" s="238" t="s">
        <v>3335</v>
      </c>
      <c r="E94" s="239" t="s">
        <v>3150</v>
      </c>
      <c r="F94" s="242" t="s">
        <v>3282</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3146</v>
      </c>
      <c r="B95" s="234" t="s">
        <v>3329</v>
      </c>
      <c r="C95" s="235" t="s">
        <v>3336</v>
      </c>
      <c r="D95" s="238" t="s">
        <v>3337</v>
      </c>
      <c r="E95" s="239" t="s">
        <v>3150</v>
      </c>
      <c r="F95" s="242" t="s">
        <v>3282</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3146</v>
      </c>
      <c r="B96" s="234" t="s">
        <v>3329</v>
      </c>
      <c r="C96" s="235" t="s">
        <v>3338</v>
      </c>
      <c r="D96" s="238" t="s">
        <v>3339</v>
      </c>
      <c r="E96" s="239" t="s">
        <v>3150</v>
      </c>
      <c r="F96" s="242" t="s">
        <v>3282</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3146</v>
      </c>
      <c r="B97" s="234" t="s">
        <v>3329</v>
      </c>
      <c r="C97" s="235" t="s">
        <v>3340</v>
      </c>
      <c r="D97" s="238" t="s">
        <v>3341</v>
      </c>
      <c r="E97" s="239" t="s">
        <v>3150</v>
      </c>
      <c r="F97" s="242" t="s">
        <v>3342</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3146</v>
      </c>
      <c r="B98" s="234" t="s">
        <v>3329</v>
      </c>
      <c r="C98" s="235" t="s">
        <v>3343</v>
      </c>
      <c r="D98" s="238" t="s">
        <v>3344</v>
      </c>
      <c r="E98" s="239" t="s">
        <v>3150</v>
      </c>
      <c r="F98" s="242" t="s">
        <v>3342</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3146</v>
      </c>
      <c r="B99" s="234" t="s">
        <v>3329</v>
      </c>
      <c r="C99" s="235" t="s">
        <v>3345</v>
      </c>
      <c r="D99" s="238" t="s">
        <v>3346</v>
      </c>
      <c r="E99" s="239" t="s">
        <v>3150</v>
      </c>
      <c r="F99" s="242" t="s">
        <v>3342</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3146</v>
      </c>
      <c r="B100" s="234" t="s">
        <v>3329</v>
      </c>
      <c r="C100" s="235" t="s">
        <v>3347</v>
      </c>
      <c r="D100" s="238" t="s">
        <v>3348</v>
      </c>
      <c r="E100" s="239" t="s">
        <v>3150</v>
      </c>
      <c r="F100" s="242" t="s">
        <v>3342</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3146</v>
      </c>
      <c r="B101" s="234" t="s">
        <v>3329</v>
      </c>
      <c r="C101" s="235" t="s">
        <v>3349</v>
      </c>
      <c r="D101" s="238" t="s">
        <v>3350</v>
      </c>
      <c r="E101" s="239" t="s">
        <v>3150</v>
      </c>
      <c r="F101" s="242" t="s">
        <v>3282</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3146</v>
      </c>
      <c r="B102" s="234" t="s">
        <v>3329</v>
      </c>
      <c r="C102" s="235" t="s">
        <v>3351</v>
      </c>
      <c r="D102" s="238" t="s">
        <v>3352</v>
      </c>
      <c r="E102" s="239" t="s">
        <v>3294</v>
      </c>
      <c r="F102" s="242" t="s">
        <v>3282</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3146</v>
      </c>
      <c r="B103" s="234" t="s">
        <v>3329</v>
      </c>
      <c r="C103" s="235" t="s">
        <v>3353</v>
      </c>
      <c r="D103" s="238" t="s">
        <v>3354</v>
      </c>
      <c r="E103" s="239" t="s">
        <v>3294</v>
      </c>
      <c r="F103" s="242" t="s">
        <v>3282</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3146</v>
      </c>
      <c r="B104" s="234" t="s">
        <v>3329</v>
      </c>
      <c r="C104" s="235" t="s">
        <v>3355</v>
      </c>
      <c r="D104" s="238" t="s">
        <v>3356</v>
      </c>
      <c r="E104" s="239" t="s">
        <v>3294</v>
      </c>
      <c r="F104" s="242" t="s">
        <v>3282</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3146</v>
      </c>
      <c r="B105" s="234" t="s">
        <v>3329</v>
      </c>
      <c r="C105" s="235" t="s">
        <v>3357</v>
      </c>
      <c r="D105" s="238" t="s">
        <v>3358</v>
      </c>
      <c r="E105" s="239" t="s">
        <v>3179</v>
      </c>
      <c r="F105" s="242" t="s">
        <v>3282</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3146</v>
      </c>
      <c r="B106" s="233" t="s">
        <v>3359</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3146</v>
      </c>
      <c r="B107" s="234" t="s">
        <v>3359</v>
      </c>
      <c r="C107" s="235" t="s">
        <v>3360</v>
      </c>
      <c r="D107" s="238" t="s">
        <v>3361</v>
      </c>
      <c r="E107" s="239" t="s">
        <v>3294</v>
      </c>
      <c r="F107" s="242" t="s">
        <v>3282</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3146</v>
      </c>
      <c r="B108" s="234" t="s">
        <v>3359</v>
      </c>
      <c r="C108" s="235" t="s">
        <v>3362</v>
      </c>
      <c r="D108" s="238" t="s">
        <v>3363</v>
      </c>
      <c r="E108" s="239" t="s">
        <v>3294</v>
      </c>
      <c r="F108" s="242" t="s">
        <v>3282</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3146</v>
      </c>
      <c r="B109" s="234" t="s">
        <v>3359</v>
      </c>
      <c r="C109" s="235" t="s">
        <v>3364</v>
      </c>
      <c r="D109" s="238" t="s">
        <v>3365</v>
      </c>
      <c r="E109" s="239" t="s">
        <v>3294</v>
      </c>
      <c r="F109" s="242" t="s">
        <v>3282</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3146</v>
      </c>
      <c r="B110" s="234" t="s">
        <v>3359</v>
      </c>
      <c r="C110" s="235" t="s">
        <v>3366</v>
      </c>
      <c r="D110" s="238" t="s">
        <v>3367</v>
      </c>
      <c r="E110" s="239" t="s">
        <v>3294</v>
      </c>
      <c r="F110" s="242" t="s">
        <v>3282</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3146</v>
      </c>
      <c r="B111" s="234" t="s">
        <v>3359</v>
      </c>
      <c r="C111" s="235" t="s">
        <v>3368</v>
      </c>
      <c r="D111" s="238" t="s">
        <v>3369</v>
      </c>
      <c r="E111" s="239" t="s">
        <v>3294</v>
      </c>
      <c r="F111" s="242" t="s">
        <v>3282</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3146</v>
      </c>
      <c r="B112" s="234" t="s">
        <v>3359</v>
      </c>
      <c r="C112" s="235" t="s">
        <v>3370</v>
      </c>
      <c r="D112" s="238" t="s">
        <v>3371</v>
      </c>
      <c r="E112" s="239" t="s">
        <v>3294</v>
      </c>
      <c r="F112" s="242" t="s">
        <v>3282</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3146</v>
      </c>
      <c r="B113" s="234" t="s">
        <v>3359</v>
      </c>
      <c r="C113" s="235" t="s">
        <v>3372</v>
      </c>
      <c r="D113" s="238" t="s">
        <v>3373</v>
      </c>
      <c r="E113" s="239" t="s">
        <v>3294</v>
      </c>
      <c r="F113" s="242" t="s">
        <v>3282</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3146</v>
      </c>
      <c r="B114" s="234" t="s">
        <v>3359</v>
      </c>
      <c r="C114" s="235" t="s">
        <v>3374</v>
      </c>
      <c r="D114" s="238" t="s">
        <v>3375</v>
      </c>
      <c r="E114" s="239" t="s">
        <v>3294</v>
      </c>
      <c r="F114" s="242" t="s">
        <v>3282</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3146</v>
      </c>
      <c r="B115" s="234" t="s">
        <v>3359</v>
      </c>
      <c r="C115" s="235" t="s">
        <v>3376</v>
      </c>
      <c r="D115" s="238" t="s">
        <v>3377</v>
      </c>
      <c r="E115" s="239" t="s">
        <v>3294</v>
      </c>
      <c r="F115" s="242" t="s">
        <v>3282</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3146</v>
      </c>
      <c r="B116" s="234" t="s">
        <v>3359</v>
      </c>
      <c r="C116" s="235" t="s">
        <v>3378</v>
      </c>
      <c r="D116" s="238" t="s">
        <v>3379</v>
      </c>
      <c r="E116" s="239" t="s">
        <v>3294</v>
      </c>
      <c r="F116" s="242" t="s">
        <v>3282</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3146</v>
      </c>
      <c r="B117" s="234" t="s">
        <v>3359</v>
      </c>
      <c r="C117" s="235" t="s">
        <v>3380</v>
      </c>
      <c r="D117" s="238" t="s">
        <v>3381</v>
      </c>
      <c r="E117" s="239" t="s">
        <v>3294</v>
      </c>
      <c r="F117" s="242" t="s">
        <v>3282</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3382</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3382</v>
      </c>
      <c r="B119" s="233" t="s">
        <v>3383</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3382</v>
      </c>
      <c r="B120" s="234" t="s">
        <v>3383</v>
      </c>
      <c r="C120" s="235" t="s">
        <v>3384</v>
      </c>
      <c r="D120" s="238" t="s">
        <v>3385</v>
      </c>
      <c r="E120" s="239" t="s">
        <v>3150</v>
      </c>
      <c r="F120" s="242" t="s">
        <v>3386</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3382</v>
      </c>
      <c r="B121" s="234" t="s">
        <v>3383</v>
      </c>
      <c r="C121" s="235" t="s">
        <v>3387</v>
      </c>
      <c r="D121" s="238" t="s">
        <v>3388</v>
      </c>
      <c r="E121" s="239" t="s">
        <v>3150</v>
      </c>
      <c r="F121" s="242" t="s">
        <v>3386</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3382</v>
      </c>
      <c r="B122" s="234" t="s">
        <v>3383</v>
      </c>
      <c r="C122" s="235" t="s">
        <v>3389</v>
      </c>
      <c r="D122" s="238" t="s">
        <v>3390</v>
      </c>
      <c r="E122" s="239" t="s">
        <v>3150</v>
      </c>
      <c r="F122" s="242" t="s">
        <v>3386</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3382</v>
      </c>
      <c r="B123" s="234" t="s">
        <v>3383</v>
      </c>
      <c r="C123" s="235" t="s">
        <v>3391</v>
      </c>
      <c r="D123" s="238" t="s">
        <v>3392</v>
      </c>
      <c r="E123" s="239" t="s">
        <v>3150</v>
      </c>
      <c r="F123" s="242" t="s">
        <v>3386</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3382</v>
      </c>
      <c r="B124" s="234" t="s">
        <v>3383</v>
      </c>
      <c r="C124" s="235" t="s">
        <v>3393</v>
      </c>
      <c r="D124" s="238" t="s">
        <v>3394</v>
      </c>
      <c r="E124" s="239" t="s">
        <v>3150</v>
      </c>
      <c r="F124" s="242" t="s">
        <v>3386</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3382</v>
      </c>
      <c r="B125" s="234" t="s">
        <v>3383</v>
      </c>
      <c r="C125" s="235" t="s">
        <v>3395</v>
      </c>
      <c r="D125" s="238" t="s">
        <v>3396</v>
      </c>
      <c r="E125" s="239" t="s">
        <v>3150</v>
      </c>
      <c r="F125" s="242" t="s">
        <v>3386</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3382</v>
      </c>
      <c r="B126" s="234" t="s">
        <v>3383</v>
      </c>
      <c r="C126" s="235" t="s">
        <v>3397</v>
      </c>
      <c r="D126" s="238" t="s">
        <v>3398</v>
      </c>
      <c r="E126" s="239" t="s">
        <v>3150</v>
      </c>
      <c r="F126" s="242" t="s">
        <v>3386</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3382</v>
      </c>
      <c r="B127" s="234" t="s">
        <v>3383</v>
      </c>
      <c r="C127" s="235" t="s">
        <v>3399</v>
      </c>
      <c r="D127" s="238" t="s">
        <v>3400</v>
      </c>
      <c r="E127" s="239" t="s">
        <v>3150</v>
      </c>
      <c r="F127" s="242" t="s">
        <v>3386</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3382</v>
      </c>
      <c r="B128" s="234" t="s">
        <v>3383</v>
      </c>
      <c r="C128" s="235" t="s">
        <v>3401</v>
      </c>
      <c r="D128" s="238" t="s">
        <v>3402</v>
      </c>
      <c r="E128" s="239" t="s">
        <v>3150</v>
      </c>
      <c r="F128" s="242" t="s">
        <v>3386</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3382</v>
      </c>
      <c r="B129" s="234" t="s">
        <v>3383</v>
      </c>
      <c r="C129" s="235" t="s">
        <v>3403</v>
      </c>
      <c r="D129" s="238" t="s">
        <v>3404</v>
      </c>
      <c r="E129" s="239" t="s">
        <v>3150</v>
      </c>
      <c r="F129" s="242" t="s">
        <v>3386</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3382</v>
      </c>
      <c r="B130" s="234" t="s">
        <v>3383</v>
      </c>
      <c r="C130" s="235" t="s">
        <v>3405</v>
      </c>
      <c r="D130" s="238" t="s">
        <v>3406</v>
      </c>
      <c r="E130" s="239" t="s">
        <v>3150</v>
      </c>
      <c r="F130" s="242" t="s">
        <v>3386</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3382</v>
      </c>
      <c r="B131" s="234" t="s">
        <v>3383</v>
      </c>
      <c r="C131" s="235" t="s">
        <v>3407</v>
      </c>
      <c r="D131" s="238" t="s">
        <v>3408</v>
      </c>
      <c r="E131" s="239" t="s">
        <v>3150</v>
      </c>
      <c r="F131" s="242" t="s">
        <v>3386</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3382</v>
      </c>
      <c r="B132" s="234" t="s">
        <v>3383</v>
      </c>
      <c r="C132" s="235" t="s">
        <v>3409</v>
      </c>
      <c r="D132" s="238" t="s">
        <v>3410</v>
      </c>
      <c r="E132" s="239" t="s">
        <v>3150</v>
      </c>
      <c r="F132" s="242" t="s">
        <v>3386</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3382</v>
      </c>
      <c r="B133" s="234" t="s">
        <v>3383</v>
      </c>
      <c r="C133" s="235" t="s">
        <v>3411</v>
      </c>
      <c r="D133" s="238" t="s">
        <v>3412</v>
      </c>
      <c r="E133" s="239" t="s">
        <v>3179</v>
      </c>
      <c r="F133" s="242" t="s">
        <v>3386</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3382</v>
      </c>
      <c r="B134" s="234" t="s">
        <v>3383</v>
      </c>
      <c r="C134" s="235" t="s">
        <v>3413</v>
      </c>
      <c r="D134" s="238" t="s">
        <v>3414</v>
      </c>
      <c r="E134" s="239" t="s">
        <v>3179</v>
      </c>
      <c r="F134" s="242" t="s">
        <v>3386</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3382</v>
      </c>
      <c r="B135" s="234" t="s">
        <v>3383</v>
      </c>
      <c r="C135" s="235" t="s">
        <v>3415</v>
      </c>
      <c r="D135" s="238" t="s">
        <v>3416</v>
      </c>
      <c r="E135" s="239" t="s">
        <v>3294</v>
      </c>
      <c r="F135" s="242" t="s">
        <v>3386</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3382</v>
      </c>
      <c r="B136" s="234" t="s">
        <v>3383</v>
      </c>
      <c r="C136" s="235" t="s">
        <v>3417</v>
      </c>
      <c r="D136" s="238" t="s">
        <v>3418</v>
      </c>
      <c r="E136" s="239" t="s">
        <v>3179</v>
      </c>
      <c r="F136" s="242" t="s">
        <v>3386</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3382</v>
      </c>
      <c r="B137" s="234" t="s">
        <v>3383</v>
      </c>
      <c r="C137" s="235" t="s">
        <v>3419</v>
      </c>
      <c r="D137" s="238" t="s">
        <v>3420</v>
      </c>
      <c r="E137" s="239" t="s">
        <v>3179</v>
      </c>
      <c r="F137" s="242" t="s">
        <v>3386</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3382</v>
      </c>
      <c r="B138" s="234" t="s">
        <v>3383</v>
      </c>
      <c r="C138" s="235" t="s">
        <v>3421</v>
      </c>
      <c r="D138" s="238" t="s">
        <v>3422</v>
      </c>
      <c r="E138" s="239" t="s">
        <v>3294</v>
      </c>
      <c r="F138" s="242" t="s">
        <v>3386</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3382</v>
      </c>
      <c r="B139" s="234" t="s">
        <v>3383</v>
      </c>
      <c r="C139" s="235" t="s">
        <v>3423</v>
      </c>
      <c r="D139" s="238" t="s">
        <v>3424</v>
      </c>
      <c r="E139" s="239" t="s">
        <v>3294</v>
      </c>
      <c r="F139" s="242" t="s">
        <v>3386</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3382</v>
      </c>
      <c r="B140" s="234" t="s">
        <v>3383</v>
      </c>
      <c r="C140" s="235" t="s">
        <v>3425</v>
      </c>
      <c r="D140" s="238" t="s">
        <v>3426</v>
      </c>
      <c r="E140" s="239" t="s">
        <v>3150</v>
      </c>
      <c r="F140" s="242" t="s">
        <v>3386</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3382</v>
      </c>
      <c r="B141" s="234" t="s">
        <v>3383</v>
      </c>
      <c r="C141" s="235" t="s">
        <v>3427</v>
      </c>
      <c r="D141" s="238" t="s">
        <v>3428</v>
      </c>
      <c r="E141" s="239" t="s">
        <v>3429</v>
      </c>
      <c r="F141" s="242" t="s">
        <v>3430</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3382</v>
      </c>
      <c r="B142" s="234" t="s">
        <v>3383</v>
      </c>
      <c r="C142" s="235" t="s">
        <v>3431</v>
      </c>
      <c r="D142" s="238" t="s">
        <v>3432</v>
      </c>
      <c r="E142" s="239" t="s">
        <v>3429</v>
      </c>
      <c r="F142" s="242" t="s">
        <v>3430</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3382</v>
      </c>
      <c r="B143" s="234" t="s">
        <v>3383</v>
      </c>
      <c r="C143" s="235" t="s">
        <v>3433</v>
      </c>
      <c r="D143" s="238" t="s">
        <v>3434</v>
      </c>
      <c r="E143" s="239" t="s">
        <v>3429</v>
      </c>
      <c r="F143" s="242" t="s">
        <v>3430</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3382</v>
      </c>
      <c r="B144" s="234" t="s">
        <v>3383</v>
      </c>
      <c r="C144" s="235" t="s">
        <v>3435</v>
      </c>
      <c r="D144" s="238" t="s">
        <v>3436</v>
      </c>
      <c r="E144" s="239" t="s">
        <v>3246</v>
      </c>
      <c r="F144" s="242" t="s">
        <v>3430</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3382</v>
      </c>
      <c r="B145" s="234" t="s">
        <v>3383</v>
      </c>
      <c r="C145" s="235" t="s">
        <v>3437</v>
      </c>
      <c r="D145" s="238" t="s">
        <v>3438</v>
      </c>
      <c r="E145" s="239" t="s">
        <v>3246</v>
      </c>
      <c r="F145" s="242" t="s">
        <v>3430</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3382</v>
      </c>
      <c r="B146" s="234" t="s">
        <v>3383</v>
      </c>
      <c r="C146" s="235" t="s">
        <v>3439</v>
      </c>
      <c r="D146" s="238" t="s">
        <v>3440</v>
      </c>
      <c r="E146" s="239" t="s">
        <v>3246</v>
      </c>
      <c r="F146" s="242" t="s">
        <v>3430</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3382</v>
      </c>
      <c r="B147" s="233" t="s">
        <v>3441</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3382</v>
      </c>
      <c r="B148" s="234" t="s">
        <v>3441</v>
      </c>
      <c r="C148" s="235" t="s">
        <v>3442</v>
      </c>
      <c r="D148" s="238" t="s">
        <v>3443</v>
      </c>
      <c r="E148" s="239" t="s">
        <v>3179</v>
      </c>
      <c r="F148" s="242" t="s">
        <v>3444</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3382</v>
      </c>
      <c r="B149" s="234" t="s">
        <v>3441</v>
      </c>
      <c r="C149" s="235" t="s">
        <v>3445</v>
      </c>
      <c r="D149" s="238" t="s">
        <v>3446</v>
      </c>
      <c r="E149" s="239" t="s">
        <v>3179</v>
      </c>
      <c r="F149" s="242" t="s">
        <v>3444</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3382</v>
      </c>
      <c r="B150" s="234" t="s">
        <v>3441</v>
      </c>
      <c r="C150" s="235" t="s">
        <v>3447</v>
      </c>
      <c r="D150" s="238" t="s">
        <v>3448</v>
      </c>
      <c r="E150" s="239" t="s">
        <v>3179</v>
      </c>
      <c r="F150" s="242" t="s">
        <v>3444</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3382</v>
      </c>
      <c r="B151" s="234" t="s">
        <v>3441</v>
      </c>
      <c r="C151" s="235" t="s">
        <v>3449</v>
      </c>
      <c r="D151" s="238" t="s">
        <v>3450</v>
      </c>
      <c r="E151" s="239" t="s">
        <v>3179</v>
      </c>
      <c r="F151" s="242" t="s">
        <v>3444</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3382</v>
      </c>
      <c r="B152" s="234" t="s">
        <v>3441</v>
      </c>
      <c r="C152" s="235" t="s">
        <v>3451</v>
      </c>
      <c r="D152" s="238" t="s">
        <v>3452</v>
      </c>
      <c r="E152" s="239" t="s">
        <v>3179</v>
      </c>
      <c r="F152" s="242" t="s">
        <v>3444</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3382</v>
      </c>
      <c r="B153" s="234" t="s">
        <v>3441</v>
      </c>
      <c r="C153" s="235" t="s">
        <v>3453</v>
      </c>
      <c r="D153" s="238" t="s">
        <v>3454</v>
      </c>
      <c r="E153" s="239" t="s">
        <v>3179</v>
      </c>
      <c r="F153" s="242" t="s">
        <v>3444</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3382</v>
      </c>
      <c r="B154" s="234" t="s">
        <v>3441</v>
      </c>
      <c r="C154" s="235" t="s">
        <v>3455</v>
      </c>
      <c r="D154" s="238" t="s">
        <v>3456</v>
      </c>
      <c r="E154" s="239" t="s">
        <v>3179</v>
      </c>
      <c r="F154" s="242" t="s">
        <v>3444</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3382</v>
      </c>
      <c r="B155" s="234" t="s">
        <v>3441</v>
      </c>
      <c r="C155" s="235" t="s">
        <v>3457</v>
      </c>
      <c r="D155" s="238" t="s">
        <v>3458</v>
      </c>
      <c r="E155" s="239" t="s">
        <v>3179</v>
      </c>
      <c r="F155" s="242" t="s">
        <v>3444</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3382</v>
      </c>
      <c r="B156" s="234" t="s">
        <v>3441</v>
      </c>
      <c r="C156" s="235" t="s">
        <v>3459</v>
      </c>
      <c r="D156" s="238" t="s">
        <v>3460</v>
      </c>
      <c r="E156" s="239" t="s">
        <v>3179</v>
      </c>
      <c r="F156" s="242" t="s">
        <v>3444</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3382</v>
      </c>
      <c r="B157" s="234" t="s">
        <v>3441</v>
      </c>
      <c r="C157" s="235" t="s">
        <v>3461</v>
      </c>
      <c r="D157" s="238" t="s">
        <v>3462</v>
      </c>
      <c r="E157" s="239" t="s">
        <v>3179</v>
      </c>
      <c r="F157" s="242" t="s">
        <v>3444</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3382</v>
      </c>
      <c r="B158" s="234" t="s">
        <v>3441</v>
      </c>
      <c r="C158" s="235" t="s">
        <v>3463</v>
      </c>
      <c r="D158" s="238" t="s">
        <v>3464</v>
      </c>
      <c r="E158" s="239" t="s">
        <v>3179</v>
      </c>
      <c r="F158" s="242" t="s">
        <v>3444</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3382</v>
      </c>
      <c r="B159" s="234" t="s">
        <v>3441</v>
      </c>
      <c r="C159" s="235" t="s">
        <v>3465</v>
      </c>
      <c r="D159" s="238" t="s">
        <v>3466</v>
      </c>
      <c r="E159" s="239" t="s">
        <v>3179</v>
      </c>
      <c r="F159" s="242" t="s">
        <v>3444</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3382</v>
      </c>
      <c r="B160" s="234" t="s">
        <v>3441</v>
      </c>
      <c r="C160" s="235" t="s">
        <v>3467</v>
      </c>
      <c r="D160" s="238" t="s">
        <v>3468</v>
      </c>
      <c r="E160" s="239" t="s">
        <v>3179</v>
      </c>
      <c r="F160" s="242" t="s">
        <v>3469</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3382</v>
      </c>
      <c r="B161" s="234" t="s">
        <v>3441</v>
      </c>
      <c r="C161" s="235" t="s">
        <v>3470</v>
      </c>
      <c r="D161" s="238" t="s">
        <v>3471</v>
      </c>
      <c r="E161" s="239" t="s">
        <v>3179</v>
      </c>
      <c r="F161" s="242" t="s">
        <v>3469</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3382</v>
      </c>
      <c r="B162" s="234" t="s">
        <v>3441</v>
      </c>
      <c r="C162" s="235" t="s">
        <v>3472</v>
      </c>
      <c r="D162" s="238" t="s">
        <v>3473</v>
      </c>
      <c r="E162" s="239" t="s">
        <v>3179</v>
      </c>
      <c r="F162" s="242" t="s">
        <v>3469</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3382</v>
      </c>
      <c r="B163" s="234" t="s">
        <v>3441</v>
      </c>
      <c r="C163" s="235" t="s">
        <v>3474</v>
      </c>
      <c r="D163" s="238" t="s">
        <v>3475</v>
      </c>
      <c r="E163" s="239" t="s">
        <v>3179</v>
      </c>
      <c r="F163" s="242" t="s">
        <v>3469</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3382</v>
      </c>
      <c r="B164" s="234" t="s">
        <v>3441</v>
      </c>
      <c r="C164" s="235" t="s">
        <v>3476</v>
      </c>
      <c r="D164" s="238" t="s">
        <v>3477</v>
      </c>
      <c r="E164" s="239" t="s">
        <v>3179</v>
      </c>
      <c r="F164" s="242" t="s">
        <v>3469</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3382</v>
      </c>
      <c r="B165" s="233" t="s">
        <v>3478</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3382</v>
      </c>
      <c r="B166" s="234" t="s">
        <v>3478</v>
      </c>
      <c r="C166" s="235" t="s">
        <v>3479</v>
      </c>
      <c r="D166" s="238" t="s">
        <v>3480</v>
      </c>
      <c r="E166" s="239" t="s">
        <v>3150</v>
      </c>
      <c r="F166" s="242" t="s">
        <v>3481</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3382</v>
      </c>
      <c r="B167" s="234" t="s">
        <v>3478</v>
      </c>
      <c r="C167" s="235" t="s">
        <v>3482</v>
      </c>
      <c r="D167" s="238" t="s">
        <v>3483</v>
      </c>
      <c r="E167" s="239" t="s">
        <v>3294</v>
      </c>
      <c r="F167" s="242" t="s">
        <v>3481</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3382</v>
      </c>
      <c r="B168" s="234" t="s">
        <v>3478</v>
      </c>
      <c r="C168" s="235" t="s">
        <v>3484</v>
      </c>
      <c r="D168" s="238" t="s">
        <v>3485</v>
      </c>
      <c r="E168" s="239" t="s">
        <v>3246</v>
      </c>
      <c r="F168" s="242" t="s">
        <v>3481</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3382</v>
      </c>
      <c r="B169" s="234" t="s">
        <v>3478</v>
      </c>
      <c r="C169" s="235" t="s">
        <v>3486</v>
      </c>
      <c r="D169" s="238" t="s">
        <v>3487</v>
      </c>
      <c r="E169" s="239" t="s">
        <v>3246</v>
      </c>
      <c r="F169" s="242" t="s">
        <v>3481</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3382</v>
      </c>
      <c r="B170" s="234" t="s">
        <v>3478</v>
      </c>
      <c r="C170" s="235" t="s">
        <v>3488</v>
      </c>
      <c r="D170" s="238" t="s">
        <v>3489</v>
      </c>
      <c r="E170" s="239" t="s">
        <v>3294</v>
      </c>
      <c r="F170" s="242" t="s">
        <v>3481</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3382</v>
      </c>
      <c r="B171" s="234" t="s">
        <v>3478</v>
      </c>
      <c r="C171" s="235" t="s">
        <v>3490</v>
      </c>
      <c r="D171" s="238" t="s">
        <v>3491</v>
      </c>
      <c r="E171" s="239" t="s">
        <v>3179</v>
      </c>
      <c r="F171" s="242" t="s">
        <v>3481</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3382</v>
      </c>
      <c r="B172" s="234" t="s">
        <v>3478</v>
      </c>
      <c r="C172" s="235" t="s">
        <v>3492</v>
      </c>
      <c r="D172" s="238" t="s">
        <v>3493</v>
      </c>
      <c r="E172" s="239" t="s">
        <v>3246</v>
      </c>
      <c r="F172" s="242" t="s">
        <v>3481</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3382</v>
      </c>
      <c r="B173" s="234" t="s">
        <v>3478</v>
      </c>
      <c r="C173" s="235" t="s">
        <v>3494</v>
      </c>
      <c r="D173" s="238" t="s">
        <v>3495</v>
      </c>
      <c r="E173" s="239" t="s">
        <v>3179</v>
      </c>
      <c r="F173" s="242" t="s">
        <v>3481</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3382</v>
      </c>
      <c r="B174" s="234" t="s">
        <v>3478</v>
      </c>
      <c r="C174" s="235" t="s">
        <v>3496</v>
      </c>
      <c r="D174" s="238" t="s">
        <v>3497</v>
      </c>
      <c r="E174" s="239" t="s">
        <v>3246</v>
      </c>
      <c r="F174" s="242" t="s">
        <v>3481</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3382</v>
      </c>
      <c r="B175" s="234" t="s">
        <v>3478</v>
      </c>
      <c r="C175" s="235" t="s">
        <v>3498</v>
      </c>
      <c r="D175" s="238" t="s">
        <v>3499</v>
      </c>
      <c r="E175" s="239" t="s">
        <v>3179</v>
      </c>
      <c r="F175" s="242" t="s">
        <v>3481</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3382</v>
      </c>
      <c r="B176" s="234" t="s">
        <v>3478</v>
      </c>
      <c r="C176" s="235" t="s">
        <v>3500</v>
      </c>
      <c r="D176" s="238" t="s">
        <v>3501</v>
      </c>
      <c r="E176" s="239" t="s">
        <v>3150</v>
      </c>
      <c r="F176" s="242" t="s">
        <v>3481</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3382</v>
      </c>
      <c r="B177" s="234" t="s">
        <v>3478</v>
      </c>
      <c r="C177" s="235" t="s">
        <v>3502</v>
      </c>
      <c r="D177" s="238" t="s">
        <v>3503</v>
      </c>
      <c r="E177" s="239" t="s">
        <v>3150</v>
      </c>
      <c r="F177" s="242" t="s">
        <v>3481</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3382</v>
      </c>
      <c r="B178" s="234" t="s">
        <v>3478</v>
      </c>
      <c r="C178" s="235" t="s">
        <v>3504</v>
      </c>
      <c r="D178" s="238" t="s">
        <v>3505</v>
      </c>
      <c r="E178" s="239" t="s">
        <v>3179</v>
      </c>
      <c r="F178" s="242" t="s">
        <v>3481</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3382</v>
      </c>
      <c r="B179" s="234" t="s">
        <v>3478</v>
      </c>
      <c r="C179" s="235" t="s">
        <v>3506</v>
      </c>
      <c r="D179" s="238" t="s">
        <v>3507</v>
      </c>
      <c r="E179" s="239" t="s">
        <v>3294</v>
      </c>
      <c r="F179" s="242" t="s">
        <v>3481</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3382</v>
      </c>
      <c r="B180" s="234" t="s">
        <v>3478</v>
      </c>
      <c r="C180" s="235" t="s">
        <v>3508</v>
      </c>
      <c r="D180" s="238" t="s">
        <v>3509</v>
      </c>
      <c r="E180" s="239" t="s">
        <v>3294</v>
      </c>
      <c r="F180" s="242" t="s">
        <v>3481</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3382</v>
      </c>
      <c r="B181" s="233" t="s">
        <v>3510</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3382</v>
      </c>
      <c r="B182" s="234" t="s">
        <v>3510</v>
      </c>
      <c r="C182" s="235" t="s">
        <v>3511</v>
      </c>
      <c r="D182" s="238" t="s">
        <v>3512</v>
      </c>
      <c r="E182" s="239" t="s">
        <v>3150</v>
      </c>
      <c r="F182" s="242" t="s">
        <v>3513</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3382</v>
      </c>
      <c r="B183" s="234" t="s">
        <v>3510</v>
      </c>
      <c r="C183" s="235" t="s">
        <v>3514</v>
      </c>
      <c r="D183" s="238" t="s">
        <v>3515</v>
      </c>
      <c r="E183" s="239" t="s">
        <v>3150</v>
      </c>
      <c r="F183" s="242" t="s">
        <v>3513</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3382</v>
      </c>
      <c r="B184" s="234" t="s">
        <v>3510</v>
      </c>
      <c r="C184" s="235" t="s">
        <v>3516</v>
      </c>
      <c r="D184" s="238" t="s">
        <v>3517</v>
      </c>
      <c r="E184" s="239" t="s">
        <v>3150</v>
      </c>
      <c r="F184" s="242" t="s">
        <v>3513</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3382</v>
      </c>
      <c r="B185" s="234" t="s">
        <v>3510</v>
      </c>
      <c r="C185" s="235" t="s">
        <v>3518</v>
      </c>
      <c r="D185" s="238" t="s">
        <v>3519</v>
      </c>
      <c r="E185" s="239" t="s">
        <v>3150</v>
      </c>
      <c r="F185" s="242" t="s">
        <v>3513</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3382</v>
      </c>
      <c r="B186" s="234" t="s">
        <v>3510</v>
      </c>
      <c r="C186" s="235" t="s">
        <v>3520</v>
      </c>
      <c r="D186" s="238" t="s">
        <v>3521</v>
      </c>
      <c r="E186" s="239" t="s">
        <v>3150</v>
      </c>
      <c r="F186" s="242" t="s">
        <v>3513</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3382</v>
      </c>
      <c r="B187" s="234" t="s">
        <v>3510</v>
      </c>
      <c r="C187" s="235" t="s">
        <v>3522</v>
      </c>
      <c r="D187" s="238" t="s">
        <v>3523</v>
      </c>
      <c r="E187" s="239" t="s">
        <v>3179</v>
      </c>
      <c r="F187" s="242" t="s">
        <v>3513</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3382</v>
      </c>
      <c r="B188" s="234" t="s">
        <v>3510</v>
      </c>
      <c r="C188" s="235" t="s">
        <v>3524</v>
      </c>
      <c r="D188" s="238" t="s">
        <v>3525</v>
      </c>
      <c r="E188" s="239" t="s">
        <v>3179</v>
      </c>
      <c r="F188" s="242" t="s">
        <v>3513</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3382</v>
      </c>
      <c r="B189" s="234" t="s">
        <v>3510</v>
      </c>
      <c r="C189" s="235" t="s">
        <v>3526</v>
      </c>
      <c r="D189" s="238" t="s">
        <v>3527</v>
      </c>
      <c r="E189" s="239" t="s">
        <v>3179</v>
      </c>
      <c r="F189" s="242" t="s">
        <v>3513</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3382</v>
      </c>
      <c r="B190" s="234" t="s">
        <v>3510</v>
      </c>
      <c r="C190" s="235" t="s">
        <v>3528</v>
      </c>
      <c r="D190" s="238" t="s">
        <v>3529</v>
      </c>
      <c r="E190" s="239" t="s">
        <v>3179</v>
      </c>
      <c r="F190" s="242" t="s">
        <v>3513</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3382</v>
      </c>
      <c r="B191" s="234" t="s">
        <v>3510</v>
      </c>
      <c r="C191" s="235" t="s">
        <v>3530</v>
      </c>
      <c r="D191" s="238" t="s">
        <v>3531</v>
      </c>
      <c r="E191" s="239" t="s">
        <v>3150</v>
      </c>
      <c r="F191" s="242" t="s">
        <v>3513</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3382</v>
      </c>
      <c r="B192" s="234" t="s">
        <v>3510</v>
      </c>
      <c r="C192" s="235" t="s">
        <v>3532</v>
      </c>
      <c r="D192" s="238" t="s">
        <v>3533</v>
      </c>
      <c r="E192" s="239" t="s">
        <v>3150</v>
      </c>
      <c r="F192" s="242" t="s">
        <v>3513</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3382</v>
      </c>
      <c r="B193" s="234" t="s">
        <v>3510</v>
      </c>
      <c r="C193" s="235" t="s">
        <v>3534</v>
      </c>
      <c r="D193" s="238" t="s">
        <v>3535</v>
      </c>
      <c r="E193" s="239" t="s">
        <v>3150</v>
      </c>
      <c r="F193" s="242" t="s">
        <v>3513</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3382</v>
      </c>
      <c r="B194" s="234" t="s">
        <v>3510</v>
      </c>
      <c r="C194" s="235" t="s">
        <v>3536</v>
      </c>
      <c r="D194" s="238" t="s">
        <v>3537</v>
      </c>
      <c r="E194" s="239" t="s">
        <v>3150</v>
      </c>
      <c r="F194" s="242" t="s">
        <v>3513</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3382</v>
      </c>
      <c r="B195" s="234" t="s">
        <v>3510</v>
      </c>
      <c r="C195" s="235" t="s">
        <v>3538</v>
      </c>
      <c r="D195" s="238" t="s">
        <v>3539</v>
      </c>
      <c r="E195" s="239" t="s">
        <v>3150</v>
      </c>
      <c r="F195" s="242" t="s">
        <v>3513</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3382</v>
      </c>
      <c r="B196" s="234" t="s">
        <v>3510</v>
      </c>
      <c r="C196" s="235" t="s">
        <v>3540</v>
      </c>
      <c r="D196" s="238" t="s">
        <v>3541</v>
      </c>
      <c r="E196" s="239" t="s">
        <v>3150</v>
      </c>
      <c r="F196" s="242" t="s">
        <v>3542</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3382</v>
      </c>
      <c r="B197" s="234" t="s">
        <v>3510</v>
      </c>
      <c r="C197" s="235" t="s">
        <v>3543</v>
      </c>
      <c r="D197" s="238" t="s">
        <v>3544</v>
      </c>
      <c r="E197" s="239" t="s">
        <v>3150</v>
      </c>
      <c r="F197" s="242" t="s">
        <v>3542</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3382</v>
      </c>
      <c r="B198" s="234" t="s">
        <v>3510</v>
      </c>
      <c r="C198" s="235" t="s">
        <v>3545</v>
      </c>
      <c r="D198" s="238" t="s">
        <v>3546</v>
      </c>
      <c r="E198" s="239" t="s">
        <v>3150</v>
      </c>
      <c r="F198" s="242" t="s">
        <v>3542</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3382</v>
      </c>
      <c r="B199" s="234" t="s">
        <v>3510</v>
      </c>
      <c r="C199" s="235" t="s">
        <v>3547</v>
      </c>
      <c r="D199" s="238" t="s">
        <v>3548</v>
      </c>
      <c r="E199" s="239" t="s">
        <v>3150</v>
      </c>
      <c r="F199" s="242" t="s">
        <v>3542</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3549</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3549</v>
      </c>
      <c r="B201" s="233" t="s">
        <v>3550</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3549</v>
      </c>
      <c r="B202" s="234" t="s">
        <v>3550</v>
      </c>
      <c r="C202" s="235" t="s">
        <v>3551</v>
      </c>
      <c r="D202" s="238" t="s">
        <v>3552</v>
      </c>
      <c r="E202" s="239" t="s">
        <v>3429</v>
      </c>
      <c r="F202" s="242" t="s">
        <v>3553</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3549</v>
      </c>
      <c r="B203" s="234" t="s">
        <v>3550</v>
      </c>
      <c r="C203" s="235" t="s">
        <v>3554</v>
      </c>
      <c r="D203" s="238" t="s">
        <v>3555</v>
      </c>
      <c r="E203" s="239" t="s">
        <v>3429</v>
      </c>
      <c r="F203" s="242" t="s">
        <v>3553</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3549</v>
      </c>
      <c r="B204" s="234" t="s">
        <v>3550</v>
      </c>
      <c r="C204" s="235" t="s">
        <v>3556</v>
      </c>
      <c r="D204" s="238" t="s">
        <v>3557</v>
      </c>
      <c r="E204" s="239" t="s">
        <v>3429</v>
      </c>
      <c r="F204" s="242" t="s">
        <v>3553</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3549</v>
      </c>
      <c r="B205" s="234" t="s">
        <v>3550</v>
      </c>
      <c r="C205" s="235" t="s">
        <v>3558</v>
      </c>
      <c r="D205" s="238" t="s">
        <v>3559</v>
      </c>
      <c r="E205" s="239" t="s">
        <v>3429</v>
      </c>
      <c r="F205" s="242" t="s">
        <v>3553</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3549</v>
      </c>
      <c r="B206" s="234" t="s">
        <v>3550</v>
      </c>
      <c r="C206" s="235" t="s">
        <v>3560</v>
      </c>
      <c r="D206" s="238" t="s">
        <v>3561</v>
      </c>
      <c r="E206" s="239" t="s">
        <v>3429</v>
      </c>
      <c r="F206" s="242" t="s">
        <v>3553</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3549</v>
      </c>
      <c r="B207" s="234" t="s">
        <v>3550</v>
      </c>
      <c r="C207" s="235" t="s">
        <v>3562</v>
      </c>
      <c r="D207" s="238" t="s">
        <v>3563</v>
      </c>
      <c r="E207" s="239" t="s">
        <v>3294</v>
      </c>
      <c r="F207" s="242" t="s">
        <v>3553</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3549</v>
      </c>
      <c r="B208" s="234" t="s">
        <v>3550</v>
      </c>
      <c r="C208" s="235" t="s">
        <v>3564</v>
      </c>
      <c r="D208" s="238" t="s">
        <v>3565</v>
      </c>
      <c r="E208" s="239" t="s">
        <v>3294</v>
      </c>
      <c r="F208" s="242" t="s">
        <v>3553</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3549</v>
      </c>
      <c r="B209" s="234" t="s">
        <v>3550</v>
      </c>
      <c r="C209" s="235" t="s">
        <v>3566</v>
      </c>
      <c r="D209" s="238" t="s">
        <v>3567</v>
      </c>
      <c r="E209" s="239" t="s">
        <v>3429</v>
      </c>
      <c r="F209" s="242" t="s">
        <v>3553</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3549</v>
      </c>
      <c r="B210" s="234" t="s">
        <v>3550</v>
      </c>
      <c r="C210" s="235" t="s">
        <v>3568</v>
      </c>
      <c r="D210" s="238" t="s">
        <v>3569</v>
      </c>
      <c r="E210" s="239" t="s">
        <v>3179</v>
      </c>
      <c r="F210" s="242" t="s">
        <v>3570</v>
      </c>
      <c r="G210" s="245">
        <f>IF(COUNTIF(H210:AU210,"&lt;&gt;")=0,"",SUMPRODUCT(((Recommendations[ImplStatus]="Implemented")+(Recommendations[ImplStatus]="Compensated"))*ISNUMBER(MATCH(Recommendations[Id],H210:AU210,0)))/COUNTIF(H210:AU210,"&lt;&gt;"))</f>
        <v>0</v>
      </c>
      <c r="H210" s="246" t="s">
        <v>67</v>
      </c>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3549</v>
      </c>
      <c r="B211" s="234" t="s">
        <v>3550</v>
      </c>
      <c r="C211" s="235" t="s">
        <v>3571</v>
      </c>
      <c r="D211" s="238" t="s">
        <v>3572</v>
      </c>
      <c r="E211" s="239" t="s">
        <v>3179</v>
      </c>
      <c r="F211" s="242" t="s">
        <v>3570</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3549</v>
      </c>
      <c r="B212" s="234" t="s">
        <v>3550</v>
      </c>
      <c r="C212" s="235" t="s">
        <v>3573</v>
      </c>
      <c r="D212" s="238" t="s">
        <v>3574</v>
      </c>
      <c r="E212" s="239" t="s">
        <v>3246</v>
      </c>
      <c r="F212" s="242" t="s">
        <v>3575</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3549</v>
      </c>
      <c r="B213" s="234" t="s">
        <v>3550</v>
      </c>
      <c r="C213" s="235" t="s">
        <v>3576</v>
      </c>
      <c r="D213" s="238" t="s">
        <v>3577</v>
      </c>
      <c r="E213" s="239" t="s">
        <v>3179</v>
      </c>
      <c r="F213" s="242" t="s">
        <v>3578</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3549</v>
      </c>
      <c r="B214" s="234" t="s">
        <v>3550</v>
      </c>
      <c r="C214" s="235" t="s">
        <v>3579</v>
      </c>
      <c r="D214" s="238" t="s">
        <v>3580</v>
      </c>
      <c r="E214" s="239" t="s">
        <v>3246</v>
      </c>
      <c r="F214" s="242" t="s">
        <v>3581</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3549</v>
      </c>
      <c r="B215" s="234" t="s">
        <v>3550</v>
      </c>
      <c r="C215" s="235" t="s">
        <v>3582</v>
      </c>
      <c r="D215" s="238" t="s">
        <v>3583</v>
      </c>
      <c r="E215" s="239" t="s">
        <v>3150</v>
      </c>
      <c r="F215" s="242" t="s">
        <v>3581</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3549</v>
      </c>
      <c r="B216" s="234" t="s">
        <v>3550</v>
      </c>
      <c r="C216" s="235" t="s">
        <v>3584</v>
      </c>
      <c r="D216" s="238" t="s">
        <v>3585</v>
      </c>
      <c r="E216" s="239" t="s">
        <v>3150</v>
      </c>
      <c r="F216" s="242" t="s">
        <v>3581</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3549</v>
      </c>
      <c r="B217" s="234" t="s">
        <v>3550</v>
      </c>
      <c r="C217" s="235" t="s">
        <v>3586</v>
      </c>
      <c r="D217" s="238" t="s">
        <v>3587</v>
      </c>
      <c r="E217" s="239" t="s">
        <v>3179</v>
      </c>
      <c r="F217" s="242" t="s">
        <v>3581</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3549</v>
      </c>
      <c r="B218" s="234" t="s">
        <v>3550</v>
      </c>
      <c r="C218" s="235" t="s">
        <v>3588</v>
      </c>
      <c r="D218" s="238" t="s">
        <v>3589</v>
      </c>
      <c r="E218" s="239" t="s">
        <v>3179</v>
      </c>
      <c r="F218" s="242" t="s">
        <v>3581</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3549</v>
      </c>
      <c r="B219" s="234" t="s">
        <v>3550</v>
      </c>
      <c r="C219" s="235" t="s">
        <v>3590</v>
      </c>
      <c r="D219" s="238" t="s">
        <v>3591</v>
      </c>
      <c r="E219" s="239" t="s">
        <v>3179</v>
      </c>
      <c r="F219" s="242" t="s">
        <v>3581</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3549</v>
      </c>
      <c r="B220" s="234" t="s">
        <v>3550</v>
      </c>
      <c r="C220" s="235" t="s">
        <v>3592</v>
      </c>
      <c r="D220" s="238" t="s">
        <v>3593</v>
      </c>
      <c r="E220" s="239" t="s">
        <v>3179</v>
      </c>
      <c r="F220" s="242" t="s">
        <v>3581</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3549</v>
      </c>
      <c r="B221" s="233" t="s">
        <v>3594</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3549</v>
      </c>
      <c r="B222" s="234" t="s">
        <v>3594</v>
      </c>
      <c r="C222" s="235" t="s">
        <v>3595</v>
      </c>
      <c r="D222" s="238" t="s">
        <v>3596</v>
      </c>
      <c r="E222" s="239" t="s">
        <v>3246</v>
      </c>
      <c r="F222" s="242" t="s">
        <v>3597</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3549</v>
      </c>
      <c r="B223" s="234" t="s">
        <v>3594</v>
      </c>
      <c r="C223" s="235" t="s">
        <v>3598</v>
      </c>
      <c r="D223" s="238" t="s">
        <v>3599</v>
      </c>
      <c r="E223" s="239" t="s">
        <v>3246</v>
      </c>
      <c r="F223" s="242" t="s">
        <v>3597</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3549</v>
      </c>
      <c r="B224" s="234" t="s">
        <v>3594</v>
      </c>
      <c r="C224" s="235" t="s">
        <v>3600</v>
      </c>
      <c r="D224" s="238" t="s">
        <v>3601</v>
      </c>
      <c r="E224" s="239" t="s">
        <v>3246</v>
      </c>
      <c r="F224" s="242" t="s">
        <v>3597</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3549</v>
      </c>
      <c r="B225" s="234" t="s">
        <v>3594</v>
      </c>
      <c r="C225" s="235" t="s">
        <v>3602</v>
      </c>
      <c r="D225" s="238" t="s">
        <v>3603</v>
      </c>
      <c r="E225" s="239" t="s">
        <v>3246</v>
      </c>
      <c r="F225" s="242" t="s">
        <v>3597</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3549</v>
      </c>
      <c r="B226" s="234" t="s">
        <v>3594</v>
      </c>
      <c r="C226" s="235" t="s">
        <v>3604</v>
      </c>
      <c r="D226" s="238" t="s">
        <v>3605</v>
      </c>
      <c r="E226" s="239" t="s">
        <v>3246</v>
      </c>
      <c r="F226" s="242" t="s">
        <v>3597</v>
      </c>
      <c r="G226" s="245">
        <f>IF(COUNTIF(H226:AU226,"&lt;&gt;")=0,"",SUMPRODUCT(((Recommendations[ImplStatus]="Implemented")+(Recommendations[ImplStatus]="Compensated"))*ISNUMBER(MATCH(Recommendations[Id],H226:AU226,0)))/COUNTIF(H226:AU226,"&lt;&gt;"))</f>
        <v>0</v>
      </c>
      <c r="H226" s="246" t="s">
        <v>61</v>
      </c>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3549</v>
      </c>
      <c r="B227" s="234" t="s">
        <v>3594</v>
      </c>
      <c r="C227" s="235" t="s">
        <v>3606</v>
      </c>
      <c r="D227" s="238" t="s">
        <v>3607</v>
      </c>
      <c r="E227" s="239" t="s">
        <v>3246</v>
      </c>
      <c r="F227" s="242" t="s">
        <v>3597</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3549</v>
      </c>
      <c r="B228" s="234" t="s">
        <v>3594</v>
      </c>
      <c r="C228" s="235" t="s">
        <v>3608</v>
      </c>
      <c r="D228" s="238" t="s">
        <v>3609</v>
      </c>
      <c r="E228" s="239" t="s">
        <v>3246</v>
      </c>
      <c r="F228" s="242" t="s">
        <v>3597</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3549</v>
      </c>
      <c r="B229" s="234" t="s">
        <v>3594</v>
      </c>
      <c r="C229" s="235" t="s">
        <v>3610</v>
      </c>
      <c r="D229" s="238" t="s">
        <v>3611</v>
      </c>
      <c r="E229" s="239" t="s">
        <v>3150</v>
      </c>
      <c r="F229" s="242" t="s">
        <v>3597</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3549</v>
      </c>
      <c r="B230" s="234" t="s">
        <v>3594</v>
      </c>
      <c r="C230" s="235" t="s">
        <v>3612</v>
      </c>
      <c r="D230" s="238" t="s">
        <v>3613</v>
      </c>
      <c r="E230" s="239" t="s">
        <v>3150</v>
      </c>
      <c r="F230" s="242" t="s">
        <v>3597</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3549</v>
      </c>
      <c r="B231" s="234" t="s">
        <v>3594</v>
      </c>
      <c r="C231" s="235" t="s">
        <v>3614</v>
      </c>
      <c r="D231" s="238" t="s">
        <v>3615</v>
      </c>
      <c r="E231" s="239" t="s">
        <v>3246</v>
      </c>
      <c r="F231" s="242" t="s">
        <v>3616</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3549</v>
      </c>
      <c r="B232" s="234" t="s">
        <v>3594</v>
      </c>
      <c r="C232" s="235" t="s">
        <v>3617</v>
      </c>
      <c r="D232" s="238" t="s">
        <v>3618</v>
      </c>
      <c r="E232" s="239" t="s">
        <v>3246</v>
      </c>
      <c r="F232" s="242" t="s">
        <v>3616</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3549</v>
      </c>
      <c r="B233" s="234" t="s">
        <v>3594</v>
      </c>
      <c r="C233" s="235" t="s">
        <v>3619</v>
      </c>
      <c r="D233" s="238" t="s">
        <v>3620</v>
      </c>
      <c r="E233" s="239" t="s">
        <v>3179</v>
      </c>
      <c r="F233" s="242" t="s">
        <v>3616</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3549</v>
      </c>
      <c r="B234" s="234" t="s">
        <v>3594</v>
      </c>
      <c r="C234" s="235" t="s">
        <v>3621</v>
      </c>
      <c r="D234" s="238" t="s">
        <v>3622</v>
      </c>
      <c r="E234" s="239" t="s">
        <v>3179</v>
      </c>
      <c r="F234" s="242" t="s">
        <v>3616</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3549</v>
      </c>
      <c r="B235" s="234" t="s">
        <v>3594</v>
      </c>
      <c r="C235" s="235" t="s">
        <v>3623</v>
      </c>
      <c r="D235" s="238" t="s">
        <v>3624</v>
      </c>
      <c r="E235" s="239" t="s">
        <v>3246</v>
      </c>
      <c r="F235" s="242" t="s">
        <v>3616</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3549</v>
      </c>
      <c r="B236" s="234" t="s">
        <v>3594</v>
      </c>
      <c r="C236" s="235" t="s">
        <v>3625</v>
      </c>
      <c r="D236" s="238" t="s">
        <v>3626</v>
      </c>
      <c r="E236" s="239" t="s">
        <v>3179</v>
      </c>
      <c r="F236" s="242" t="s">
        <v>3616</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3549</v>
      </c>
      <c r="B237" s="233" t="s">
        <v>1462</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3549</v>
      </c>
      <c r="B238" s="234" t="s">
        <v>1462</v>
      </c>
      <c r="C238" s="235" t="s">
        <v>3627</v>
      </c>
      <c r="D238" s="238" t="s">
        <v>3628</v>
      </c>
      <c r="E238" s="239" t="s">
        <v>3150</v>
      </c>
      <c r="F238" s="242" t="s">
        <v>3629</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3549</v>
      </c>
      <c r="B239" s="234" t="s">
        <v>1462</v>
      </c>
      <c r="C239" s="235" t="s">
        <v>3630</v>
      </c>
      <c r="D239" s="238" t="s">
        <v>3631</v>
      </c>
      <c r="E239" s="239" t="s">
        <v>3150</v>
      </c>
      <c r="F239" s="242" t="s">
        <v>3629</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3549</v>
      </c>
      <c r="B240" s="234" t="s">
        <v>1462</v>
      </c>
      <c r="C240" s="235" t="s">
        <v>3632</v>
      </c>
      <c r="D240" s="238" t="s">
        <v>3633</v>
      </c>
      <c r="E240" s="239" t="s">
        <v>3150</v>
      </c>
      <c r="F240" s="242" t="s">
        <v>3629</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3549</v>
      </c>
      <c r="B241" s="234" t="s">
        <v>1462</v>
      </c>
      <c r="C241" s="235" t="s">
        <v>3634</v>
      </c>
      <c r="D241" s="238" t="s">
        <v>3635</v>
      </c>
      <c r="E241" s="239" t="s">
        <v>3150</v>
      </c>
      <c r="F241" s="242" t="s">
        <v>3629</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3549</v>
      </c>
      <c r="B242" s="234" t="s">
        <v>1462</v>
      </c>
      <c r="C242" s="235" t="s">
        <v>3636</v>
      </c>
      <c r="D242" s="238" t="s">
        <v>3637</v>
      </c>
      <c r="E242" s="239" t="s">
        <v>3150</v>
      </c>
      <c r="F242" s="242" t="s">
        <v>3629</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3549</v>
      </c>
      <c r="B243" s="234" t="s">
        <v>1462</v>
      </c>
      <c r="C243" s="235" t="s">
        <v>3638</v>
      </c>
      <c r="D243" s="238" t="s">
        <v>3639</v>
      </c>
      <c r="E243" s="239" t="s">
        <v>3150</v>
      </c>
      <c r="F243" s="242" t="s">
        <v>3629</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3549</v>
      </c>
      <c r="B244" s="234" t="s">
        <v>1462</v>
      </c>
      <c r="C244" s="235" t="s">
        <v>3640</v>
      </c>
      <c r="D244" s="238" t="s">
        <v>3641</v>
      </c>
      <c r="E244" s="239" t="s">
        <v>3150</v>
      </c>
      <c r="F244" s="242" t="s">
        <v>3629</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3549</v>
      </c>
      <c r="B245" s="234" t="s">
        <v>1462</v>
      </c>
      <c r="C245" s="235" t="s">
        <v>3642</v>
      </c>
      <c r="D245" s="238" t="s">
        <v>3643</v>
      </c>
      <c r="E245" s="239" t="s">
        <v>3150</v>
      </c>
      <c r="F245" s="242" t="s">
        <v>3629</v>
      </c>
      <c r="G245" s="245">
        <f>IF(COUNTIF(H245:AU245,"&lt;&gt;")=0,"",SUMPRODUCT(((Recommendations[ImplStatus]="Implemented")+(Recommendations[ImplStatus]="Compensated"))*ISNUMBER(MATCH(Recommendations[Id],H245:AU245,0)))/COUNTIF(H245:AU245,"&lt;&gt;"))</f>
        <v>0</v>
      </c>
      <c r="H245" s="246" t="s">
        <v>29</v>
      </c>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3549</v>
      </c>
      <c r="B246" s="234" t="s">
        <v>1462</v>
      </c>
      <c r="C246" s="235" t="s">
        <v>3644</v>
      </c>
      <c r="D246" s="238" t="s">
        <v>3645</v>
      </c>
      <c r="E246" s="239" t="s">
        <v>3150</v>
      </c>
      <c r="F246" s="242" t="s">
        <v>3629</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3549</v>
      </c>
      <c r="B247" s="234" t="s">
        <v>1462</v>
      </c>
      <c r="C247" s="235" t="s">
        <v>3646</v>
      </c>
      <c r="D247" s="238" t="s">
        <v>3647</v>
      </c>
      <c r="E247" s="239" t="s">
        <v>3150</v>
      </c>
      <c r="F247" s="242" t="s">
        <v>3629</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3549</v>
      </c>
      <c r="B248" s="234" t="s">
        <v>1462</v>
      </c>
      <c r="C248" s="235" t="s">
        <v>3648</v>
      </c>
      <c r="D248" s="238" t="s">
        <v>3649</v>
      </c>
      <c r="E248" s="239" t="s">
        <v>3179</v>
      </c>
      <c r="F248" s="242" t="s">
        <v>3629</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3549</v>
      </c>
      <c r="B249" s="234" t="s">
        <v>1462</v>
      </c>
      <c r="C249" s="235" t="s">
        <v>3650</v>
      </c>
      <c r="D249" s="238" t="s">
        <v>3651</v>
      </c>
      <c r="E249" s="239" t="s">
        <v>3179</v>
      </c>
      <c r="F249" s="242" t="s">
        <v>3652</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3549</v>
      </c>
      <c r="B250" s="234" t="s">
        <v>1462</v>
      </c>
      <c r="C250" s="235" t="s">
        <v>3653</v>
      </c>
      <c r="D250" s="238" t="s">
        <v>3654</v>
      </c>
      <c r="E250" s="239" t="s">
        <v>3179</v>
      </c>
      <c r="F250" s="242" t="s">
        <v>3652</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3549</v>
      </c>
      <c r="B251" s="233" t="s">
        <v>3655</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3549</v>
      </c>
      <c r="B252" s="234" t="s">
        <v>3655</v>
      </c>
      <c r="C252" s="235" t="s">
        <v>3656</v>
      </c>
      <c r="D252" s="238" t="s">
        <v>3657</v>
      </c>
      <c r="E252" s="239" t="s">
        <v>3246</v>
      </c>
      <c r="F252" s="242" t="s">
        <v>3658</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3549</v>
      </c>
      <c r="B253" s="234" t="s">
        <v>3655</v>
      </c>
      <c r="C253" s="235" t="s">
        <v>3659</v>
      </c>
      <c r="D253" s="238" t="s">
        <v>3660</v>
      </c>
      <c r="E253" s="239" t="s">
        <v>3246</v>
      </c>
      <c r="F253" s="242" t="s">
        <v>3658</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3549</v>
      </c>
      <c r="B254" s="234" t="s">
        <v>3655</v>
      </c>
      <c r="C254" s="235" t="s">
        <v>3661</v>
      </c>
      <c r="D254" s="238" t="s">
        <v>3662</v>
      </c>
      <c r="E254" s="239" t="s">
        <v>3246</v>
      </c>
      <c r="F254" s="242" t="s">
        <v>3658</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3549</v>
      </c>
      <c r="B255" s="234" t="s">
        <v>3655</v>
      </c>
      <c r="C255" s="235" t="s">
        <v>3663</v>
      </c>
      <c r="D255" s="238" t="s">
        <v>3664</v>
      </c>
      <c r="E255" s="239" t="s">
        <v>3246</v>
      </c>
      <c r="F255" s="242" t="s">
        <v>3658</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3549</v>
      </c>
      <c r="B256" s="234" t="s">
        <v>3655</v>
      </c>
      <c r="C256" s="235" t="s">
        <v>3665</v>
      </c>
      <c r="D256" s="238" t="s">
        <v>3666</v>
      </c>
      <c r="E256" s="239" t="s">
        <v>3246</v>
      </c>
      <c r="F256" s="242" t="s">
        <v>3658</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3549</v>
      </c>
      <c r="B257" s="234" t="s">
        <v>3655</v>
      </c>
      <c r="C257" s="235" t="s">
        <v>3667</v>
      </c>
      <c r="D257" s="238" t="s">
        <v>3668</v>
      </c>
      <c r="E257" s="239" t="s">
        <v>3150</v>
      </c>
      <c r="F257" s="242" t="s">
        <v>3658</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3549</v>
      </c>
      <c r="B258" s="234" t="s">
        <v>3655</v>
      </c>
      <c r="C258" s="235" t="s">
        <v>3669</v>
      </c>
      <c r="D258" s="238" t="s">
        <v>3670</v>
      </c>
      <c r="E258" s="239" t="s">
        <v>3150</v>
      </c>
      <c r="F258" s="242" t="s">
        <v>3658</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3549</v>
      </c>
      <c r="B259" s="234" t="s">
        <v>3655</v>
      </c>
      <c r="C259" s="235" t="s">
        <v>3671</v>
      </c>
      <c r="D259" s="238" t="s">
        <v>3672</v>
      </c>
      <c r="E259" s="239" t="s">
        <v>3150</v>
      </c>
      <c r="F259" s="242" t="s">
        <v>3658</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3549</v>
      </c>
      <c r="B260" s="234" t="s">
        <v>3655</v>
      </c>
      <c r="C260" s="235" t="s">
        <v>3673</v>
      </c>
      <c r="D260" s="238" t="s">
        <v>3674</v>
      </c>
      <c r="E260" s="239" t="s">
        <v>3150</v>
      </c>
      <c r="F260" s="242" t="s">
        <v>3658</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3549</v>
      </c>
      <c r="B261" s="234" t="s">
        <v>3655</v>
      </c>
      <c r="C261" s="235" t="s">
        <v>3675</v>
      </c>
      <c r="D261" s="238" t="s">
        <v>3676</v>
      </c>
      <c r="E261" s="239" t="s">
        <v>3294</v>
      </c>
      <c r="F261" s="242" t="s">
        <v>3658</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3549</v>
      </c>
      <c r="B262" s="234" t="s">
        <v>3655</v>
      </c>
      <c r="C262" s="235" t="s">
        <v>3677</v>
      </c>
      <c r="D262" s="238" t="s">
        <v>3678</v>
      </c>
      <c r="E262" s="239" t="s">
        <v>3294</v>
      </c>
      <c r="F262" s="242" t="s">
        <v>3658</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3549</v>
      </c>
      <c r="B263" s="234" t="s">
        <v>3655</v>
      </c>
      <c r="C263" s="235" t="s">
        <v>3679</v>
      </c>
      <c r="D263" s="238" t="s">
        <v>3680</v>
      </c>
      <c r="E263" s="239" t="s">
        <v>3294</v>
      </c>
      <c r="F263" s="242" t="s">
        <v>3658</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3549</v>
      </c>
      <c r="B264" s="233" t="s">
        <v>3681</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3549</v>
      </c>
      <c r="B265" s="234" t="s">
        <v>3681</v>
      </c>
      <c r="C265" s="235" t="s">
        <v>3682</v>
      </c>
      <c r="D265" s="238" t="s">
        <v>3683</v>
      </c>
      <c r="E265" s="239" t="s">
        <v>3179</v>
      </c>
      <c r="F265" s="242" t="s">
        <v>3684</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3549</v>
      </c>
      <c r="B266" s="234" t="s">
        <v>3681</v>
      </c>
      <c r="C266" s="235" t="s">
        <v>3685</v>
      </c>
      <c r="D266" s="238" t="s">
        <v>3686</v>
      </c>
      <c r="E266" s="239" t="s">
        <v>3179</v>
      </c>
      <c r="F266" s="242" t="s">
        <v>3684</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3549</v>
      </c>
      <c r="B267" s="234" t="s">
        <v>3681</v>
      </c>
      <c r="C267" s="235" t="s">
        <v>3687</v>
      </c>
      <c r="D267" s="238" t="s">
        <v>3688</v>
      </c>
      <c r="E267" s="239" t="s">
        <v>3179</v>
      </c>
      <c r="F267" s="242" t="s">
        <v>3684</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3549</v>
      </c>
      <c r="B268" s="234" t="s">
        <v>3681</v>
      </c>
      <c r="C268" s="235" t="s">
        <v>3689</v>
      </c>
      <c r="D268" s="238" t="s">
        <v>3690</v>
      </c>
      <c r="E268" s="239" t="s">
        <v>3179</v>
      </c>
      <c r="F268" s="242" t="s">
        <v>3684</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3549</v>
      </c>
      <c r="B269" s="234" t="s">
        <v>3681</v>
      </c>
      <c r="C269" s="235" t="s">
        <v>3691</v>
      </c>
      <c r="D269" s="238" t="s">
        <v>3692</v>
      </c>
      <c r="E269" s="239" t="s">
        <v>3179</v>
      </c>
      <c r="F269" s="242" t="s">
        <v>3684</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3549</v>
      </c>
      <c r="B270" s="234" t="s">
        <v>3681</v>
      </c>
      <c r="C270" s="235" t="s">
        <v>3693</v>
      </c>
      <c r="D270" s="238" t="s">
        <v>3694</v>
      </c>
      <c r="E270" s="239" t="s">
        <v>3179</v>
      </c>
      <c r="F270" s="242" t="s">
        <v>3684</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3549</v>
      </c>
      <c r="B271" s="234" t="s">
        <v>3681</v>
      </c>
      <c r="C271" s="235" t="s">
        <v>3695</v>
      </c>
      <c r="D271" s="238" t="s">
        <v>3696</v>
      </c>
      <c r="E271" s="239" t="s">
        <v>3179</v>
      </c>
      <c r="F271" s="242" t="s">
        <v>3684</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3549</v>
      </c>
      <c r="B272" s="234" t="s">
        <v>3681</v>
      </c>
      <c r="C272" s="235" t="s">
        <v>3697</v>
      </c>
      <c r="D272" s="238" t="s">
        <v>3698</v>
      </c>
      <c r="E272" s="239" t="s">
        <v>3179</v>
      </c>
      <c r="F272" s="242" t="s">
        <v>3684</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3549</v>
      </c>
      <c r="B273" s="234" t="s">
        <v>3681</v>
      </c>
      <c r="C273" s="235" t="s">
        <v>3699</v>
      </c>
      <c r="D273" s="238" t="s">
        <v>3700</v>
      </c>
      <c r="E273" s="239" t="s">
        <v>3179</v>
      </c>
      <c r="F273" s="242" t="s">
        <v>3684</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3701</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3701</v>
      </c>
      <c r="B275" s="233" t="s">
        <v>3702</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3701</v>
      </c>
      <c r="B276" s="234" t="s">
        <v>3702</v>
      </c>
      <c r="C276" s="235" t="s">
        <v>3703</v>
      </c>
      <c r="D276" s="238" t="s">
        <v>3704</v>
      </c>
      <c r="E276" s="239" t="s">
        <v>3150</v>
      </c>
      <c r="F276" s="242" t="s">
        <v>3705</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3701</v>
      </c>
      <c r="B277" s="234" t="s">
        <v>3702</v>
      </c>
      <c r="C277" s="235" t="s">
        <v>3706</v>
      </c>
      <c r="D277" s="238" t="s">
        <v>3707</v>
      </c>
      <c r="E277" s="239" t="s">
        <v>3150</v>
      </c>
      <c r="F277" s="242" t="s">
        <v>3705</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3701</v>
      </c>
      <c r="B278" s="234" t="s">
        <v>3702</v>
      </c>
      <c r="C278" s="235" t="s">
        <v>3708</v>
      </c>
      <c r="D278" s="238" t="s">
        <v>3709</v>
      </c>
      <c r="E278" s="239" t="s">
        <v>3150</v>
      </c>
      <c r="F278" s="242" t="s">
        <v>3705</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3701</v>
      </c>
      <c r="B279" s="234" t="s">
        <v>3702</v>
      </c>
      <c r="C279" s="235" t="s">
        <v>3710</v>
      </c>
      <c r="D279" s="238" t="s">
        <v>3711</v>
      </c>
      <c r="E279" s="239" t="s">
        <v>3150</v>
      </c>
      <c r="F279" s="242" t="s">
        <v>3705</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3701</v>
      </c>
      <c r="B280" s="234" t="s">
        <v>3702</v>
      </c>
      <c r="C280" s="235" t="s">
        <v>3712</v>
      </c>
      <c r="D280" s="238" t="s">
        <v>3713</v>
      </c>
      <c r="E280" s="239" t="s">
        <v>3150</v>
      </c>
      <c r="F280" s="242" t="s">
        <v>3705</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3701</v>
      </c>
      <c r="B281" s="234" t="s">
        <v>3702</v>
      </c>
      <c r="C281" s="235" t="s">
        <v>3714</v>
      </c>
      <c r="D281" s="238" t="s">
        <v>3715</v>
      </c>
      <c r="E281" s="239" t="s">
        <v>3150</v>
      </c>
      <c r="F281" s="242" t="s">
        <v>3705</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3701</v>
      </c>
      <c r="B282" s="234" t="s">
        <v>3702</v>
      </c>
      <c r="C282" s="235" t="s">
        <v>3716</v>
      </c>
      <c r="D282" s="238" t="s">
        <v>3717</v>
      </c>
      <c r="E282" s="239" t="s">
        <v>3150</v>
      </c>
      <c r="F282" s="242" t="s">
        <v>3705</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3701</v>
      </c>
      <c r="B283" s="234" t="s">
        <v>3702</v>
      </c>
      <c r="C283" s="235" t="s">
        <v>3718</v>
      </c>
      <c r="D283" s="238" t="s">
        <v>3719</v>
      </c>
      <c r="E283" s="239" t="s">
        <v>3246</v>
      </c>
      <c r="F283" s="242" t="s">
        <v>3720</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3701</v>
      </c>
      <c r="B284" s="234" t="s">
        <v>3702</v>
      </c>
      <c r="C284" s="235" t="s">
        <v>3721</v>
      </c>
      <c r="D284" s="238" t="s">
        <v>3722</v>
      </c>
      <c r="E284" s="239" t="s">
        <v>3246</v>
      </c>
      <c r="F284" s="242" t="s">
        <v>3720</v>
      </c>
      <c r="G284" s="245">
        <f>IF(COUNTIF(H284:AU284,"&lt;&gt;")=0,"",SUMPRODUCT(((Recommendations[ImplStatus]="Implemented")+(Recommendations[ImplStatus]="Compensated"))*ISNUMBER(MATCH(Recommendations[Id],H284:AU284,0)))/COUNTIF(H284:AU284,"&lt;&gt;"))</f>
        <v>0</v>
      </c>
      <c r="H284" s="246" t="s">
        <v>59</v>
      </c>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3701</v>
      </c>
      <c r="B285" s="234" t="s">
        <v>3702</v>
      </c>
      <c r="C285" s="235" t="s">
        <v>3723</v>
      </c>
      <c r="D285" s="238" t="s">
        <v>3724</v>
      </c>
      <c r="E285" s="239" t="s">
        <v>3150</v>
      </c>
      <c r="F285" s="242" t="s">
        <v>3720</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3701</v>
      </c>
      <c r="B286" s="234" t="s">
        <v>3702</v>
      </c>
      <c r="C286" s="235" t="s">
        <v>3725</v>
      </c>
      <c r="D286" s="238" t="s">
        <v>3726</v>
      </c>
      <c r="E286" s="239" t="s">
        <v>3179</v>
      </c>
      <c r="F286" s="242" t="s">
        <v>3720</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3701</v>
      </c>
      <c r="B287" s="234" t="s">
        <v>3702</v>
      </c>
      <c r="C287" s="235" t="s">
        <v>3727</v>
      </c>
      <c r="D287" s="238" t="s">
        <v>3728</v>
      </c>
      <c r="E287" s="239" t="s">
        <v>3179</v>
      </c>
      <c r="F287" s="242" t="s">
        <v>3720</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3701</v>
      </c>
      <c r="B288" s="234" t="s">
        <v>3702</v>
      </c>
      <c r="C288" s="235" t="s">
        <v>3729</v>
      </c>
      <c r="D288" s="238" t="s">
        <v>3730</v>
      </c>
      <c r="E288" s="239" t="s">
        <v>3179</v>
      </c>
      <c r="F288" s="242" t="s">
        <v>3720</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3701</v>
      </c>
      <c r="B289" s="234" t="s">
        <v>3702</v>
      </c>
      <c r="C289" s="235" t="s">
        <v>3731</v>
      </c>
      <c r="D289" s="238" t="s">
        <v>3732</v>
      </c>
      <c r="E289" s="239" t="s">
        <v>3179</v>
      </c>
      <c r="F289" s="242" t="s">
        <v>3720</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3701</v>
      </c>
      <c r="B290" s="234" t="s">
        <v>3702</v>
      </c>
      <c r="C290" s="235" t="s">
        <v>3733</v>
      </c>
      <c r="D290" s="238" t="s">
        <v>3734</v>
      </c>
      <c r="E290" s="239" t="s">
        <v>3150</v>
      </c>
      <c r="F290" s="242" t="s">
        <v>3720</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3701</v>
      </c>
      <c r="B291" s="234" t="s">
        <v>3702</v>
      </c>
      <c r="C291" s="235" t="s">
        <v>3735</v>
      </c>
      <c r="D291" s="238" t="s">
        <v>3736</v>
      </c>
      <c r="E291" s="239" t="s">
        <v>3179</v>
      </c>
      <c r="F291" s="242" t="s">
        <v>3737</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3701</v>
      </c>
      <c r="B292" s="234" t="s">
        <v>3702</v>
      </c>
      <c r="C292" s="235" t="s">
        <v>3738</v>
      </c>
      <c r="D292" s="238" t="s">
        <v>3739</v>
      </c>
      <c r="E292" s="239" t="s">
        <v>3179</v>
      </c>
      <c r="F292" s="242" t="s">
        <v>3737</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3701</v>
      </c>
      <c r="B293" s="234" t="s">
        <v>3702</v>
      </c>
      <c r="C293" s="235" t="s">
        <v>3740</v>
      </c>
      <c r="D293" s="238" t="s">
        <v>3741</v>
      </c>
      <c r="E293" s="239" t="s">
        <v>3429</v>
      </c>
      <c r="F293" s="242" t="s">
        <v>3720</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3701</v>
      </c>
      <c r="B294" s="234" t="s">
        <v>3702</v>
      </c>
      <c r="C294" s="235" t="s">
        <v>3742</v>
      </c>
      <c r="D294" s="238" t="s">
        <v>3743</v>
      </c>
      <c r="E294" s="239" t="s">
        <v>3429</v>
      </c>
      <c r="F294" s="242" t="s">
        <v>3720</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3701</v>
      </c>
      <c r="B295" s="234" t="s">
        <v>3702</v>
      </c>
      <c r="C295" s="235" t="s">
        <v>3744</v>
      </c>
      <c r="D295" s="238" t="s">
        <v>3745</v>
      </c>
      <c r="E295" s="239" t="s">
        <v>3246</v>
      </c>
      <c r="F295" s="242" t="s">
        <v>3720</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3701</v>
      </c>
      <c r="B296" s="234" t="s">
        <v>3702</v>
      </c>
      <c r="C296" s="235" t="s">
        <v>3746</v>
      </c>
      <c r="D296" s="238" t="s">
        <v>3747</v>
      </c>
      <c r="E296" s="239" t="s">
        <v>3246</v>
      </c>
      <c r="F296" s="242" t="s">
        <v>3720</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3701</v>
      </c>
      <c r="B297" s="234" t="s">
        <v>3702</v>
      </c>
      <c r="C297" s="235" t="s">
        <v>3748</v>
      </c>
      <c r="D297" s="238" t="s">
        <v>3749</v>
      </c>
      <c r="E297" s="239" t="s">
        <v>3150</v>
      </c>
      <c r="F297" s="242" t="s">
        <v>3720</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3701</v>
      </c>
      <c r="B298" s="234" t="s">
        <v>3702</v>
      </c>
      <c r="C298" s="235" t="s">
        <v>3750</v>
      </c>
      <c r="D298" s="238" t="s">
        <v>3751</v>
      </c>
      <c r="E298" s="239" t="s">
        <v>3246</v>
      </c>
      <c r="F298" s="242" t="s">
        <v>3720</v>
      </c>
      <c r="G298" s="245">
        <f>IF(COUNTIF(H298:AU298,"&lt;&gt;")=0,"",SUMPRODUCT(((Recommendations[ImplStatus]="Implemented")+(Recommendations[ImplStatus]="Compensated"))*ISNUMBER(MATCH(Recommendations[Id],H298:AU298,0)))/COUNTIF(H298:AU298,"&lt;&gt;"))</f>
        <v>0</v>
      </c>
      <c r="H298" s="246" t="s">
        <v>54</v>
      </c>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3701</v>
      </c>
      <c r="B299" s="234" t="s">
        <v>3702</v>
      </c>
      <c r="C299" s="235" t="s">
        <v>3752</v>
      </c>
      <c r="D299" s="238" t="s">
        <v>3753</v>
      </c>
      <c r="E299" s="239" t="s">
        <v>3179</v>
      </c>
      <c r="F299" s="242" t="s">
        <v>3720</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3701</v>
      </c>
      <c r="B300" s="234" t="s">
        <v>3702</v>
      </c>
      <c r="C300" s="235" t="s">
        <v>3754</v>
      </c>
      <c r="D300" s="238" t="s">
        <v>3755</v>
      </c>
      <c r="E300" s="239" t="s">
        <v>3246</v>
      </c>
      <c r="F300" s="242" t="s">
        <v>3720</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3701</v>
      </c>
      <c r="B301" s="234" t="s">
        <v>3702</v>
      </c>
      <c r="C301" s="235" t="s">
        <v>3756</v>
      </c>
      <c r="D301" s="238" t="s">
        <v>3757</v>
      </c>
      <c r="E301" s="239" t="s">
        <v>3294</v>
      </c>
      <c r="F301" s="242" t="s">
        <v>3720</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3701</v>
      </c>
      <c r="B302" s="234" t="s">
        <v>3702</v>
      </c>
      <c r="C302" s="235" t="s">
        <v>3758</v>
      </c>
      <c r="D302" s="238" t="s">
        <v>3759</v>
      </c>
      <c r="E302" s="239" t="s">
        <v>3294</v>
      </c>
      <c r="F302" s="242" t="s">
        <v>3720</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3701</v>
      </c>
      <c r="B303" s="233" t="s">
        <v>1195</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3701</v>
      </c>
      <c r="B304" s="234" t="s">
        <v>1195</v>
      </c>
      <c r="C304" s="235" t="s">
        <v>3760</v>
      </c>
      <c r="D304" s="238" t="s">
        <v>3761</v>
      </c>
      <c r="E304" s="239" t="s">
        <v>3150</v>
      </c>
      <c r="F304" s="242" t="s">
        <v>3762</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3701</v>
      </c>
      <c r="B305" s="234" t="s">
        <v>1195</v>
      </c>
      <c r="C305" s="235" t="s">
        <v>3763</v>
      </c>
      <c r="D305" s="238" t="s">
        <v>3764</v>
      </c>
      <c r="E305" s="239" t="s">
        <v>3150</v>
      </c>
      <c r="F305" s="242" t="s">
        <v>3762</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3701</v>
      </c>
      <c r="B306" s="234" t="s">
        <v>1195</v>
      </c>
      <c r="C306" s="235" t="s">
        <v>3765</v>
      </c>
      <c r="D306" s="238" t="s">
        <v>3766</v>
      </c>
      <c r="E306" s="239" t="s">
        <v>3150</v>
      </c>
      <c r="F306" s="242" t="s">
        <v>3762</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3701</v>
      </c>
      <c r="B307" s="234" t="s">
        <v>1195</v>
      </c>
      <c r="C307" s="235" t="s">
        <v>3767</v>
      </c>
      <c r="D307" s="238" t="s">
        <v>3768</v>
      </c>
      <c r="E307" s="239" t="s">
        <v>3150</v>
      </c>
      <c r="F307" s="242" t="s">
        <v>3762</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3701</v>
      </c>
      <c r="B308" s="234" t="s">
        <v>1195</v>
      </c>
      <c r="C308" s="235" t="s">
        <v>3769</v>
      </c>
      <c r="D308" s="238" t="s">
        <v>3770</v>
      </c>
      <c r="E308" s="239" t="s">
        <v>3246</v>
      </c>
      <c r="F308" s="242" t="s">
        <v>3762</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3701</v>
      </c>
      <c r="B309" s="234" t="s">
        <v>1195</v>
      </c>
      <c r="C309" s="235" t="s">
        <v>3771</v>
      </c>
      <c r="D309" s="238" t="s">
        <v>3772</v>
      </c>
      <c r="E309" s="239" t="s">
        <v>3246</v>
      </c>
      <c r="F309" s="242" t="s">
        <v>3762</v>
      </c>
      <c r="G309" s="245">
        <f>IF(COUNTIF(H309:AU309,"&lt;&gt;")=0,"",SUMPRODUCT(((Recommendations[ImplStatus]="Implemented")+(Recommendations[ImplStatus]="Compensated"))*ISNUMBER(MATCH(Recommendations[Id],H309:AU309,0)))/COUNTIF(H309:AU309,"&lt;&gt;"))</f>
        <v>0</v>
      </c>
      <c r="H309" s="246" t="s">
        <v>44</v>
      </c>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3701</v>
      </c>
      <c r="B310" s="234" t="s">
        <v>1195</v>
      </c>
      <c r="C310" s="235" t="s">
        <v>3773</v>
      </c>
      <c r="D310" s="238" t="s">
        <v>3774</v>
      </c>
      <c r="E310" s="239" t="s">
        <v>3246</v>
      </c>
      <c r="F310" s="242" t="s">
        <v>3762</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3701</v>
      </c>
      <c r="B311" s="234" t="s">
        <v>1195</v>
      </c>
      <c r="C311" s="235" t="s">
        <v>3775</v>
      </c>
      <c r="D311" s="238" t="s">
        <v>3776</v>
      </c>
      <c r="E311" s="239" t="s">
        <v>3246</v>
      </c>
      <c r="F311" s="242" t="s">
        <v>3762</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3701</v>
      </c>
      <c r="B312" s="234" t="s">
        <v>1195</v>
      </c>
      <c r="C312" s="235" t="s">
        <v>3777</v>
      </c>
      <c r="D312" s="238" t="s">
        <v>3778</v>
      </c>
      <c r="E312" s="239" t="s">
        <v>3246</v>
      </c>
      <c r="F312" s="242" t="s">
        <v>3762</v>
      </c>
      <c r="G312" s="245">
        <f>IF(COUNTIF(H312:AU312,"&lt;&gt;")=0,"",SUMPRODUCT(((Recommendations[ImplStatus]="Implemented")+(Recommendations[ImplStatus]="Compensated"))*ISNUMBER(MATCH(Recommendations[Id],H312:AU312,0)))/COUNTIF(H312:AU312,"&lt;&gt;"))</f>
        <v>0</v>
      </c>
      <c r="H312" s="246" t="s">
        <v>82</v>
      </c>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3701</v>
      </c>
      <c r="B313" s="234" t="s">
        <v>1195</v>
      </c>
      <c r="C313" s="235" t="s">
        <v>3779</v>
      </c>
      <c r="D313" s="238" t="s">
        <v>3780</v>
      </c>
      <c r="E313" s="239" t="s">
        <v>3179</v>
      </c>
      <c r="F313" s="242" t="s">
        <v>3762</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3701</v>
      </c>
      <c r="B314" s="234" t="s">
        <v>1195</v>
      </c>
      <c r="C314" s="235" t="s">
        <v>3781</v>
      </c>
      <c r="D314" s="238" t="s">
        <v>3782</v>
      </c>
      <c r="E314" s="239" t="s">
        <v>3179</v>
      </c>
      <c r="F314" s="242" t="s">
        <v>3762</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3701</v>
      </c>
      <c r="B315" s="234" t="s">
        <v>1195</v>
      </c>
      <c r="C315" s="235" t="s">
        <v>3783</v>
      </c>
      <c r="D315" s="238" t="s">
        <v>3784</v>
      </c>
      <c r="E315" s="239" t="s">
        <v>3179</v>
      </c>
      <c r="F315" s="242" t="s">
        <v>3762</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3701</v>
      </c>
      <c r="B316" s="234" t="s">
        <v>1195</v>
      </c>
      <c r="C316" s="235" t="s">
        <v>3785</v>
      </c>
      <c r="D316" s="238" t="s">
        <v>3786</v>
      </c>
      <c r="E316" s="239" t="s">
        <v>3179</v>
      </c>
      <c r="F316" s="242" t="s">
        <v>3762</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3701</v>
      </c>
      <c r="B317" s="234" t="s">
        <v>1195</v>
      </c>
      <c r="C317" s="235" t="s">
        <v>3787</v>
      </c>
      <c r="D317" s="238" t="s">
        <v>3788</v>
      </c>
      <c r="E317" s="239" t="s">
        <v>3246</v>
      </c>
      <c r="F317" s="242" t="s">
        <v>3720</v>
      </c>
      <c r="G317" s="245">
        <f>IF(COUNTIF(H317:AU317,"&lt;&gt;")=0,"",SUMPRODUCT(((Recommendations[ImplStatus]="Implemented")+(Recommendations[ImplStatus]="Compensated"))*ISNUMBER(MATCH(Recommendations[Id],H317:AU317,0)))/COUNTIF(H317:AU317,"&lt;&gt;"))</f>
        <v>0</v>
      </c>
      <c r="H317" s="246" t="s">
        <v>54</v>
      </c>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3701</v>
      </c>
      <c r="B318" s="234" t="s">
        <v>1195</v>
      </c>
      <c r="C318" s="235" t="s">
        <v>3789</v>
      </c>
      <c r="D318" s="238" t="s">
        <v>3790</v>
      </c>
      <c r="E318" s="239" t="s">
        <v>3294</v>
      </c>
      <c r="F318" s="242" t="s">
        <v>3720</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3701</v>
      </c>
      <c r="B319" s="234" t="s">
        <v>1195</v>
      </c>
      <c r="C319" s="235" t="s">
        <v>3791</v>
      </c>
      <c r="D319" s="238" t="s">
        <v>3792</v>
      </c>
      <c r="E319" s="239" t="s">
        <v>3294</v>
      </c>
      <c r="F319" s="242" t="s">
        <v>3720</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3701</v>
      </c>
      <c r="B320" s="233" t="s">
        <v>3793</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3701</v>
      </c>
      <c r="B321" s="234" t="s">
        <v>3793</v>
      </c>
      <c r="C321" s="235" t="s">
        <v>3794</v>
      </c>
      <c r="D321" s="238" t="s">
        <v>3795</v>
      </c>
      <c r="E321" s="239" t="s">
        <v>3179</v>
      </c>
      <c r="F321" s="242" t="s">
        <v>3796</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3701</v>
      </c>
      <c r="B322" s="234" t="s">
        <v>3793</v>
      </c>
      <c r="C322" s="235" t="s">
        <v>3797</v>
      </c>
      <c r="D322" s="238" t="s">
        <v>3798</v>
      </c>
      <c r="E322" s="239" t="s">
        <v>3179</v>
      </c>
      <c r="F322" s="242" t="s">
        <v>3796</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3701</v>
      </c>
      <c r="B323" s="234" t="s">
        <v>3793</v>
      </c>
      <c r="C323" s="235" t="s">
        <v>3799</v>
      </c>
      <c r="D323" s="238" t="s">
        <v>3800</v>
      </c>
      <c r="E323" s="239" t="s">
        <v>3179</v>
      </c>
      <c r="F323" s="242" t="s">
        <v>3796</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3701</v>
      </c>
      <c r="B324" s="234" t="s">
        <v>3793</v>
      </c>
      <c r="C324" s="235" t="s">
        <v>3801</v>
      </c>
      <c r="D324" s="238" t="s">
        <v>3802</v>
      </c>
      <c r="E324" s="239" t="s">
        <v>3179</v>
      </c>
      <c r="F324" s="242" t="s">
        <v>3796</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3701</v>
      </c>
      <c r="B325" s="234" t="s">
        <v>3793</v>
      </c>
      <c r="C325" s="235" t="s">
        <v>3803</v>
      </c>
      <c r="D325" s="238" t="s">
        <v>3804</v>
      </c>
      <c r="E325" s="239" t="s">
        <v>3179</v>
      </c>
      <c r="F325" s="242" t="s">
        <v>3796</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3701</v>
      </c>
      <c r="B326" s="234" t="s">
        <v>3793</v>
      </c>
      <c r="C326" s="235" t="s">
        <v>3805</v>
      </c>
      <c r="D326" s="238" t="s">
        <v>3806</v>
      </c>
      <c r="E326" s="239" t="s">
        <v>3179</v>
      </c>
      <c r="F326" s="242" t="s">
        <v>3796</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3701</v>
      </c>
      <c r="B327" s="234" t="s">
        <v>3793</v>
      </c>
      <c r="C327" s="235" t="s">
        <v>3807</v>
      </c>
      <c r="D327" s="238" t="s">
        <v>3808</v>
      </c>
      <c r="E327" s="239" t="s">
        <v>3179</v>
      </c>
      <c r="F327" s="242" t="s">
        <v>3796</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3701</v>
      </c>
      <c r="B328" s="234" t="s">
        <v>3793</v>
      </c>
      <c r="C328" s="235" t="s">
        <v>3809</v>
      </c>
      <c r="D328" s="238" t="s">
        <v>3810</v>
      </c>
      <c r="E328" s="239" t="s">
        <v>3179</v>
      </c>
      <c r="F328" s="242" t="s">
        <v>3796</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3701</v>
      </c>
      <c r="B329" s="234" t="s">
        <v>3793</v>
      </c>
      <c r="C329" s="235" t="s">
        <v>3811</v>
      </c>
      <c r="D329" s="238" t="s">
        <v>3812</v>
      </c>
      <c r="E329" s="239" t="s">
        <v>3179</v>
      </c>
      <c r="F329" s="242" t="s">
        <v>3796</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3701</v>
      </c>
      <c r="B330" s="234" t="s">
        <v>3793</v>
      </c>
      <c r="C330" s="235" t="s">
        <v>3813</v>
      </c>
      <c r="D330" s="238" t="s">
        <v>3814</v>
      </c>
      <c r="E330" s="239" t="s">
        <v>3179</v>
      </c>
      <c r="F330" s="242" t="s">
        <v>3796</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3701</v>
      </c>
      <c r="B331" s="234" t="s">
        <v>3793</v>
      </c>
      <c r="C331" s="235" t="s">
        <v>3815</v>
      </c>
      <c r="D331" s="238" t="s">
        <v>3816</v>
      </c>
      <c r="E331" s="239" t="s">
        <v>3179</v>
      </c>
      <c r="F331" s="242" t="s">
        <v>3796</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3701</v>
      </c>
      <c r="B332" s="234" t="s">
        <v>3793</v>
      </c>
      <c r="C332" s="235" t="s">
        <v>3817</v>
      </c>
      <c r="D332" s="238" t="s">
        <v>3818</v>
      </c>
      <c r="E332" s="239" t="s">
        <v>3179</v>
      </c>
      <c r="F332" s="242" t="s">
        <v>3796</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3701</v>
      </c>
      <c r="B333" s="234" t="s">
        <v>3793</v>
      </c>
      <c r="C333" s="235" t="s">
        <v>3819</v>
      </c>
      <c r="D333" s="238" t="s">
        <v>3820</v>
      </c>
      <c r="E333" s="239" t="s">
        <v>3179</v>
      </c>
      <c r="F333" s="242" t="s">
        <v>3796</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3701</v>
      </c>
      <c r="B334" s="234" t="s">
        <v>3793</v>
      </c>
      <c r="C334" s="235" t="s">
        <v>3821</v>
      </c>
      <c r="D334" s="238" t="s">
        <v>3822</v>
      </c>
      <c r="E334" s="239" t="s">
        <v>3179</v>
      </c>
      <c r="F334" s="242" t="s">
        <v>3796</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3701</v>
      </c>
      <c r="B335" s="234" t="s">
        <v>3793</v>
      </c>
      <c r="C335" s="235" t="s">
        <v>3823</v>
      </c>
      <c r="D335" s="238" t="s">
        <v>3824</v>
      </c>
      <c r="E335" s="239" t="s">
        <v>3179</v>
      </c>
      <c r="F335" s="242" t="s">
        <v>3796</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3701</v>
      </c>
      <c r="B336" s="234" t="s">
        <v>3793</v>
      </c>
      <c r="C336" s="235" t="s">
        <v>3825</v>
      </c>
      <c r="D336" s="238" t="s">
        <v>3826</v>
      </c>
      <c r="E336" s="239" t="s">
        <v>3294</v>
      </c>
      <c r="F336" s="242" t="s">
        <v>3796</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3701</v>
      </c>
      <c r="B337" s="234" t="s">
        <v>3793</v>
      </c>
      <c r="C337" s="235" t="s">
        <v>3827</v>
      </c>
      <c r="D337" s="238" t="s">
        <v>3828</v>
      </c>
      <c r="E337" s="239" t="s">
        <v>3294</v>
      </c>
      <c r="F337" s="242" t="s">
        <v>3796</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3701</v>
      </c>
      <c r="B338" s="234" t="s">
        <v>3793</v>
      </c>
      <c r="C338" s="235" t="s">
        <v>3829</v>
      </c>
      <c r="D338" s="238" t="s">
        <v>3830</v>
      </c>
      <c r="E338" s="239" t="s">
        <v>3179</v>
      </c>
      <c r="F338" s="242" t="s">
        <v>3796</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3701</v>
      </c>
      <c r="B339" s="234" t="s">
        <v>3793</v>
      </c>
      <c r="C339" s="235" t="s">
        <v>3831</v>
      </c>
      <c r="D339" s="238" t="s">
        <v>3832</v>
      </c>
      <c r="E339" s="239" t="s">
        <v>3179</v>
      </c>
      <c r="F339" s="242" t="s">
        <v>3796</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3701</v>
      </c>
      <c r="B340" s="233" t="s">
        <v>3833</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3701</v>
      </c>
      <c r="B341" s="234" t="s">
        <v>3833</v>
      </c>
      <c r="C341" s="235" t="s">
        <v>3834</v>
      </c>
      <c r="D341" s="238" t="s">
        <v>3835</v>
      </c>
      <c r="E341" s="239" t="s">
        <v>3150</v>
      </c>
      <c r="F341" s="242" t="s">
        <v>3720</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3701</v>
      </c>
      <c r="B342" s="234" t="s">
        <v>3833</v>
      </c>
      <c r="C342" s="235" t="s">
        <v>3836</v>
      </c>
      <c r="D342" s="238" t="s">
        <v>3837</v>
      </c>
      <c r="E342" s="239" t="s">
        <v>3150</v>
      </c>
      <c r="F342" s="242" t="s">
        <v>3720</v>
      </c>
      <c r="G342" s="245">
        <f>IF(COUNTIF(H342:AU342,"&lt;&gt;")=0,"",SUMPRODUCT(((Recommendations[ImplStatus]="Implemented")+(Recommendations[ImplStatus]="Compensated"))*ISNUMBER(MATCH(Recommendations[Id],H342:AU342,0)))/COUNTIF(H342:AU342,"&lt;&gt;"))</f>
        <v>0</v>
      </c>
      <c r="H342" s="246" t="s">
        <v>44</v>
      </c>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3701</v>
      </c>
      <c r="B343" s="234" t="s">
        <v>3833</v>
      </c>
      <c r="C343" s="235" t="s">
        <v>3838</v>
      </c>
      <c r="D343" s="238" t="s">
        <v>3839</v>
      </c>
      <c r="E343" s="239" t="s">
        <v>3246</v>
      </c>
      <c r="F343" s="242" t="s">
        <v>3840</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3701</v>
      </c>
      <c r="B344" s="234" t="s">
        <v>3833</v>
      </c>
      <c r="C344" s="235" t="s">
        <v>3841</v>
      </c>
      <c r="D344" s="238" t="s">
        <v>3842</v>
      </c>
      <c r="E344" s="239" t="s">
        <v>3179</v>
      </c>
      <c r="F344" s="242" t="s">
        <v>3840</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3701</v>
      </c>
      <c r="B345" s="234" t="s">
        <v>3833</v>
      </c>
      <c r="C345" s="235" t="s">
        <v>3843</v>
      </c>
      <c r="D345" s="238" t="s">
        <v>3844</v>
      </c>
      <c r="E345" s="239" t="s">
        <v>3179</v>
      </c>
      <c r="F345" s="242" t="s">
        <v>3840</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3701</v>
      </c>
      <c r="B346" s="234" t="s">
        <v>3833</v>
      </c>
      <c r="C346" s="235" t="s">
        <v>3845</v>
      </c>
      <c r="D346" s="238" t="s">
        <v>3846</v>
      </c>
      <c r="E346" s="239" t="s">
        <v>3179</v>
      </c>
      <c r="F346" s="242" t="s">
        <v>3840</v>
      </c>
      <c r="G346" s="245">
        <f>IF(COUNTIF(H346:AU346,"&lt;&gt;")=0,"",SUMPRODUCT(((Recommendations[ImplStatus]="Implemented")+(Recommendations[ImplStatus]="Compensated"))*ISNUMBER(MATCH(Recommendations[Id],H346:AU346,0)))/COUNTIF(H346:AU346,"&lt;&gt;"))</f>
        <v>0</v>
      </c>
      <c r="H346" s="246" t="s">
        <v>92</v>
      </c>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3701</v>
      </c>
      <c r="B347" s="234" t="s">
        <v>3833</v>
      </c>
      <c r="C347" s="235" t="s">
        <v>3847</v>
      </c>
      <c r="D347" s="238" t="s">
        <v>3848</v>
      </c>
      <c r="E347" s="239" t="s">
        <v>3179</v>
      </c>
      <c r="F347" s="242" t="s">
        <v>3840</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3701</v>
      </c>
      <c r="B348" s="234" t="s">
        <v>3833</v>
      </c>
      <c r="C348" s="235" t="s">
        <v>3849</v>
      </c>
      <c r="D348" s="238" t="s">
        <v>3850</v>
      </c>
      <c r="E348" s="239" t="s">
        <v>3179</v>
      </c>
      <c r="F348" s="242" t="s">
        <v>3840</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3701</v>
      </c>
      <c r="B349" s="234" t="s">
        <v>3833</v>
      </c>
      <c r="C349" s="235" t="s">
        <v>3851</v>
      </c>
      <c r="D349" s="238" t="s">
        <v>3852</v>
      </c>
      <c r="E349" s="239" t="s">
        <v>3179</v>
      </c>
      <c r="F349" s="242" t="s">
        <v>3840</v>
      </c>
      <c r="G349" s="245">
        <f>IF(COUNTIF(H349:AU349,"&lt;&gt;")=0,"",SUMPRODUCT(((Recommendations[ImplStatus]="Implemented")+(Recommendations[ImplStatus]="Compensated"))*ISNUMBER(MATCH(Recommendations[Id],H349:AU349,0)))/COUNTIF(H349:AU349,"&lt;&gt;"))</f>
        <v>0</v>
      </c>
      <c r="H349" s="246" t="s">
        <v>87</v>
      </c>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3701</v>
      </c>
      <c r="B350" s="234" t="s">
        <v>3833</v>
      </c>
      <c r="C350" s="235" t="s">
        <v>3853</v>
      </c>
      <c r="D350" s="238" t="s">
        <v>3854</v>
      </c>
      <c r="E350" s="239" t="s">
        <v>3150</v>
      </c>
      <c r="F350" s="242" t="s">
        <v>3840</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3701</v>
      </c>
      <c r="B351" s="234" t="s">
        <v>3833</v>
      </c>
      <c r="C351" s="235" t="s">
        <v>3855</v>
      </c>
      <c r="D351" s="238" t="s">
        <v>3856</v>
      </c>
      <c r="E351" s="239" t="s">
        <v>3150</v>
      </c>
      <c r="F351" s="242" t="s">
        <v>3840</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3701</v>
      </c>
      <c r="B352" s="234" t="s">
        <v>3833</v>
      </c>
      <c r="C352" s="235" t="s">
        <v>3857</v>
      </c>
      <c r="D352" s="238" t="s">
        <v>3858</v>
      </c>
      <c r="E352" s="239" t="s">
        <v>3150</v>
      </c>
      <c r="F352" s="242" t="s">
        <v>3840</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3701</v>
      </c>
      <c r="B353" s="234" t="s">
        <v>3833</v>
      </c>
      <c r="C353" s="235" t="s">
        <v>3859</v>
      </c>
      <c r="D353" s="238" t="s">
        <v>3860</v>
      </c>
      <c r="E353" s="239" t="s">
        <v>3246</v>
      </c>
      <c r="F353" s="242" t="s">
        <v>3720</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3701</v>
      </c>
      <c r="B354" s="233" t="s">
        <v>3861</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3701</v>
      </c>
      <c r="B355" s="234" t="s">
        <v>3861</v>
      </c>
      <c r="C355" s="235" t="s">
        <v>3862</v>
      </c>
      <c r="D355" s="238" t="s">
        <v>3863</v>
      </c>
      <c r="E355" s="239" t="s">
        <v>3246</v>
      </c>
      <c r="F355" s="242" t="s">
        <v>3864</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3701</v>
      </c>
      <c r="B356" s="234" t="s">
        <v>3861</v>
      </c>
      <c r="C356" s="235" t="s">
        <v>3865</v>
      </c>
      <c r="D356" s="238" t="s">
        <v>3866</v>
      </c>
      <c r="E356" s="239" t="s">
        <v>3246</v>
      </c>
      <c r="F356" s="242" t="s">
        <v>3864</v>
      </c>
      <c r="G356" s="245">
        <f>IF(COUNTIF(H356:AU356,"&lt;&gt;")=0,"",SUMPRODUCT(((Recommendations[ImplStatus]="Implemented")+(Recommendations[ImplStatus]="Compensated"))*ISNUMBER(MATCH(Recommendations[Id],H356:AU356,0)))/COUNTIF(H356:AU356,"&lt;&gt;"))</f>
        <v>0</v>
      </c>
      <c r="H356" s="246" t="s">
        <v>49</v>
      </c>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3701</v>
      </c>
      <c r="B357" s="234" t="s">
        <v>3861</v>
      </c>
      <c r="C357" s="235" t="s">
        <v>3867</v>
      </c>
      <c r="D357" s="238" t="s">
        <v>3868</v>
      </c>
      <c r="E357" s="239" t="s">
        <v>3294</v>
      </c>
      <c r="F357" s="242" t="s">
        <v>3864</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3701</v>
      </c>
      <c r="B358" s="234" t="s">
        <v>3861</v>
      </c>
      <c r="C358" s="235" t="s">
        <v>3869</v>
      </c>
      <c r="D358" s="238" t="s">
        <v>3870</v>
      </c>
      <c r="E358" s="239" t="s">
        <v>3294</v>
      </c>
      <c r="F358" s="242" t="s">
        <v>3864</v>
      </c>
      <c r="G358" s="245">
        <f>IF(COUNTIF(H358:AU358,"&lt;&gt;")=0,"",SUMPRODUCT(((Recommendations[ImplStatus]="Implemented")+(Recommendations[ImplStatus]="Compensated"))*ISNUMBER(MATCH(Recommendations[Id],H358:AU358,0)))/COUNTIF(H358:AU358,"&lt;&gt;"))</f>
        <v>0</v>
      </c>
      <c r="H358" s="246" t="s">
        <v>13</v>
      </c>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3701</v>
      </c>
      <c r="B359" s="234" t="s">
        <v>3861</v>
      </c>
      <c r="C359" s="235" t="s">
        <v>3871</v>
      </c>
      <c r="D359" s="238" t="s">
        <v>3872</v>
      </c>
      <c r="E359" s="239" t="s">
        <v>3294</v>
      </c>
      <c r="F359" s="242" t="s">
        <v>3864</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3701</v>
      </c>
      <c r="B360" s="234" t="s">
        <v>3861</v>
      </c>
      <c r="C360" s="235" t="s">
        <v>3873</v>
      </c>
      <c r="D360" s="238" t="s">
        <v>3874</v>
      </c>
      <c r="E360" s="239" t="s">
        <v>3246</v>
      </c>
      <c r="F360" s="242" t="s">
        <v>3864</v>
      </c>
      <c r="G360" s="245">
        <f>IF(COUNTIF(H360:AU360,"&lt;&gt;")=0,"",SUMPRODUCT(((Recommendations[ImplStatus]="Implemented")+(Recommendations[ImplStatus]="Compensated"))*ISNUMBER(MATCH(Recommendations[Id],H360:AU360,0)))/COUNTIF(H360:AU360,"&lt;&gt;"))</f>
        <v>0</v>
      </c>
      <c r="H360" s="246" t="s">
        <v>23</v>
      </c>
      <c r="I360" s="246" t="s">
        <v>34</v>
      </c>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3701</v>
      </c>
      <c r="B361" s="234" t="s">
        <v>3861</v>
      </c>
      <c r="C361" s="235" t="s">
        <v>3875</v>
      </c>
      <c r="D361" s="238" t="s">
        <v>3876</v>
      </c>
      <c r="E361" s="239" t="s">
        <v>3179</v>
      </c>
      <c r="F361" s="242" t="s">
        <v>3864</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3701</v>
      </c>
      <c r="B362" s="234" t="s">
        <v>3861</v>
      </c>
      <c r="C362" s="235" t="s">
        <v>3877</v>
      </c>
      <c r="D362" s="238" t="s">
        <v>3878</v>
      </c>
      <c r="E362" s="239" t="s">
        <v>3294</v>
      </c>
      <c r="F362" s="242" t="s">
        <v>3864</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3701</v>
      </c>
      <c r="B363" s="234" t="s">
        <v>3861</v>
      </c>
      <c r="C363" s="235" t="s">
        <v>3879</v>
      </c>
      <c r="D363" s="238" t="s">
        <v>3880</v>
      </c>
      <c r="E363" s="239" t="s">
        <v>3294</v>
      </c>
      <c r="F363" s="242" t="s">
        <v>3864</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3701</v>
      </c>
      <c r="B364" s="234" t="s">
        <v>3861</v>
      </c>
      <c r="C364" s="235" t="s">
        <v>3881</v>
      </c>
      <c r="D364" s="238" t="s">
        <v>3882</v>
      </c>
      <c r="E364" s="239" t="s">
        <v>3294</v>
      </c>
      <c r="F364" s="242" t="s">
        <v>3864</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3701</v>
      </c>
      <c r="B365" s="234" t="s">
        <v>3861</v>
      </c>
      <c r="C365" s="235" t="s">
        <v>3883</v>
      </c>
      <c r="D365" s="238" t="s">
        <v>3884</v>
      </c>
      <c r="E365" s="239" t="s">
        <v>3294</v>
      </c>
      <c r="F365" s="242" t="s">
        <v>3864</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3701</v>
      </c>
      <c r="B366" s="234" t="s">
        <v>3861</v>
      </c>
      <c r="C366" s="235" t="s">
        <v>3885</v>
      </c>
      <c r="D366" s="238" t="s">
        <v>3886</v>
      </c>
      <c r="E366" s="239" t="s">
        <v>3294</v>
      </c>
      <c r="F366" s="242" t="s">
        <v>3864</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3701</v>
      </c>
      <c r="B367" s="234" t="s">
        <v>3861</v>
      </c>
      <c r="C367" s="235" t="s">
        <v>3887</v>
      </c>
      <c r="D367" s="238" t="s">
        <v>3888</v>
      </c>
      <c r="E367" s="239" t="s">
        <v>3294</v>
      </c>
      <c r="F367" s="242" t="s">
        <v>3864</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3701</v>
      </c>
      <c r="B368" s="234" t="s">
        <v>3861</v>
      </c>
      <c r="C368" s="235" t="s">
        <v>3889</v>
      </c>
      <c r="D368" s="238" t="s">
        <v>3890</v>
      </c>
      <c r="E368" s="239" t="s">
        <v>3294</v>
      </c>
      <c r="F368" s="242" t="s">
        <v>3864</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3701</v>
      </c>
      <c r="B369" s="234" t="s">
        <v>3861</v>
      </c>
      <c r="C369" s="235" t="s">
        <v>3891</v>
      </c>
      <c r="D369" s="238" t="s">
        <v>3892</v>
      </c>
      <c r="E369" s="239" t="s">
        <v>3294</v>
      </c>
      <c r="F369" s="242" t="s">
        <v>3864</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3893</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3893</v>
      </c>
      <c r="B371" s="233" t="s">
        <v>3894</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3893</v>
      </c>
      <c r="B372" s="234" t="s">
        <v>3894</v>
      </c>
      <c r="C372" s="235" t="s">
        <v>3895</v>
      </c>
      <c r="D372" s="238" t="s">
        <v>3896</v>
      </c>
      <c r="E372" s="239" t="s">
        <v>3150</v>
      </c>
      <c r="F372" s="242" t="s">
        <v>3897</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3893</v>
      </c>
      <c r="B373" s="234" t="s">
        <v>3894</v>
      </c>
      <c r="C373" s="235" t="s">
        <v>3898</v>
      </c>
      <c r="D373" s="238" t="s">
        <v>3899</v>
      </c>
      <c r="E373" s="239" t="s">
        <v>3150</v>
      </c>
      <c r="F373" s="242" t="s">
        <v>3900</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3893</v>
      </c>
      <c r="B374" s="234" t="s">
        <v>3894</v>
      </c>
      <c r="C374" s="235" t="s">
        <v>3901</v>
      </c>
      <c r="D374" s="238" t="s">
        <v>3902</v>
      </c>
      <c r="E374" s="239" t="s">
        <v>3179</v>
      </c>
      <c r="F374" s="242" t="s">
        <v>3900</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3893</v>
      </c>
      <c r="B375" s="234" t="s">
        <v>3894</v>
      </c>
      <c r="C375" s="235" t="s">
        <v>3903</v>
      </c>
      <c r="D375" s="238" t="s">
        <v>3904</v>
      </c>
      <c r="E375" s="239" t="s">
        <v>3179</v>
      </c>
      <c r="F375" s="242" t="s">
        <v>3900</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3893</v>
      </c>
      <c r="B376" s="234" t="s">
        <v>3894</v>
      </c>
      <c r="C376" s="235" t="s">
        <v>3905</v>
      </c>
      <c r="D376" s="238" t="s">
        <v>3906</v>
      </c>
      <c r="E376" s="239" t="s">
        <v>3179</v>
      </c>
      <c r="F376" s="242" t="s">
        <v>3762</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3893</v>
      </c>
      <c r="B377" s="234" t="s">
        <v>3894</v>
      </c>
      <c r="C377" s="235" t="s">
        <v>3907</v>
      </c>
      <c r="D377" s="238" t="s">
        <v>3908</v>
      </c>
      <c r="E377" s="239" t="s">
        <v>3246</v>
      </c>
      <c r="F377" s="242" t="s">
        <v>3720</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3893</v>
      </c>
      <c r="B378" s="234" t="s">
        <v>3894</v>
      </c>
      <c r="C378" s="235" t="s">
        <v>3909</v>
      </c>
      <c r="D378" s="238" t="s">
        <v>3910</v>
      </c>
      <c r="E378" s="239" t="s">
        <v>3246</v>
      </c>
      <c r="F378" s="242" t="s">
        <v>3900</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3893</v>
      </c>
      <c r="B379" s="234" t="s">
        <v>3894</v>
      </c>
      <c r="C379" s="235" t="s">
        <v>3911</v>
      </c>
      <c r="D379" s="238" t="s">
        <v>3912</v>
      </c>
      <c r="E379" s="239" t="s">
        <v>3246</v>
      </c>
      <c r="F379" s="242" t="s">
        <v>3897</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3893</v>
      </c>
      <c r="B380" s="234" t="s">
        <v>3894</v>
      </c>
      <c r="C380" s="235" t="s">
        <v>3913</v>
      </c>
      <c r="D380" s="238" t="s">
        <v>3914</v>
      </c>
      <c r="E380" s="239" t="s">
        <v>3246</v>
      </c>
      <c r="F380" s="242" t="s">
        <v>3897</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3893</v>
      </c>
      <c r="B381" s="234" t="s">
        <v>3894</v>
      </c>
      <c r="C381" s="235" t="s">
        <v>3915</v>
      </c>
      <c r="D381" s="238" t="s">
        <v>3916</v>
      </c>
      <c r="E381" s="239" t="s">
        <v>3246</v>
      </c>
      <c r="F381" s="242" t="s">
        <v>3897</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3893</v>
      </c>
      <c r="B382" s="234" t="s">
        <v>3894</v>
      </c>
      <c r="C382" s="235" t="s">
        <v>3917</v>
      </c>
      <c r="D382" s="238" t="s">
        <v>3918</v>
      </c>
      <c r="E382" s="239" t="s">
        <v>3294</v>
      </c>
      <c r="F382" s="242" t="s">
        <v>3897</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3893</v>
      </c>
      <c r="B383" s="234" t="s">
        <v>3894</v>
      </c>
      <c r="C383" s="235" t="s">
        <v>3919</v>
      </c>
      <c r="D383" s="238" t="s">
        <v>3920</v>
      </c>
      <c r="E383" s="239" t="s">
        <v>3294</v>
      </c>
      <c r="F383" s="242" t="s">
        <v>3897</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3893</v>
      </c>
      <c r="B384" s="234" t="s">
        <v>3894</v>
      </c>
      <c r="C384" s="235" t="s">
        <v>3921</v>
      </c>
      <c r="D384" s="238" t="s">
        <v>3922</v>
      </c>
      <c r="E384" s="239" t="s">
        <v>3294</v>
      </c>
      <c r="F384" s="242" t="s">
        <v>3897</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3893</v>
      </c>
      <c r="B385" s="234" t="s">
        <v>3894</v>
      </c>
      <c r="C385" s="235" t="s">
        <v>3923</v>
      </c>
      <c r="D385" s="238" t="s">
        <v>3924</v>
      </c>
      <c r="E385" s="239" t="s">
        <v>3246</v>
      </c>
      <c r="F385" s="242" t="s">
        <v>3897</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3893</v>
      </c>
      <c r="B386" s="233" t="s">
        <v>3925</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3893</v>
      </c>
      <c r="B387" s="234" t="s">
        <v>3925</v>
      </c>
      <c r="C387" s="235" t="s">
        <v>3926</v>
      </c>
      <c r="D387" s="238" t="s">
        <v>3927</v>
      </c>
      <c r="E387" s="239" t="s">
        <v>3150</v>
      </c>
      <c r="F387" s="242" t="s">
        <v>3928</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3893</v>
      </c>
      <c r="B388" s="234" t="s">
        <v>3925</v>
      </c>
      <c r="C388" s="235" t="s">
        <v>3929</v>
      </c>
      <c r="D388" s="238" t="s">
        <v>3930</v>
      </c>
      <c r="E388" s="239" t="s">
        <v>3150</v>
      </c>
      <c r="F388" s="242" t="s">
        <v>3928</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3893</v>
      </c>
      <c r="B389" s="234" t="s">
        <v>3925</v>
      </c>
      <c r="C389" s="235" t="s">
        <v>3931</v>
      </c>
      <c r="D389" s="238" t="s">
        <v>3932</v>
      </c>
      <c r="E389" s="239" t="s">
        <v>3429</v>
      </c>
      <c r="F389" s="242" t="s">
        <v>3928</v>
      </c>
      <c r="G389" s="245">
        <f>IF(COUNTIF(H389:AU389,"&lt;&gt;")=0,"",SUMPRODUCT(((Recommendations[ImplStatus]="Implemented")+(Recommendations[ImplStatus]="Compensated"))*ISNUMBER(MATCH(Recommendations[Id],H389:AU389,0)))/COUNTIF(H389:AU389,"&lt;&gt;"))</f>
        <v>0</v>
      </c>
      <c r="H389" s="246" t="s">
        <v>67</v>
      </c>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3893</v>
      </c>
      <c r="B390" s="234" t="s">
        <v>3925</v>
      </c>
      <c r="C390" s="235" t="s">
        <v>3933</v>
      </c>
      <c r="D390" s="238" t="s">
        <v>3934</v>
      </c>
      <c r="E390" s="239" t="s">
        <v>3246</v>
      </c>
      <c r="F390" s="242" t="s">
        <v>3928</v>
      </c>
      <c r="G390" s="245">
        <f>IF(COUNTIF(H390:AU390,"&lt;&gt;")=0,"",SUMPRODUCT(((Recommendations[ImplStatus]="Implemented")+(Recommendations[ImplStatus]="Compensated"))*ISNUMBER(MATCH(Recommendations[Id],H390:AU390,0)))/COUNTIF(H390:AU390,"&lt;&gt;"))</f>
        <v>0</v>
      </c>
      <c r="H390" s="246" t="s">
        <v>72</v>
      </c>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3893</v>
      </c>
      <c r="B391" s="234" t="s">
        <v>3925</v>
      </c>
      <c r="C391" s="235" t="s">
        <v>3935</v>
      </c>
      <c r="D391" s="238" t="s">
        <v>3936</v>
      </c>
      <c r="E391" s="239" t="s">
        <v>3429</v>
      </c>
      <c r="F391" s="242" t="s">
        <v>3928</v>
      </c>
      <c r="G391" s="245">
        <f>IF(COUNTIF(H391:AU391,"&lt;&gt;")=0,"",SUMPRODUCT(((Recommendations[ImplStatus]="Implemented")+(Recommendations[ImplStatus]="Compensated"))*ISNUMBER(MATCH(Recommendations[Id],H391:AU391,0)))/COUNTIF(H391:AU391,"&lt;&gt;"))</f>
        <v>0</v>
      </c>
      <c r="H391" s="246" t="s">
        <v>72</v>
      </c>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3893</v>
      </c>
      <c r="B392" s="234" t="s">
        <v>3925</v>
      </c>
      <c r="C392" s="235" t="s">
        <v>3937</v>
      </c>
      <c r="D392" s="238" t="s">
        <v>3938</v>
      </c>
      <c r="E392" s="239" t="s">
        <v>3179</v>
      </c>
      <c r="F392" s="242" t="s">
        <v>3928</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3893</v>
      </c>
      <c r="B393" s="234" t="s">
        <v>3925</v>
      </c>
      <c r="C393" s="235" t="s">
        <v>3939</v>
      </c>
      <c r="D393" s="238" t="s">
        <v>3940</v>
      </c>
      <c r="E393" s="239" t="s">
        <v>3179</v>
      </c>
      <c r="F393" s="242" t="s">
        <v>3928</v>
      </c>
      <c r="G393" s="245">
        <f>IF(COUNTIF(H393:AU393,"&lt;&gt;")=0,"",SUMPRODUCT(((Recommendations[ImplStatus]="Implemented")+(Recommendations[ImplStatus]="Compensated"))*ISNUMBER(MATCH(Recommendations[Id],H393:AU393,0)))/COUNTIF(H393:AU393,"&lt;&gt;"))</f>
        <v>0</v>
      </c>
      <c r="H393" s="246" t="s">
        <v>77</v>
      </c>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3893</v>
      </c>
      <c r="B394" s="234" t="s">
        <v>3925</v>
      </c>
      <c r="C394" s="235" t="s">
        <v>3941</v>
      </c>
      <c r="D394" s="238" t="s">
        <v>3942</v>
      </c>
      <c r="E394" s="239" t="s">
        <v>3429</v>
      </c>
      <c r="F394" s="242" t="s">
        <v>3928</v>
      </c>
      <c r="G394" s="245">
        <f>IF(COUNTIF(H394:AU394,"&lt;&gt;")=0,"",SUMPRODUCT(((Recommendations[ImplStatus]="Implemented")+(Recommendations[ImplStatus]="Compensated"))*ISNUMBER(MATCH(Recommendations[Id],H394:AU394,0)))/COUNTIF(H394:AU394,"&lt;&gt;"))</f>
        <v>0</v>
      </c>
      <c r="H394" s="246" t="s">
        <v>92</v>
      </c>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3893</v>
      </c>
      <c r="B395" s="234" t="s">
        <v>3925</v>
      </c>
      <c r="C395" s="235" t="s">
        <v>3943</v>
      </c>
      <c r="D395" s="238" t="s">
        <v>3944</v>
      </c>
      <c r="E395" s="239" t="s">
        <v>3246</v>
      </c>
      <c r="F395" s="242" t="s">
        <v>3928</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3893</v>
      </c>
      <c r="B396" s="234" t="s">
        <v>3925</v>
      </c>
      <c r="C396" s="235" t="s">
        <v>3945</v>
      </c>
      <c r="D396" s="238" t="s">
        <v>3946</v>
      </c>
      <c r="E396" s="239" t="s">
        <v>3429</v>
      </c>
      <c r="F396" s="242" t="s">
        <v>3928</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3893</v>
      </c>
      <c r="B397" s="234" t="s">
        <v>3925</v>
      </c>
      <c r="C397" s="235" t="s">
        <v>3947</v>
      </c>
      <c r="D397" s="238" t="s">
        <v>3948</v>
      </c>
      <c r="E397" s="239" t="s">
        <v>3179</v>
      </c>
      <c r="F397" s="242" t="s">
        <v>3928</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3893</v>
      </c>
      <c r="B398" s="234" t="s">
        <v>3925</v>
      </c>
      <c r="C398" s="235" t="s">
        <v>3949</v>
      </c>
      <c r="D398" s="238" t="s">
        <v>3950</v>
      </c>
      <c r="E398" s="239" t="s">
        <v>3294</v>
      </c>
      <c r="F398" s="242" t="s">
        <v>3928</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3893</v>
      </c>
      <c r="B399" s="234" t="s">
        <v>3925</v>
      </c>
      <c r="C399" s="235" t="s">
        <v>3951</v>
      </c>
      <c r="D399" s="238" t="s">
        <v>3952</v>
      </c>
      <c r="E399" s="239" t="s">
        <v>3429</v>
      </c>
      <c r="F399" s="242" t="s">
        <v>3928</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3893</v>
      </c>
      <c r="B400" s="234" t="s">
        <v>3925</v>
      </c>
      <c r="C400" s="235" t="s">
        <v>3953</v>
      </c>
      <c r="D400" s="238" t="s">
        <v>3954</v>
      </c>
      <c r="E400" s="239" t="s">
        <v>3429</v>
      </c>
      <c r="F400" s="242" t="s">
        <v>3928</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3893</v>
      </c>
      <c r="B401" s="234" t="s">
        <v>3925</v>
      </c>
      <c r="C401" s="235" t="s">
        <v>3955</v>
      </c>
      <c r="D401" s="238" t="s">
        <v>3956</v>
      </c>
      <c r="E401" s="239" t="s">
        <v>3179</v>
      </c>
      <c r="F401" s="242" t="s">
        <v>3928</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3893</v>
      </c>
      <c r="B402" s="234" t="s">
        <v>3925</v>
      </c>
      <c r="C402" s="235" t="s">
        <v>3957</v>
      </c>
      <c r="D402" s="238" t="s">
        <v>3958</v>
      </c>
      <c r="E402" s="239" t="s">
        <v>3179</v>
      </c>
      <c r="F402" s="242" t="s">
        <v>3928</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3893</v>
      </c>
      <c r="B403" s="234" t="s">
        <v>3925</v>
      </c>
      <c r="C403" s="235" t="s">
        <v>3959</v>
      </c>
      <c r="D403" s="238" t="s">
        <v>3960</v>
      </c>
      <c r="E403" s="239" t="s">
        <v>3179</v>
      </c>
      <c r="F403" s="242" t="s">
        <v>3928</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3893</v>
      </c>
      <c r="B404" s="234" t="s">
        <v>3925</v>
      </c>
      <c r="C404" s="235" t="s">
        <v>3961</v>
      </c>
      <c r="D404" s="238" t="s">
        <v>3962</v>
      </c>
      <c r="E404" s="239" t="s">
        <v>3294</v>
      </c>
      <c r="F404" s="242" t="s">
        <v>3928</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3893</v>
      </c>
      <c r="B405" s="234" t="s">
        <v>3925</v>
      </c>
      <c r="C405" s="235" t="s">
        <v>3963</v>
      </c>
      <c r="D405" s="238" t="s">
        <v>3964</v>
      </c>
      <c r="E405" s="239" t="s">
        <v>3294</v>
      </c>
      <c r="F405" s="242" t="s">
        <v>3928</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3893</v>
      </c>
      <c r="B406" s="234" t="s">
        <v>3925</v>
      </c>
      <c r="C406" s="235" t="s">
        <v>3965</v>
      </c>
      <c r="D406" s="238" t="s">
        <v>3966</v>
      </c>
      <c r="E406" s="239" t="s">
        <v>3294</v>
      </c>
      <c r="F406" s="242" t="s">
        <v>3967</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3893</v>
      </c>
      <c r="B407" s="234" t="s">
        <v>3925</v>
      </c>
      <c r="C407" s="235" t="s">
        <v>3968</v>
      </c>
      <c r="D407" s="238" t="s">
        <v>3969</v>
      </c>
      <c r="E407" s="239" t="s">
        <v>3294</v>
      </c>
      <c r="F407" s="242" t="s">
        <v>3928</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3893</v>
      </c>
      <c r="B408" s="234" t="s">
        <v>3925</v>
      </c>
      <c r="C408" s="235" t="s">
        <v>3970</v>
      </c>
      <c r="D408" s="238" t="s">
        <v>3971</v>
      </c>
      <c r="E408" s="239" t="s">
        <v>3294</v>
      </c>
      <c r="F408" s="242" t="s">
        <v>3928</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3893</v>
      </c>
      <c r="B409" s="234" t="s">
        <v>3925</v>
      </c>
      <c r="C409" s="235" t="s">
        <v>3972</v>
      </c>
      <c r="D409" s="238" t="s">
        <v>3973</v>
      </c>
      <c r="E409" s="239" t="s">
        <v>3294</v>
      </c>
      <c r="F409" s="242" t="s">
        <v>3974</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3893</v>
      </c>
      <c r="B410" s="233" t="s">
        <v>3975</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3893</v>
      </c>
      <c r="B411" s="234" t="s">
        <v>3975</v>
      </c>
      <c r="C411" s="235" t="s">
        <v>3976</v>
      </c>
      <c r="D411" s="238" t="s">
        <v>3977</v>
      </c>
      <c r="E411" s="239" t="s">
        <v>3150</v>
      </c>
      <c r="F411" s="242" t="s">
        <v>3900</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3893</v>
      </c>
      <c r="B412" s="234" t="s">
        <v>3975</v>
      </c>
      <c r="C412" s="235" t="s">
        <v>3978</v>
      </c>
      <c r="D412" s="238" t="s">
        <v>3979</v>
      </c>
      <c r="E412" s="239" t="s">
        <v>3150</v>
      </c>
      <c r="F412" s="242" t="s">
        <v>3900</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3893</v>
      </c>
      <c r="B413" s="234" t="s">
        <v>3975</v>
      </c>
      <c r="C413" s="235" t="s">
        <v>3980</v>
      </c>
      <c r="D413" s="238" t="s">
        <v>3981</v>
      </c>
      <c r="E413" s="239" t="s">
        <v>3150</v>
      </c>
      <c r="F413" s="242" t="s">
        <v>3900</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3893</v>
      </c>
      <c r="B414" s="234" t="s">
        <v>3975</v>
      </c>
      <c r="C414" s="235" t="s">
        <v>3982</v>
      </c>
      <c r="D414" s="238" t="s">
        <v>3983</v>
      </c>
      <c r="E414" s="239" t="s">
        <v>3150</v>
      </c>
      <c r="F414" s="242" t="s">
        <v>3900</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3893</v>
      </c>
      <c r="B415" s="234" t="s">
        <v>3975</v>
      </c>
      <c r="C415" s="235" t="s">
        <v>3984</v>
      </c>
      <c r="D415" s="238" t="s">
        <v>3985</v>
      </c>
      <c r="E415" s="239" t="s">
        <v>3179</v>
      </c>
      <c r="F415" s="242" t="s">
        <v>3900</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3893</v>
      </c>
      <c r="B416" s="234" t="s">
        <v>3975</v>
      </c>
      <c r="C416" s="235" t="s">
        <v>3986</v>
      </c>
      <c r="D416" s="238" t="s">
        <v>3987</v>
      </c>
      <c r="E416" s="239" t="s">
        <v>3179</v>
      </c>
      <c r="F416" s="242" t="s">
        <v>3988</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3893</v>
      </c>
      <c r="B417" s="234" t="s">
        <v>3975</v>
      </c>
      <c r="C417" s="235" t="s">
        <v>3989</v>
      </c>
      <c r="D417" s="238" t="s">
        <v>3990</v>
      </c>
      <c r="E417" s="239" t="s">
        <v>3179</v>
      </c>
      <c r="F417" s="242" t="s">
        <v>3988</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3893</v>
      </c>
      <c r="B418" s="234" t="s">
        <v>3975</v>
      </c>
      <c r="C418" s="235" t="s">
        <v>3991</v>
      </c>
      <c r="D418" s="238" t="s">
        <v>3992</v>
      </c>
      <c r="E418" s="239" t="s">
        <v>3429</v>
      </c>
      <c r="F418" s="242" t="s">
        <v>3988</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3893</v>
      </c>
      <c r="B419" s="234" t="s">
        <v>3975</v>
      </c>
      <c r="C419" s="235" t="s">
        <v>3993</v>
      </c>
      <c r="D419" s="238" t="s">
        <v>3994</v>
      </c>
      <c r="E419" s="239" t="s">
        <v>3179</v>
      </c>
      <c r="F419" s="242" t="s">
        <v>3988</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3893</v>
      </c>
      <c r="B420" s="234" t="s">
        <v>3975</v>
      </c>
      <c r="C420" s="235" t="s">
        <v>3995</v>
      </c>
      <c r="D420" s="238" t="s">
        <v>3996</v>
      </c>
      <c r="E420" s="239" t="s">
        <v>3429</v>
      </c>
      <c r="F420" s="242" t="s">
        <v>3988</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3893</v>
      </c>
      <c r="B421" s="234" t="s">
        <v>3975</v>
      </c>
      <c r="C421" s="235" t="s">
        <v>3997</v>
      </c>
      <c r="D421" s="238" t="s">
        <v>3998</v>
      </c>
      <c r="E421" s="239" t="s">
        <v>3429</v>
      </c>
      <c r="F421" s="242" t="s">
        <v>3988</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3893</v>
      </c>
      <c r="B422" s="234" t="s">
        <v>3975</v>
      </c>
      <c r="C422" s="235" t="s">
        <v>3999</v>
      </c>
      <c r="D422" s="238" t="s">
        <v>4000</v>
      </c>
      <c r="E422" s="239" t="s">
        <v>3179</v>
      </c>
      <c r="F422" s="242" t="s">
        <v>3988</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3893</v>
      </c>
      <c r="B423" s="234" t="s">
        <v>3975</v>
      </c>
      <c r="C423" s="235" t="s">
        <v>4001</v>
      </c>
      <c r="D423" s="238" t="s">
        <v>4002</v>
      </c>
      <c r="E423" s="239" t="s">
        <v>3179</v>
      </c>
      <c r="F423" s="242" t="s">
        <v>3988</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4003</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4003</v>
      </c>
      <c r="B425" s="233" t="s">
        <v>4004</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4003</v>
      </c>
      <c r="B426" s="234" t="s">
        <v>4004</v>
      </c>
      <c r="C426" s="235" t="s">
        <v>4005</v>
      </c>
      <c r="D426" s="238" t="s">
        <v>4006</v>
      </c>
      <c r="E426" s="239" t="s">
        <v>3150</v>
      </c>
      <c r="F426" s="242" t="s">
        <v>3967</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4003</v>
      </c>
      <c r="B427" s="234" t="s">
        <v>4004</v>
      </c>
      <c r="C427" s="235" t="s">
        <v>4007</v>
      </c>
      <c r="D427" s="238" t="s">
        <v>4008</v>
      </c>
      <c r="E427" s="239" t="s">
        <v>3150</v>
      </c>
      <c r="F427" s="242" t="s">
        <v>3967</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4003</v>
      </c>
      <c r="B428" s="234" t="s">
        <v>4004</v>
      </c>
      <c r="C428" s="235" t="s">
        <v>4009</v>
      </c>
      <c r="D428" s="238" t="s">
        <v>4010</v>
      </c>
      <c r="E428" s="239" t="s">
        <v>3429</v>
      </c>
      <c r="F428" s="242" t="s">
        <v>3967</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4003</v>
      </c>
      <c r="B429" s="234" t="s">
        <v>4004</v>
      </c>
      <c r="C429" s="235" t="s">
        <v>4011</v>
      </c>
      <c r="D429" s="238" t="s">
        <v>4012</v>
      </c>
      <c r="E429" s="239" t="s">
        <v>3179</v>
      </c>
      <c r="F429" s="242" t="s">
        <v>3967</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4003</v>
      </c>
      <c r="B430" s="234" t="s">
        <v>4004</v>
      </c>
      <c r="C430" s="235" t="s">
        <v>4013</v>
      </c>
      <c r="D430" s="238" t="s">
        <v>4014</v>
      </c>
      <c r="E430" s="239" t="s">
        <v>3179</v>
      </c>
      <c r="F430" s="242" t="s">
        <v>3967</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4003</v>
      </c>
      <c r="B431" s="234" t="s">
        <v>4004</v>
      </c>
      <c r="C431" s="235" t="s">
        <v>4015</v>
      </c>
      <c r="D431" s="238" t="s">
        <v>4016</v>
      </c>
      <c r="E431" s="239" t="s">
        <v>3429</v>
      </c>
      <c r="F431" s="242" t="s">
        <v>3967</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4003</v>
      </c>
      <c r="B432" s="234" t="s">
        <v>4004</v>
      </c>
      <c r="C432" s="235" t="s">
        <v>4017</v>
      </c>
      <c r="D432" s="238" t="s">
        <v>4018</v>
      </c>
      <c r="E432" s="239" t="s">
        <v>3429</v>
      </c>
      <c r="F432" s="242" t="s">
        <v>3967</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4003</v>
      </c>
      <c r="B433" s="234" t="s">
        <v>4004</v>
      </c>
      <c r="C433" s="235" t="s">
        <v>4019</v>
      </c>
      <c r="D433" s="238" t="s">
        <v>4020</v>
      </c>
      <c r="E433" s="239" t="s">
        <v>3246</v>
      </c>
      <c r="F433" s="242" t="s">
        <v>3967</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4003</v>
      </c>
      <c r="B434" s="234" t="s">
        <v>4004</v>
      </c>
      <c r="C434" s="235" t="s">
        <v>4021</v>
      </c>
      <c r="D434" s="238" t="s">
        <v>4022</v>
      </c>
      <c r="E434" s="239" t="s">
        <v>3246</v>
      </c>
      <c r="F434" s="242" t="s">
        <v>3967</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4003</v>
      </c>
      <c r="B435" s="234" t="s">
        <v>4004</v>
      </c>
      <c r="C435" s="235" t="s">
        <v>4023</v>
      </c>
      <c r="D435" s="238" t="s">
        <v>4024</v>
      </c>
      <c r="E435" s="239" t="s">
        <v>3179</v>
      </c>
      <c r="F435" s="242" t="s">
        <v>3967</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4003</v>
      </c>
      <c r="B436" s="234" t="s">
        <v>4004</v>
      </c>
      <c r="C436" s="235" t="s">
        <v>4025</v>
      </c>
      <c r="D436" s="238" t="s">
        <v>4026</v>
      </c>
      <c r="E436" s="239" t="s">
        <v>3246</v>
      </c>
      <c r="F436" s="242" t="s">
        <v>3967</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4003</v>
      </c>
      <c r="B437" s="234" t="s">
        <v>4004</v>
      </c>
      <c r="C437" s="235" t="s">
        <v>4027</v>
      </c>
      <c r="D437" s="238" t="s">
        <v>4028</v>
      </c>
      <c r="E437" s="239" t="s">
        <v>3179</v>
      </c>
      <c r="F437" s="242" t="s">
        <v>3967</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4003</v>
      </c>
      <c r="B438" s="233" t="s">
        <v>4029</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4003</v>
      </c>
      <c r="B439" s="234" t="s">
        <v>4029</v>
      </c>
      <c r="C439" s="235" t="s">
        <v>4030</v>
      </c>
      <c r="D439" s="238" t="s">
        <v>4031</v>
      </c>
      <c r="E439" s="239" t="s">
        <v>3150</v>
      </c>
      <c r="F439" s="242" t="s">
        <v>4032</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4003</v>
      </c>
      <c r="B440" s="234" t="s">
        <v>4029</v>
      </c>
      <c r="C440" s="235" t="s">
        <v>4033</v>
      </c>
      <c r="D440" s="238" t="s">
        <v>4034</v>
      </c>
      <c r="E440" s="239" t="s">
        <v>3150</v>
      </c>
      <c r="F440" s="242" t="s">
        <v>4032</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4003</v>
      </c>
      <c r="B441" s="234" t="s">
        <v>4029</v>
      </c>
      <c r="C441" s="235" t="s">
        <v>4035</v>
      </c>
      <c r="D441" s="238" t="s">
        <v>4036</v>
      </c>
      <c r="E441" s="239" t="s">
        <v>3150</v>
      </c>
      <c r="F441" s="242" t="s">
        <v>4032</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4003</v>
      </c>
      <c r="B442" s="234" t="s">
        <v>4029</v>
      </c>
      <c r="C442" s="235" t="s">
        <v>4037</v>
      </c>
      <c r="D442" s="238" t="s">
        <v>4038</v>
      </c>
      <c r="E442" s="239" t="s">
        <v>3150</v>
      </c>
      <c r="F442" s="242" t="s">
        <v>4032</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4003</v>
      </c>
      <c r="B443" s="234" t="s">
        <v>4029</v>
      </c>
      <c r="C443" s="235" t="s">
        <v>4039</v>
      </c>
      <c r="D443" s="238" t="s">
        <v>4040</v>
      </c>
      <c r="E443" s="239" t="s">
        <v>3179</v>
      </c>
      <c r="F443" s="242" t="s">
        <v>4032</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4003</v>
      </c>
      <c r="B444" s="234" t="s">
        <v>4029</v>
      </c>
      <c r="C444" s="235" t="s">
        <v>4041</v>
      </c>
      <c r="D444" s="238" t="s">
        <v>4042</v>
      </c>
      <c r="E444" s="239" t="s">
        <v>3179</v>
      </c>
      <c r="F444" s="242" t="s">
        <v>4032</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4003</v>
      </c>
      <c r="B445" s="234" t="s">
        <v>4029</v>
      </c>
      <c r="C445" s="235" t="s">
        <v>4043</v>
      </c>
      <c r="D445" s="238" t="s">
        <v>4044</v>
      </c>
      <c r="E445" s="239" t="s">
        <v>3179</v>
      </c>
      <c r="F445" s="242" t="s">
        <v>4032</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4003</v>
      </c>
      <c r="B446" s="234" t="s">
        <v>4029</v>
      </c>
      <c r="C446" s="235" t="s">
        <v>4045</v>
      </c>
      <c r="D446" s="238" t="s">
        <v>4046</v>
      </c>
      <c r="E446" s="239" t="s">
        <v>3294</v>
      </c>
      <c r="F446" s="242" t="s">
        <v>4032</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4003</v>
      </c>
      <c r="B447" s="234" t="s">
        <v>4029</v>
      </c>
      <c r="C447" s="235" t="s">
        <v>4047</v>
      </c>
      <c r="D447" s="238" t="s">
        <v>4048</v>
      </c>
      <c r="E447" s="239" t="s">
        <v>3179</v>
      </c>
      <c r="F447" s="242" t="s">
        <v>4032</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4003</v>
      </c>
      <c r="B448" s="234" t="s">
        <v>4029</v>
      </c>
      <c r="C448" s="235" t="s">
        <v>4049</v>
      </c>
      <c r="D448" s="238" t="s">
        <v>4050</v>
      </c>
      <c r="E448" s="239" t="s">
        <v>3294</v>
      </c>
      <c r="F448" s="242" t="s">
        <v>4032</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4003</v>
      </c>
      <c r="B449" s="234" t="s">
        <v>4029</v>
      </c>
      <c r="C449" s="235" t="s">
        <v>4051</v>
      </c>
      <c r="D449" s="238" t="s">
        <v>4052</v>
      </c>
      <c r="E449" s="239" t="s">
        <v>3294</v>
      </c>
      <c r="F449" s="242" t="s">
        <v>4032</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4053</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4053</v>
      </c>
      <c r="B451" s="233" t="s">
        <v>4054</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4053</v>
      </c>
      <c r="B452" s="234" t="s">
        <v>4054</v>
      </c>
      <c r="C452" s="235" t="s">
        <v>4055</v>
      </c>
      <c r="D452" s="238" t="s">
        <v>4056</v>
      </c>
      <c r="E452" s="239" t="s">
        <v>3150</v>
      </c>
      <c r="F452" s="242" t="s">
        <v>4057</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4053</v>
      </c>
      <c r="B453" s="234" t="s">
        <v>4054</v>
      </c>
      <c r="C453" s="235" t="s">
        <v>4058</v>
      </c>
      <c r="D453" s="238" t="s">
        <v>4059</v>
      </c>
      <c r="E453" s="239" t="s">
        <v>3150</v>
      </c>
      <c r="F453" s="242" t="s">
        <v>4057</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4053</v>
      </c>
      <c r="B454" s="234" t="s">
        <v>4054</v>
      </c>
      <c r="C454" s="235" t="s">
        <v>4060</v>
      </c>
      <c r="D454" s="238" t="s">
        <v>4061</v>
      </c>
      <c r="E454" s="239" t="s">
        <v>3150</v>
      </c>
      <c r="F454" s="242" t="s">
        <v>4057</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4053</v>
      </c>
      <c r="B455" s="234" t="s">
        <v>4054</v>
      </c>
      <c r="C455" s="235" t="s">
        <v>4062</v>
      </c>
      <c r="D455" s="238" t="s">
        <v>4063</v>
      </c>
      <c r="E455" s="239" t="s">
        <v>3150</v>
      </c>
      <c r="F455" s="242" t="s">
        <v>4057</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4053</v>
      </c>
      <c r="B456" s="234" t="s">
        <v>4054</v>
      </c>
      <c r="C456" s="235" t="s">
        <v>4064</v>
      </c>
      <c r="D456" s="238" t="s">
        <v>4065</v>
      </c>
      <c r="E456" s="239" t="s">
        <v>3150</v>
      </c>
      <c r="F456" s="242" t="s">
        <v>4057</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4053</v>
      </c>
      <c r="B457" s="234" t="s">
        <v>4054</v>
      </c>
      <c r="C457" s="235" t="s">
        <v>4066</v>
      </c>
      <c r="D457" s="238" t="s">
        <v>4067</v>
      </c>
      <c r="E457" s="239" t="s">
        <v>3179</v>
      </c>
      <c r="F457" s="242" t="s">
        <v>4057</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4053</v>
      </c>
      <c r="B458" s="234" t="s">
        <v>4054</v>
      </c>
      <c r="C458" s="235" t="s">
        <v>4068</v>
      </c>
      <c r="D458" s="238" t="s">
        <v>4069</v>
      </c>
      <c r="E458" s="239" t="s">
        <v>3179</v>
      </c>
      <c r="F458" s="242" t="s">
        <v>4057</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4053</v>
      </c>
      <c r="B459" s="234" t="s">
        <v>4054</v>
      </c>
      <c r="C459" s="235" t="s">
        <v>4070</v>
      </c>
      <c r="D459" s="238" t="s">
        <v>4071</v>
      </c>
      <c r="E459" s="239" t="s">
        <v>3179</v>
      </c>
      <c r="F459" s="242" t="s">
        <v>4057</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4053</v>
      </c>
      <c r="B460" s="234" t="s">
        <v>4054</v>
      </c>
      <c r="C460" s="235" t="s">
        <v>4072</v>
      </c>
      <c r="D460" s="238" t="s">
        <v>4073</v>
      </c>
      <c r="E460" s="239" t="s">
        <v>3179</v>
      </c>
      <c r="F460" s="242" t="s">
        <v>4057</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4053</v>
      </c>
      <c r="B461" s="234" t="s">
        <v>4054</v>
      </c>
      <c r="C461" s="235" t="s">
        <v>4074</v>
      </c>
      <c r="D461" s="238" t="s">
        <v>4075</v>
      </c>
      <c r="E461" s="239" t="s">
        <v>3179</v>
      </c>
      <c r="F461" s="242" t="s">
        <v>4057</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4053</v>
      </c>
      <c r="B462" s="234" t="s">
        <v>4054</v>
      </c>
      <c r="C462" s="235" t="s">
        <v>4076</v>
      </c>
      <c r="D462" s="238" t="s">
        <v>4077</v>
      </c>
      <c r="E462" s="239" t="s">
        <v>3179</v>
      </c>
      <c r="F462" s="242" t="s">
        <v>4057</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4053</v>
      </c>
      <c r="B463" s="234" t="s">
        <v>4054</v>
      </c>
      <c r="C463" s="235" t="s">
        <v>4078</v>
      </c>
      <c r="D463" s="238" t="s">
        <v>4079</v>
      </c>
      <c r="E463" s="239" t="s">
        <v>3179</v>
      </c>
      <c r="F463" s="242" t="s">
        <v>4057</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4053</v>
      </c>
      <c r="B464" s="234" t="s">
        <v>4054</v>
      </c>
      <c r="C464" s="235" t="s">
        <v>4080</v>
      </c>
      <c r="D464" s="238" t="s">
        <v>4081</v>
      </c>
      <c r="E464" s="239" t="s">
        <v>3179</v>
      </c>
      <c r="F464" s="242" t="s">
        <v>4057</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4053</v>
      </c>
      <c r="B465" s="234" t="s">
        <v>4054</v>
      </c>
      <c r="C465" s="235" t="s">
        <v>4082</v>
      </c>
      <c r="D465" s="238" t="s">
        <v>4083</v>
      </c>
      <c r="E465" s="239" t="s">
        <v>3179</v>
      </c>
      <c r="F465" s="242" t="s">
        <v>4057</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4053</v>
      </c>
      <c r="B466" s="233" t="s">
        <v>4084</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4053</v>
      </c>
      <c r="B467" s="234" t="s">
        <v>4084</v>
      </c>
      <c r="C467" s="235" t="s">
        <v>4085</v>
      </c>
      <c r="D467" s="238" t="s">
        <v>4086</v>
      </c>
      <c r="E467" s="239" t="s">
        <v>3150</v>
      </c>
      <c r="F467" s="242" t="s">
        <v>3289</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4053</v>
      </c>
      <c r="B468" s="234" t="s">
        <v>4084</v>
      </c>
      <c r="C468" s="235" t="s">
        <v>4087</v>
      </c>
      <c r="D468" s="238" t="s">
        <v>4088</v>
      </c>
      <c r="E468" s="239" t="s">
        <v>3150</v>
      </c>
      <c r="F468" s="242" t="s">
        <v>3289</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4053</v>
      </c>
      <c r="B469" s="234" t="s">
        <v>4084</v>
      </c>
      <c r="C469" s="235" t="s">
        <v>4089</v>
      </c>
      <c r="D469" s="238" t="s">
        <v>4090</v>
      </c>
      <c r="E469" s="239" t="s">
        <v>3150</v>
      </c>
      <c r="F469" s="242" t="s">
        <v>3289</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4053</v>
      </c>
      <c r="B470" s="234" t="s">
        <v>4084</v>
      </c>
      <c r="C470" s="235" t="s">
        <v>4091</v>
      </c>
      <c r="D470" s="238" t="s">
        <v>4092</v>
      </c>
      <c r="E470" s="239" t="s">
        <v>3246</v>
      </c>
      <c r="F470" s="242" t="s">
        <v>3658</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4053</v>
      </c>
      <c r="B471" s="234" t="s">
        <v>4084</v>
      </c>
      <c r="C471" s="235" t="s">
        <v>4093</v>
      </c>
      <c r="D471" s="238" t="s">
        <v>4094</v>
      </c>
      <c r="E471" s="239" t="s">
        <v>3246</v>
      </c>
      <c r="F471" s="242" t="s">
        <v>3658</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4053</v>
      </c>
      <c r="B472" s="234" t="s">
        <v>4084</v>
      </c>
      <c r="C472" s="235" t="s">
        <v>4095</v>
      </c>
      <c r="D472" s="238" t="s">
        <v>4096</v>
      </c>
      <c r="E472" s="239" t="s">
        <v>3150</v>
      </c>
      <c r="F472" s="242" t="s">
        <v>3658</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4053</v>
      </c>
      <c r="B473" s="234" t="s">
        <v>4084</v>
      </c>
      <c r="C473" s="235" t="s">
        <v>4097</v>
      </c>
      <c r="D473" s="238" t="s">
        <v>4098</v>
      </c>
      <c r="E473" s="239" t="s">
        <v>3150</v>
      </c>
      <c r="F473" s="242" t="s">
        <v>3597</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4053</v>
      </c>
      <c r="B474" s="234" t="s">
        <v>4084</v>
      </c>
      <c r="C474" s="235" t="s">
        <v>4099</v>
      </c>
      <c r="D474" s="238" t="s">
        <v>4100</v>
      </c>
      <c r="E474" s="239" t="s">
        <v>3179</v>
      </c>
      <c r="F474" s="242" t="s">
        <v>3597</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4053</v>
      </c>
      <c r="B475" s="234" t="s">
        <v>4084</v>
      </c>
      <c r="C475" s="235" t="s">
        <v>4101</v>
      </c>
      <c r="D475" s="238" t="s">
        <v>4102</v>
      </c>
      <c r="E475" s="239" t="s">
        <v>3179</v>
      </c>
      <c r="F475" s="242" t="s">
        <v>3597</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4053</v>
      </c>
      <c r="B476" s="234" t="s">
        <v>4084</v>
      </c>
      <c r="C476" s="235" t="s">
        <v>4103</v>
      </c>
      <c r="D476" s="238" t="s">
        <v>4104</v>
      </c>
      <c r="E476" s="239" t="s">
        <v>3179</v>
      </c>
      <c r="F476" s="242" t="s">
        <v>3597</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4053</v>
      </c>
      <c r="B477" s="234" t="s">
        <v>4084</v>
      </c>
      <c r="C477" s="235" t="s">
        <v>4105</v>
      </c>
      <c r="D477" s="238" t="s">
        <v>4106</v>
      </c>
      <c r="E477" s="239" t="s">
        <v>3179</v>
      </c>
      <c r="F477" s="242" t="s">
        <v>3597</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4053</v>
      </c>
      <c r="B478" s="234" t="s">
        <v>4084</v>
      </c>
      <c r="C478" s="235" t="s">
        <v>4107</v>
      </c>
      <c r="D478" s="238" t="s">
        <v>4108</v>
      </c>
      <c r="E478" s="239" t="s">
        <v>3179</v>
      </c>
      <c r="F478" s="242" t="s">
        <v>3658</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4053</v>
      </c>
      <c r="B479" s="234" t="s">
        <v>4084</v>
      </c>
      <c r="C479" s="235" t="s">
        <v>4109</v>
      </c>
      <c r="D479" s="238" t="s">
        <v>4110</v>
      </c>
      <c r="E479" s="239" t="s">
        <v>3294</v>
      </c>
      <c r="F479" s="242" t="s">
        <v>3658</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4053</v>
      </c>
      <c r="B480" s="234" t="s">
        <v>4084</v>
      </c>
      <c r="C480" s="235" t="s">
        <v>4111</v>
      </c>
      <c r="D480" s="238" t="s">
        <v>4112</v>
      </c>
      <c r="E480" s="239" t="s">
        <v>3294</v>
      </c>
      <c r="F480" s="242" t="s">
        <v>3658</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4053</v>
      </c>
      <c r="B481" s="247" t="s">
        <v>4084</v>
      </c>
      <c r="C481" s="248" t="s">
        <v>4113</v>
      </c>
      <c r="D481" s="249" t="s">
        <v>4114</v>
      </c>
      <c r="E481" s="250" t="s">
        <v>3294</v>
      </c>
      <c r="F481" s="251" t="s">
        <v>3289</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97</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IFERROR(INDEX('Recommendations'!$G$2:$G$17, MATCH(H2,'Recommendations'!$A$2:$A$17,0))="Implemented", FALSE))</xm:f>
            <x14:dxf>
              <font>
                <color rgb="FF000000"/>
              </font>
              <fill>
                <patternFill>
                  <bgColor rgb="FF3C7D22"/>
                </patternFill>
              </fill>
            </x14:dxf>
          </x14:cfRule>
          <x14:cfRule type="expression" priority="2" id="{00000000-000E-0000-0A00-000002000000}">
            <xm:f>AND(H2&lt;&gt;"", IFERROR(INDEX('Recommendations'!$G$2:$G$17, MATCH(H2,'Recommendations'!$A$2:$A$17,0))="Compensated", FALSE))</xm:f>
            <x14:dxf>
              <font>
                <color rgb="FF000000"/>
              </font>
              <fill>
                <patternFill>
                  <bgColor rgb="FFC6E0B4"/>
                </patternFill>
              </fill>
            </x14:dxf>
          </x14:cfRule>
          <x14:cfRule type="expression" priority="3" id="{00000000-000E-0000-0A00-000003000000}">
            <xm:f>AND(H2&lt;&gt;"", IFERROR(INDEX('Recommendations'!$G$2:$G$17, MATCH(H2,'Recommendations'!$A$2:$A$17,0))="Testing", FALSE))</xm:f>
            <x14:dxf>
              <font>
                <color rgb="FF000000"/>
              </font>
              <fill>
                <patternFill>
                  <bgColor rgb="FFFFC000"/>
                </patternFill>
              </fill>
            </x14:dxf>
          </x14:cfRule>
          <x14:cfRule type="expression" priority="4" id="{00000000-000E-0000-0A00-000004000000}">
            <xm:f>AND(H2&lt;&gt;"", IFERROR(INDEX('Recommendations'!$G$2:$G$17, MATCH(H2,'Recommendations'!$A$2:$A$17,0))="Failed", FALSE))</xm:f>
            <x14:dxf>
              <font>
                <color rgb="FF000000"/>
              </font>
              <fill>
                <patternFill>
                  <bgColor rgb="FFD82891"/>
                </patternFill>
              </fill>
            </x14:dxf>
          </x14:cfRule>
          <x14:cfRule type="expression" priority="5" id="{00000000-000E-0000-0A00-000005000000}">
            <xm:f>AND(H2&lt;&gt;"", IFERROR(INDEX('Recommendations'!$G$2:$G$17, MATCH(H2,'Recommendations'!$A$2:$A$17,0))="Risk Accepted", FALSE))</xm:f>
            <x14:dxf>
              <font>
                <color rgb="FF000000"/>
              </font>
              <fill>
                <patternFill>
                  <bgColor rgb="FFD9D9D9"/>
                </patternFill>
              </fill>
            </x14:dxf>
          </x14:cfRule>
          <x14:cfRule type="expression" priority="6" id="{00000000-000E-0000-0A00-000006000000}">
            <xm:f>AND(H2&lt;&gt;"", IFERROR(INDEX('Recommendations'!$G$2:$G$17, MATCH(H2,'Recommendations'!$A$2:$A$17,0))="N/A",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174</v>
      </c>
      <c r="C2" s="267"/>
      <c r="D2" s="267"/>
      <c r="E2" s="267"/>
      <c r="F2" s="267"/>
      <c r="G2" s="267"/>
      <c r="H2" s="267"/>
      <c r="I2" s="267"/>
    </row>
    <row r="4" spans="2:15" ht="18.5" x14ac:dyDescent="0.45">
      <c r="B4" s="39" t="s">
        <v>175</v>
      </c>
    </row>
    <row r="5" spans="2:15" x14ac:dyDescent="0.35">
      <c r="B5" s="41" t="s">
        <v>19</v>
      </c>
      <c r="C5" s="41" t="s">
        <v>176</v>
      </c>
      <c r="D5" s="41" t="s">
        <v>177</v>
      </c>
      <c r="F5" s="268" t="s">
        <v>178</v>
      </c>
      <c r="G5" s="268"/>
      <c r="H5" s="268"/>
      <c r="I5" s="269" t="s">
        <v>179</v>
      </c>
      <c r="J5" s="269"/>
      <c r="K5" s="269"/>
      <c r="L5" s="269"/>
      <c r="M5" s="269"/>
      <c r="N5" s="269"/>
      <c r="O5" s="269"/>
    </row>
    <row r="6" spans="2:15" x14ac:dyDescent="0.35">
      <c r="B6" s="47" t="s">
        <v>180</v>
      </c>
      <c r="C6" s="48">
        <v>16</v>
      </c>
      <c r="D6" s="49" t="s">
        <v>19</v>
      </c>
      <c r="F6" s="268" t="s">
        <v>181</v>
      </c>
      <c r="G6" s="268"/>
      <c r="H6" s="268"/>
      <c r="I6" s="270" t="s">
        <v>182</v>
      </c>
      <c r="J6" s="270"/>
      <c r="K6" s="270"/>
      <c r="L6" s="270"/>
      <c r="M6" s="270"/>
      <c r="N6" s="270"/>
      <c r="O6" s="270"/>
    </row>
    <row r="7" spans="2:15" x14ac:dyDescent="0.35">
      <c r="B7" s="50" t="s">
        <v>183</v>
      </c>
      <c r="C7" s="51">
        <f>C6-C8-C9</f>
        <v>16</v>
      </c>
      <c r="D7" s="52">
        <f>IF(C6&gt;0,C7/C6,0)</f>
        <v>1</v>
      </c>
      <c r="F7" s="268" t="s">
        <v>184</v>
      </c>
      <c r="G7" s="268"/>
      <c r="H7" s="268"/>
      <c r="I7" s="270" t="s">
        <v>182</v>
      </c>
      <c r="J7" s="270"/>
      <c r="K7" s="270"/>
      <c r="L7" s="270"/>
      <c r="M7" s="270"/>
      <c r="N7" s="270"/>
      <c r="O7" s="270"/>
    </row>
    <row r="8" spans="2:15" x14ac:dyDescent="0.35">
      <c r="B8" s="43" t="s">
        <v>185</v>
      </c>
      <c r="C8" s="44">
        <f>COUNTIF('Recommendations'!G:G,"Risk Accepted")</f>
        <v>0</v>
      </c>
      <c r="D8" s="45">
        <f>IF(C6&gt;0,C8/C6,0)</f>
        <v>0</v>
      </c>
      <c r="F8" s="268" t="s">
        <v>186</v>
      </c>
      <c r="G8" s="268"/>
      <c r="H8" s="268"/>
      <c r="I8" s="270" t="s">
        <v>182</v>
      </c>
      <c r="J8" s="270"/>
      <c r="K8" s="270"/>
      <c r="L8" s="270"/>
      <c r="M8" s="270"/>
      <c r="N8" s="270"/>
      <c r="O8" s="270"/>
    </row>
    <row r="9" spans="2:15" x14ac:dyDescent="0.35">
      <c r="B9" s="43" t="s">
        <v>187</v>
      </c>
      <c r="C9" s="44">
        <f>COUNTIF('Recommendations'!G:G,"N/A")</f>
        <v>0</v>
      </c>
      <c r="D9" s="45">
        <f>IF(C6&gt;0,C9/C6,0)</f>
        <v>0</v>
      </c>
      <c r="F9" s="268" t="s">
        <v>188</v>
      </c>
      <c r="G9" s="268"/>
      <c r="H9" s="268"/>
      <c r="I9" s="270" t="s">
        <v>182</v>
      </c>
      <c r="J9" s="270"/>
      <c r="K9" s="270"/>
      <c r="L9" s="270"/>
      <c r="M9" s="270"/>
      <c r="N9" s="270"/>
      <c r="O9" s="270"/>
    </row>
    <row r="12" spans="2:15" ht="18.5" x14ac:dyDescent="0.45">
      <c r="B12" s="39" t="s">
        <v>189</v>
      </c>
    </row>
    <row r="14" spans="2:15" x14ac:dyDescent="0.35">
      <c r="B14" s="53" t="s">
        <v>190</v>
      </c>
    </row>
    <row r="15" spans="2:15" x14ac:dyDescent="0.35">
      <c r="B15" s="41" t="s">
        <v>19</v>
      </c>
      <c r="C15" s="41" t="s">
        <v>191</v>
      </c>
      <c r="D15" s="41" t="s">
        <v>192</v>
      </c>
      <c r="E15" s="41" t="s">
        <v>193</v>
      </c>
      <c r="F15" s="41" t="s">
        <v>194</v>
      </c>
    </row>
    <row r="16" spans="2:15" x14ac:dyDescent="0.35">
      <c r="B16" s="43" t="s">
        <v>195</v>
      </c>
      <c r="C16" s="44">
        <f>COUNTIF('Recommendations'!L:L,"Resolved")</f>
        <v>0</v>
      </c>
      <c r="D16" s="44">
        <f>COUNTIF('Recommendations'!L:L,"Testing")</f>
        <v>0</v>
      </c>
      <c r="E16" s="44">
        <f>COUNTIF('Recommendations'!L:L,"Outstanding")</f>
        <v>16</v>
      </c>
      <c r="F16" s="44">
        <f>SUM(C16:E16)</f>
        <v>16</v>
      </c>
    </row>
    <row r="18" spans="2:6" x14ac:dyDescent="0.35">
      <c r="B18" s="53" t="s">
        <v>196</v>
      </c>
    </row>
    <row r="19" spans="2:6" x14ac:dyDescent="0.35">
      <c r="B19" s="54" t="s">
        <v>19</v>
      </c>
      <c r="C19" s="54" t="s">
        <v>191</v>
      </c>
      <c r="D19" s="54" t="s">
        <v>192</v>
      </c>
      <c r="E19" s="54" t="s">
        <v>193</v>
      </c>
      <c r="F19" s="54" t="s">
        <v>19</v>
      </c>
    </row>
    <row r="20" spans="2:6" x14ac:dyDescent="0.35">
      <c r="B20" s="43" t="s">
        <v>195</v>
      </c>
      <c r="C20" s="45">
        <f>IF(F16&gt;0, C16/F16, 0)</f>
        <v>0</v>
      </c>
      <c r="D20" s="45">
        <f>IF(F16&gt;0, D16/F16, 0)</f>
        <v>0</v>
      </c>
      <c r="E20" s="45">
        <f>IF(F16&gt;0, E16/F16, 0)</f>
        <v>1</v>
      </c>
      <c r="F20" s="46" t="s">
        <v>19</v>
      </c>
    </row>
    <row r="25" spans="2:6" ht="18.5" x14ac:dyDescent="0.45">
      <c r="B25" s="39" t="s">
        <v>197</v>
      </c>
    </row>
    <row r="27" spans="2:6" x14ac:dyDescent="0.35">
      <c r="B27" s="53" t="s">
        <v>190</v>
      </c>
    </row>
    <row r="28" spans="2:6" x14ac:dyDescent="0.35">
      <c r="B28" s="41" t="s">
        <v>5</v>
      </c>
      <c r="C28" s="41" t="s">
        <v>191</v>
      </c>
      <c r="D28" s="41" t="s">
        <v>192</v>
      </c>
      <c r="E28" s="41" t="s">
        <v>193</v>
      </c>
      <c r="F28" s="41" t="s">
        <v>194</v>
      </c>
    </row>
    <row r="29" spans="2:6" x14ac:dyDescent="0.35">
      <c r="B29" s="43" t="s">
        <v>198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199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200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201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202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16</v>
      </c>
      <c r="F34" s="44">
        <f t="shared" si="0"/>
        <v>16</v>
      </c>
    </row>
    <row r="36" spans="2:6" x14ac:dyDescent="0.35">
      <c r="B36" s="53" t="s">
        <v>196</v>
      </c>
    </row>
    <row r="37" spans="2:6" x14ac:dyDescent="0.35">
      <c r="B37" s="54" t="s">
        <v>5</v>
      </c>
      <c r="C37" s="54" t="s">
        <v>191</v>
      </c>
      <c r="D37" s="54" t="s">
        <v>192</v>
      </c>
      <c r="E37" s="54" t="s">
        <v>193</v>
      </c>
      <c r="F37" s="54" t="s">
        <v>19</v>
      </c>
    </row>
    <row r="38" spans="2:6" x14ac:dyDescent="0.35">
      <c r="B38" s="43" t="s">
        <v>198</v>
      </c>
      <c r="C38" s="45">
        <f t="shared" ref="C38:C43" si="1">IF(F29&gt;0, C29/F29, 0)</f>
        <v>0</v>
      </c>
      <c r="D38" s="45">
        <f t="shared" ref="D38:D43" si="2">IF(F29&gt;0, D29/F29, 0)</f>
        <v>0</v>
      </c>
      <c r="E38" s="45">
        <f t="shared" ref="E38:E43" si="3">IF(F29&gt;0, E29/F29, 0)</f>
        <v>0</v>
      </c>
      <c r="F38" s="46" t="s">
        <v>19</v>
      </c>
    </row>
    <row r="39" spans="2:6" x14ac:dyDescent="0.35">
      <c r="B39" s="43" t="s">
        <v>199</v>
      </c>
      <c r="C39" s="45">
        <f t="shared" si="1"/>
        <v>0</v>
      </c>
      <c r="D39" s="45">
        <f t="shared" si="2"/>
        <v>0</v>
      </c>
      <c r="E39" s="45">
        <f t="shared" si="3"/>
        <v>0</v>
      </c>
      <c r="F39" s="46" t="s">
        <v>19</v>
      </c>
    </row>
    <row r="40" spans="2:6" x14ac:dyDescent="0.35">
      <c r="B40" s="43" t="s">
        <v>200</v>
      </c>
      <c r="C40" s="45">
        <f t="shared" si="1"/>
        <v>0</v>
      </c>
      <c r="D40" s="45">
        <f t="shared" si="2"/>
        <v>0</v>
      </c>
      <c r="E40" s="45">
        <f t="shared" si="3"/>
        <v>0</v>
      </c>
      <c r="F40" s="46" t="s">
        <v>19</v>
      </c>
    </row>
    <row r="41" spans="2:6" x14ac:dyDescent="0.35">
      <c r="B41" s="43" t="s">
        <v>201</v>
      </c>
      <c r="C41" s="45">
        <f t="shared" si="1"/>
        <v>0</v>
      </c>
      <c r="D41" s="45">
        <f t="shared" si="2"/>
        <v>0</v>
      </c>
      <c r="E41" s="45">
        <f t="shared" si="3"/>
        <v>0</v>
      </c>
      <c r="F41" s="46" t="s">
        <v>19</v>
      </c>
    </row>
    <row r="42" spans="2:6" x14ac:dyDescent="0.35">
      <c r="B42" s="43" t="s">
        <v>202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203</v>
      </c>
    </row>
    <row r="50" spans="2:6" x14ac:dyDescent="0.35">
      <c r="B50" s="53" t="s">
        <v>190</v>
      </c>
    </row>
    <row r="51" spans="2:6" x14ac:dyDescent="0.35">
      <c r="B51" s="41" t="s">
        <v>2</v>
      </c>
      <c r="C51" s="41" t="s">
        <v>191</v>
      </c>
      <c r="D51" s="41" t="s">
        <v>192</v>
      </c>
      <c r="E51" s="41" t="s">
        <v>193</v>
      </c>
      <c r="F51" s="41" t="s">
        <v>194</v>
      </c>
    </row>
    <row r="52" spans="2:6" x14ac:dyDescent="0.35">
      <c r="B52" s="43" t="s">
        <v>63</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14</v>
      </c>
      <c r="F53" s="44">
        <f>SUM(C53:E53)</f>
        <v>14</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v>
      </c>
      <c r="F54" s="44">
        <f>SUM(C54:E54)</f>
        <v>1</v>
      </c>
    </row>
    <row r="56" spans="2:6" x14ac:dyDescent="0.35">
      <c r="B56" s="53" t="s">
        <v>196</v>
      </c>
    </row>
    <row r="57" spans="2:6" x14ac:dyDescent="0.35">
      <c r="B57" s="54" t="s">
        <v>2</v>
      </c>
      <c r="C57" s="54" t="s">
        <v>191</v>
      </c>
      <c r="D57" s="54" t="s">
        <v>192</v>
      </c>
      <c r="E57" s="54" t="s">
        <v>193</v>
      </c>
      <c r="F57" s="54" t="s">
        <v>19</v>
      </c>
    </row>
    <row r="58" spans="2:6" x14ac:dyDescent="0.35">
      <c r="B58" s="43" t="s">
        <v>63</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204</v>
      </c>
    </row>
    <row r="67" spans="2:6" x14ac:dyDescent="0.35">
      <c r="B67" s="53" t="s">
        <v>190</v>
      </c>
    </row>
    <row r="68" spans="2:6" x14ac:dyDescent="0.35">
      <c r="B68" s="41" t="s">
        <v>3</v>
      </c>
      <c r="C68" s="41" t="s">
        <v>191</v>
      </c>
      <c r="D68" s="41" t="s">
        <v>192</v>
      </c>
      <c r="E68" s="41" t="s">
        <v>193</v>
      </c>
      <c r="F68" s="41" t="s">
        <v>194</v>
      </c>
    </row>
    <row r="69" spans="2:6" x14ac:dyDescent="0.35">
      <c r="B69" s="43" t="s">
        <v>205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206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207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208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16</v>
      </c>
      <c r="F73" s="44">
        <f>SUM(C73:E73)</f>
        <v>16</v>
      </c>
    </row>
    <row r="75" spans="2:6" x14ac:dyDescent="0.35">
      <c r="B75" s="53" t="s">
        <v>196</v>
      </c>
    </row>
    <row r="76" spans="2:6" x14ac:dyDescent="0.35">
      <c r="B76" s="54" t="s">
        <v>3</v>
      </c>
      <c r="C76" s="54" t="s">
        <v>191</v>
      </c>
      <c r="D76" s="54" t="s">
        <v>192</v>
      </c>
      <c r="E76" s="54" t="s">
        <v>193</v>
      </c>
      <c r="F76" s="54" t="s">
        <v>19</v>
      </c>
    </row>
    <row r="77" spans="2:6" x14ac:dyDescent="0.35">
      <c r="B77" s="43" t="s">
        <v>205</v>
      </c>
      <c r="C77" s="45">
        <f>IF(F69&gt;0, C69/F69, 0)</f>
        <v>0</v>
      </c>
      <c r="D77" s="45">
        <f>IF(F69&gt;0, D69/F69, 0)</f>
        <v>0</v>
      </c>
      <c r="E77" s="45">
        <f>IF(F69&gt;0, E69/F69, 0)</f>
        <v>0</v>
      </c>
      <c r="F77" s="46" t="s">
        <v>19</v>
      </c>
    </row>
    <row r="78" spans="2:6" x14ac:dyDescent="0.35">
      <c r="B78" s="43" t="s">
        <v>206</v>
      </c>
      <c r="C78" s="45">
        <f>IF(F70&gt;0, C70/F70, 0)</f>
        <v>0</v>
      </c>
      <c r="D78" s="45">
        <f>IF(F70&gt;0, D70/F70, 0)</f>
        <v>0</v>
      </c>
      <c r="E78" s="45">
        <f>IF(F70&gt;0, E70/F70, 0)</f>
        <v>0</v>
      </c>
      <c r="F78" s="46" t="s">
        <v>19</v>
      </c>
    </row>
    <row r="79" spans="2:6" x14ac:dyDescent="0.35">
      <c r="B79" s="43" t="s">
        <v>207</v>
      </c>
      <c r="C79" s="45">
        <f>IF(F71&gt;0, C71/F71, 0)</f>
        <v>0</v>
      </c>
      <c r="D79" s="45">
        <f>IF(F71&gt;0, D71/F71, 0)</f>
        <v>0</v>
      </c>
      <c r="E79" s="45">
        <f>IF(F71&gt;0, E71/F71, 0)</f>
        <v>0</v>
      </c>
      <c r="F79" s="46" t="s">
        <v>19</v>
      </c>
    </row>
    <row r="80" spans="2:6" x14ac:dyDescent="0.35">
      <c r="B80" s="43" t="s">
        <v>208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209</v>
      </c>
    </row>
    <row r="88" spans="2:6" x14ac:dyDescent="0.35">
      <c r="B88" s="53" t="s">
        <v>190</v>
      </c>
    </row>
    <row r="89" spans="2:6" x14ac:dyDescent="0.35">
      <c r="B89" s="41" t="s">
        <v>210</v>
      </c>
      <c r="C89" s="41" t="s">
        <v>191</v>
      </c>
      <c r="D89" s="41" t="s">
        <v>192</v>
      </c>
      <c r="E89" s="41" t="s">
        <v>193</v>
      </c>
      <c r="F89" s="41" t="s">
        <v>194</v>
      </c>
    </row>
    <row r="90" spans="2:6" x14ac:dyDescent="0.35">
      <c r="B90" s="43" t="s">
        <v>211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212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213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16</v>
      </c>
      <c r="F93" s="44">
        <f>SUM(C93:E93)</f>
        <v>16</v>
      </c>
    </row>
    <row r="95" spans="2:6" x14ac:dyDescent="0.35">
      <c r="B95" s="53" t="s">
        <v>196</v>
      </c>
    </row>
    <row r="96" spans="2:6" x14ac:dyDescent="0.35">
      <c r="B96" s="54" t="s">
        <v>210</v>
      </c>
      <c r="C96" s="54" t="s">
        <v>191</v>
      </c>
      <c r="D96" s="54" t="s">
        <v>192</v>
      </c>
      <c r="E96" s="54" t="s">
        <v>193</v>
      </c>
      <c r="F96" s="54" t="s">
        <v>19</v>
      </c>
    </row>
    <row r="97" spans="2:15" x14ac:dyDescent="0.35">
      <c r="B97" s="43" t="s">
        <v>211</v>
      </c>
      <c r="C97" s="45">
        <f>IF(F90&gt;0, C90/F90, 0)</f>
        <v>0</v>
      </c>
      <c r="D97" s="45">
        <f>IF(F90&gt;0, D90/F90, 0)</f>
        <v>0</v>
      </c>
      <c r="E97" s="45">
        <f>IF(F90&gt;0, E90/F90, 0)</f>
        <v>0</v>
      </c>
      <c r="F97" s="46" t="s">
        <v>19</v>
      </c>
    </row>
    <row r="98" spans="2:15" x14ac:dyDescent="0.35">
      <c r="B98" s="43" t="s">
        <v>212</v>
      </c>
      <c r="C98" s="45">
        <f>IF(F91&gt;0, C91/F91, 0)</f>
        <v>0</v>
      </c>
      <c r="D98" s="45">
        <f>IF(F91&gt;0, D91/F91, 0)</f>
        <v>0</v>
      </c>
      <c r="E98" s="45">
        <f>IF(F91&gt;0, E91/F91, 0)</f>
        <v>0</v>
      </c>
      <c r="F98" s="46" t="s">
        <v>19</v>
      </c>
    </row>
    <row r="99" spans="2:15" x14ac:dyDescent="0.35">
      <c r="B99" s="43" t="s">
        <v>213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214</v>
      </c>
      <c r="J105" s="39" t="s">
        <v>215</v>
      </c>
    </row>
    <row r="106" spans="2:15" x14ac:dyDescent="0.35">
      <c r="B106" s="41" t="s">
        <v>5</v>
      </c>
      <c r="C106" s="271" t="s">
        <v>216</v>
      </c>
      <c r="D106" s="271"/>
      <c r="E106" s="41" t="s">
        <v>183</v>
      </c>
      <c r="F106" s="41" t="s">
        <v>191</v>
      </c>
      <c r="G106" s="271" t="s">
        <v>217</v>
      </c>
      <c r="H106" s="271"/>
      <c r="J106" s="41" t="s">
        <v>5</v>
      </c>
      <c r="K106" s="41" t="s">
        <v>205</v>
      </c>
      <c r="L106" s="41" t="s">
        <v>206</v>
      </c>
      <c r="M106" s="41" t="s">
        <v>207</v>
      </c>
      <c r="N106" s="41" t="s">
        <v>208</v>
      </c>
      <c r="O106" s="41" t="s">
        <v>16</v>
      </c>
    </row>
    <row r="107" spans="2:15" x14ac:dyDescent="0.35">
      <c r="B107" s="47" t="s">
        <v>198</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198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199</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199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200</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200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201</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201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202</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202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16</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16</v>
      </c>
    </row>
    <row r="119" spans="2:24" ht="21" x14ac:dyDescent="0.5">
      <c r="B119" s="39" t="s">
        <v>218</v>
      </c>
      <c r="P119" s="56" t="s">
        <v>219</v>
      </c>
    </row>
    <row r="121" spans="2:24" ht="60" customHeight="1" x14ac:dyDescent="0.35">
      <c r="B121" s="274" t="s">
        <v>220</v>
      </c>
      <c r="C121" s="267"/>
      <c r="D121" s="267"/>
      <c r="E121" s="267"/>
      <c r="F121" s="267"/>
      <c r="P121" s="274" t="s">
        <v>221</v>
      </c>
      <c r="Q121" s="267"/>
      <c r="R121" s="267"/>
      <c r="S121" s="267"/>
      <c r="T121" s="267"/>
      <c r="U121" s="267"/>
      <c r="V121" s="267"/>
      <c r="W121" s="267"/>
    </row>
    <row r="123" spans="2:24" ht="30" customHeight="1" x14ac:dyDescent="0.35">
      <c r="P123" s="57" t="s">
        <v>222</v>
      </c>
      <c r="Q123" s="58">
        <f>C16</f>
        <v>0</v>
      </c>
      <c r="R123" s="59"/>
      <c r="S123" s="58">
        <f>C69</f>
        <v>0</v>
      </c>
      <c r="T123" s="59"/>
      <c r="U123" s="58">
        <f>C70</f>
        <v>0</v>
      </c>
      <c r="V123" s="59"/>
      <c r="W123" s="58">
        <f>C71</f>
        <v>0</v>
      </c>
      <c r="X123" s="59"/>
    </row>
    <row r="124" spans="2:24" ht="35" customHeight="1" x14ac:dyDescent="0.35">
      <c r="P124" s="60" t="s">
        <v>223</v>
      </c>
      <c r="Q124" s="60" t="s">
        <v>224</v>
      </c>
      <c r="R124" s="60" t="s">
        <v>225</v>
      </c>
      <c r="S124" s="60" t="s">
        <v>226</v>
      </c>
      <c r="T124" s="60" t="s">
        <v>227</v>
      </c>
      <c r="U124" s="60" t="s">
        <v>228</v>
      </c>
      <c r="V124" s="60" t="s">
        <v>229</v>
      </c>
      <c r="W124" s="60" t="s">
        <v>230</v>
      </c>
      <c r="X124" s="60" t="s">
        <v>231</v>
      </c>
    </row>
    <row r="125" spans="2:24" x14ac:dyDescent="0.35">
      <c r="O125" s="61" t="s">
        <v>232</v>
      </c>
      <c r="P125" s="62" t="s">
        <v>233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234</v>
      </c>
      <c r="P160" s="56" t="s">
        <v>235</v>
      </c>
    </row>
    <row r="162" spans="2:22" ht="45" customHeight="1" x14ac:dyDescent="0.35">
      <c r="B162" s="274" t="s">
        <v>236</v>
      </c>
      <c r="C162" s="267"/>
      <c r="D162" s="267"/>
      <c r="E162" s="267"/>
      <c r="F162" s="267"/>
      <c r="P162" s="274" t="s">
        <v>237</v>
      </c>
      <c r="Q162" s="267"/>
      <c r="R162" s="267"/>
      <c r="S162" s="267"/>
      <c r="T162" s="267"/>
      <c r="U162" s="267"/>
    </row>
    <row r="163" spans="2:22" ht="35" customHeight="1" x14ac:dyDescent="0.35">
      <c r="P163" s="271" t="s">
        <v>238</v>
      </c>
      <c r="Q163" s="271"/>
      <c r="R163" s="271" t="s">
        <v>239</v>
      </c>
      <c r="S163" s="271"/>
      <c r="T163" s="271"/>
    </row>
    <row r="164" spans="2:22" ht="30" customHeight="1" x14ac:dyDescent="0.35">
      <c r="P164" s="275">
        <v>0</v>
      </c>
      <c r="Q164" s="276"/>
      <c r="R164" s="277" t="s">
        <v>240</v>
      </c>
      <c r="S164" s="278"/>
      <c r="T164" s="278"/>
    </row>
    <row r="167" spans="2:22" ht="25" customHeight="1" x14ac:dyDescent="0.35">
      <c r="P167" s="65" t="s">
        <v>223</v>
      </c>
      <c r="Q167" s="65" t="s">
        <v>241</v>
      </c>
      <c r="R167" s="65" t="s">
        <v>242</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97</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56</v>
      </c>
      <c r="J10" s="1" t="s">
        <v>57</v>
      </c>
      <c r="K10" s="1" t="s">
        <v>58</v>
      </c>
      <c r="L10" s="3" t="str">
        <f t="shared" si="0"/>
        <v>Outstanding</v>
      </c>
      <c r="M10" s="11" t="s">
        <v>19</v>
      </c>
    </row>
    <row r="11" spans="1:13" ht="60" customHeight="1" x14ac:dyDescent="0.35">
      <c r="A11" s="9" t="s">
        <v>61</v>
      </c>
      <c r="B11" s="1" t="s">
        <v>62</v>
      </c>
      <c r="C11" s="2" t="s">
        <v>63</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25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25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25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25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25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10" t="s">
        <v>92</v>
      </c>
      <c r="B17" s="5" t="s">
        <v>93</v>
      </c>
      <c r="C17" s="6" t="s">
        <v>25</v>
      </c>
      <c r="D17" s="7" t="s">
        <v>16</v>
      </c>
      <c r="E17" s="7" t="s">
        <v>17</v>
      </c>
      <c r="F17" s="7" t="s">
        <v>18</v>
      </c>
      <c r="G17" s="7" t="s">
        <v>19</v>
      </c>
      <c r="H17" s="8" t="s">
        <v>19</v>
      </c>
      <c r="I17" s="5" t="s">
        <v>94</v>
      </c>
      <c r="J17" s="5" t="s">
        <v>95</v>
      </c>
      <c r="K17" s="5" t="s">
        <v>96</v>
      </c>
      <c r="L17" s="7" t="str">
        <f t="shared" si="0"/>
        <v>Outstanding</v>
      </c>
      <c r="M17" s="12" t="s">
        <v>19</v>
      </c>
    </row>
    <row r="21" spans="1:13" ht="32" customHeight="1" x14ac:dyDescent="0.35">
      <c r="A21" s="265" t="s">
        <v>97</v>
      </c>
      <c r="B21" s="265"/>
      <c r="C21" s="265"/>
      <c r="D21" s="265"/>
    </row>
  </sheetData>
  <mergeCells count="1">
    <mergeCell ref="A21:D21"/>
  </mergeCells>
  <conditionalFormatting sqref="C2:C17">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7">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7">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7">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243</v>
      </c>
      <c r="C2" s="282" t="s">
        <v>243</v>
      </c>
      <c r="D2" s="282" t="s">
        <v>243</v>
      </c>
      <c r="E2" s="282" t="s">
        <v>243</v>
      </c>
      <c r="F2" s="282" t="s">
        <v>243</v>
      </c>
      <c r="G2" s="282" t="s">
        <v>243</v>
      </c>
      <c r="H2" s="286" t="s">
        <v>244</v>
      </c>
      <c r="I2" s="286" t="s">
        <v>244</v>
      </c>
      <c r="J2" s="286" t="s">
        <v>244</v>
      </c>
      <c r="K2" s="286" t="s">
        <v>244</v>
      </c>
      <c r="L2" s="286" t="s">
        <v>244</v>
      </c>
      <c r="M2" s="285" t="s">
        <v>245</v>
      </c>
      <c r="N2" s="285" t="s">
        <v>245</v>
      </c>
      <c r="O2" s="287" t="s">
        <v>246</v>
      </c>
      <c r="P2" s="287" t="s">
        <v>246</v>
      </c>
      <c r="Q2" s="283" t="s">
        <v>11</v>
      </c>
      <c r="R2" s="283" t="s">
        <v>11</v>
      </c>
      <c r="S2" s="283" t="s">
        <v>11</v>
      </c>
      <c r="T2" s="284" t="s">
        <v>247</v>
      </c>
    </row>
    <row r="3" spans="2:20" ht="35" customHeight="1" x14ac:dyDescent="0.35">
      <c r="B3" s="70" t="s">
        <v>248</v>
      </c>
      <c r="C3" s="70" t="s">
        <v>249</v>
      </c>
      <c r="D3" s="70" t="s">
        <v>250</v>
      </c>
      <c r="E3" s="70" t="s">
        <v>251</v>
      </c>
      <c r="F3" s="70" t="s">
        <v>252</v>
      </c>
      <c r="G3" s="70" t="s">
        <v>9</v>
      </c>
      <c r="H3" s="71" t="s">
        <v>253</v>
      </c>
      <c r="I3" s="71" t="s">
        <v>254</v>
      </c>
      <c r="J3" s="71" t="s">
        <v>255</v>
      </c>
      <c r="K3" s="71" t="s">
        <v>256</v>
      </c>
      <c r="L3" s="71" t="s">
        <v>188</v>
      </c>
      <c r="M3" s="72" t="s">
        <v>257</v>
      </c>
      <c r="N3" s="72" t="s">
        <v>258</v>
      </c>
      <c r="O3" s="73" t="s">
        <v>259</v>
      </c>
      <c r="P3" s="73" t="s">
        <v>260</v>
      </c>
      <c r="Q3" s="74" t="s">
        <v>11</v>
      </c>
      <c r="R3" s="74" t="s">
        <v>261</v>
      </c>
      <c r="S3" s="74" t="s">
        <v>262</v>
      </c>
      <c r="T3" s="75" t="s">
        <v>263</v>
      </c>
    </row>
    <row r="4" spans="2:20" ht="60" customHeight="1" x14ac:dyDescent="0.35">
      <c r="B4" s="76" t="s">
        <v>264</v>
      </c>
      <c r="C4" s="76" t="s">
        <v>265</v>
      </c>
      <c r="D4" s="76" t="s">
        <v>266</v>
      </c>
      <c r="E4" s="76" t="s">
        <v>267</v>
      </c>
      <c r="F4" s="76" t="s">
        <v>268</v>
      </c>
      <c r="G4" s="76" t="s">
        <v>269</v>
      </c>
      <c r="H4" s="76" t="s">
        <v>270</v>
      </c>
      <c r="I4" s="76" t="s">
        <v>271</v>
      </c>
      <c r="J4" s="76" t="s">
        <v>272</v>
      </c>
      <c r="K4" s="76" t="s">
        <v>273</v>
      </c>
      <c r="L4" s="76" t="s">
        <v>274</v>
      </c>
      <c r="M4" s="76" t="s">
        <v>275</v>
      </c>
      <c r="N4" s="76" t="s">
        <v>276</v>
      </c>
      <c r="O4" s="76" t="s">
        <v>277</v>
      </c>
      <c r="P4" s="76" t="s">
        <v>278</v>
      </c>
      <c r="Q4" s="76" t="s">
        <v>279</v>
      </c>
      <c r="R4" s="76" t="s">
        <v>280</v>
      </c>
      <c r="S4" s="76" t="s">
        <v>281</v>
      </c>
      <c r="T4" s="76" t="s">
        <v>282</v>
      </c>
    </row>
    <row r="5" spans="2:20" ht="60" customHeight="1" x14ac:dyDescent="0.35">
      <c r="B5" s="38" t="s">
        <v>283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284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285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286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287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288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289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290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291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292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293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294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295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296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297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298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299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300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301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302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303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304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305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306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307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308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309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310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311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312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313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314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315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316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317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318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319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320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321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322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323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324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325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326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327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328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329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330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331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332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97</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333</v>
      </c>
      <c r="B1" s="104" t="s">
        <v>0</v>
      </c>
      <c r="C1" s="104" t="s">
        <v>334</v>
      </c>
      <c r="D1" s="104" t="s">
        <v>9</v>
      </c>
      <c r="E1" s="104" t="s">
        <v>335</v>
      </c>
      <c r="F1" s="104" t="s">
        <v>336</v>
      </c>
      <c r="G1" s="104" t="s">
        <v>337</v>
      </c>
      <c r="H1" s="104" t="s">
        <v>338</v>
      </c>
      <c r="I1" s="104" t="s">
        <v>339</v>
      </c>
      <c r="J1" s="104" t="s">
        <v>340</v>
      </c>
      <c r="K1" s="104" t="s">
        <v>341</v>
      </c>
      <c r="L1" s="104" t="s">
        <v>342</v>
      </c>
      <c r="M1" s="104" t="s">
        <v>343</v>
      </c>
      <c r="N1" s="104" t="s">
        <v>344</v>
      </c>
      <c r="O1" s="104" t="s">
        <v>345</v>
      </c>
      <c r="P1" s="104" t="s">
        <v>346</v>
      </c>
      <c r="Q1" s="104" t="s">
        <v>347</v>
      </c>
      <c r="R1" s="104" t="s">
        <v>348</v>
      </c>
      <c r="S1" s="104" t="s">
        <v>349</v>
      </c>
      <c r="T1" s="104" t="s">
        <v>350</v>
      </c>
      <c r="U1" s="104" t="s">
        <v>351</v>
      </c>
      <c r="V1" s="104" t="s">
        <v>352</v>
      </c>
      <c r="W1" s="104" t="s">
        <v>353</v>
      </c>
      <c r="X1" s="104" t="s">
        <v>354</v>
      </c>
      <c r="Y1" s="104" t="s">
        <v>355</v>
      </c>
      <c r="Z1" s="104" t="s">
        <v>356</v>
      </c>
      <c r="AA1" s="104" t="s">
        <v>357</v>
      </c>
      <c r="AB1" s="104" t="s">
        <v>358</v>
      </c>
      <c r="AC1" s="104" t="s">
        <v>359</v>
      </c>
      <c r="AD1" s="104" t="s">
        <v>360</v>
      </c>
      <c r="AE1" s="104" t="s">
        <v>361</v>
      </c>
      <c r="AF1" s="104" t="s">
        <v>362</v>
      </c>
      <c r="AG1" s="104" t="s">
        <v>363</v>
      </c>
      <c r="AH1" s="104" t="s">
        <v>364</v>
      </c>
      <c r="AI1" s="104" t="s">
        <v>365</v>
      </c>
      <c r="AJ1" s="104" t="s">
        <v>366</v>
      </c>
      <c r="AK1" s="104" t="s">
        <v>367</v>
      </c>
      <c r="AL1" s="104" t="s">
        <v>368</v>
      </c>
      <c r="AM1" s="104" t="s">
        <v>369</v>
      </c>
      <c r="AN1" s="104" t="s">
        <v>370</v>
      </c>
      <c r="AO1" s="104" t="s">
        <v>371</v>
      </c>
      <c r="AP1" s="104" t="s">
        <v>372</v>
      </c>
      <c r="AQ1" s="104" t="s">
        <v>373</v>
      </c>
      <c r="AR1" s="104" t="s">
        <v>374</v>
      </c>
      <c r="AS1" s="104" t="s">
        <v>375</v>
      </c>
      <c r="AT1" s="104" t="s">
        <v>376</v>
      </c>
      <c r="AU1" s="104" t="s">
        <v>377</v>
      </c>
      <c r="AV1" s="104" t="s">
        <v>378</v>
      </c>
      <c r="AW1" s="105" t="s">
        <v>379</v>
      </c>
    </row>
    <row r="2" spans="1:49" ht="60" customHeight="1" outlineLevel="1" x14ac:dyDescent="0.35">
      <c r="A2" s="97" t="s">
        <v>380</v>
      </c>
      <c r="B2" s="80">
        <v>1</v>
      </c>
      <c r="C2" s="82" t="s">
        <v>19</v>
      </c>
      <c r="D2" s="84" t="s">
        <v>381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380</v>
      </c>
      <c r="B3" s="81" t="s">
        <v>382</v>
      </c>
      <c r="C3" s="83" t="s">
        <v>383</v>
      </c>
      <c r="D3" s="85" t="s">
        <v>384</v>
      </c>
      <c r="E3" s="85" t="s">
        <v>385</v>
      </c>
      <c r="F3" s="86" t="s">
        <v>386</v>
      </c>
      <c r="G3" s="86" t="s">
        <v>387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380</v>
      </c>
      <c r="B4" s="81" t="s">
        <v>388</v>
      </c>
      <c r="C4" s="83" t="s">
        <v>389</v>
      </c>
      <c r="D4" s="85" t="s">
        <v>390</v>
      </c>
      <c r="E4" s="85" t="s">
        <v>391</v>
      </c>
      <c r="F4" s="86" t="s">
        <v>386</v>
      </c>
      <c r="G4" s="86" t="s">
        <v>392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380</v>
      </c>
      <c r="B5" s="81" t="s">
        <v>393</v>
      </c>
      <c r="C5" s="83" t="s">
        <v>394</v>
      </c>
      <c r="D5" s="85" t="s">
        <v>395</v>
      </c>
      <c r="E5" s="85" t="s">
        <v>396</v>
      </c>
      <c r="F5" s="86" t="s">
        <v>386</v>
      </c>
      <c r="G5" s="86" t="s">
        <v>397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380</v>
      </c>
      <c r="B6" s="81" t="s">
        <v>398</v>
      </c>
      <c r="C6" s="83" t="s">
        <v>399</v>
      </c>
      <c r="D6" s="85" t="s">
        <v>400</v>
      </c>
      <c r="E6" s="85" t="s">
        <v>401</v>
      </c>
      <c r="F6" s="86" t="s">
        <v>386</v>
      </c>
      <c r="G6" s="86" t="s">
        <v>387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380</v>
      </c>
      <c r="B7" s="81" t="s">
        <v>402</v>
      </c>
      <c r="C7" s="83" t="s">
        <v>403</v>
      </c>
      <c r="D7" s="85" t="s">
        <v>404</v>
      </c>
      <c r="E7" s="85" t="s">
        <v>405</v>
      </c>
      <c r="F7" s="86" t="s">
        <v>386</v>
      </c>
      <c r="G7" s="86" t="s">
        <v>397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406</v>
      </c>
      <c r="B8" s="80">
        <v>2</v>
      </c>
      <c r="C8" s="82" t="s">
        <v>19</v>
      </c>
      <c r="D8" s="84" t="s">
        <v>407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406</v>
      </c>
      <c r="B9" s="81" t="s">
        <v>408</v>
      </c>
      <c r="C9" s="83" t="s">
        <v>409</v>
      </c>
      <c r="D9" s="85" t="s">
        <v>410</v>
      </c>
      <c r="E9" s="85" t="s">
        <v>411</v>
      </c>
      <c r="F9" s="86" t="s">
        <v>412</v>
      </c>
      <c r="G9" s="86" t="s">
        <v>387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406</v>
      </c>
      <c r="B10" s="81" t="s">
        <v>413</v>
      </c>
      <c r="C10" s="83" t="s">
        <v>414</v>
      </c>
      <c r="D10" s="85" t="s">
        <v>415</v>
      </c>
      <c r="E10" s="85" t="s">
        <v>416</v>
      </c>
      <c r="F10" s="86" t="s">
        <v>412</v>
      </c>
      <c r="G10" s="86" t="s">
        <v>387</v>
      </c>
      <c r="H10" s="86">
        <v>1</v>
      </c>
      <c r="I10" s="88">
        <f>IF(COUNTIF(J10:AW10,"&lt;&gt;")=0,"",SUMPRODUCT(((Recommendations[ImplStatus]="Implemented")+(Recommendations[ImplStatus]="Compensated"))*ISNUMBER(MATCH(Recommendations[Id],J10:AW10,0)))/COUNTIF(J10:AW10,"&lt;&gt;"))</f>
        <v>0</v>
      </c>
      <c r="J10" s="90" t="s">
        <v>61</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406</v>
      </c>
      <c r="B11" s="81" t="s">
        <v>417</v>
      </c>
      <c r="C11" s="83" t="s">
        <v>418</v>
      </c>
      <c r="D11" s="85" t="s">
        <v>419</v>
      </c>
      <c r="E11" s="85" t="s">
        <v>420</v>
      </c>
      <c r="F11" s="86" t="s">
        <v>412</v>
      </c>
      <c r="G11" s="86" t="s">
        <v>392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406</v>
      </c>
      <c r="B12" s="81" t="s">
        <v>421</v>
      </c>
      <c r="C12" s="83" t="s">
        <v>422</v>
      </c>
      <c r="D12" s="85" t="s">
        <v>423</v>
      </c>
      <c r="E12" s="85" t="s">
        <v>424</v>
      </c>
      <c r="F12" s="86" t="s">
        <v>412</v>
      </c>
      <c r="G12" s="86" t="s">
        <v>397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406</v>
      </c>
      <c r="B13" s="81" t="s">
        <v>425</v>
      </c>
      <c r="C13" s="83" t="s">
        <v>426</v>
      </c>
      <c r="D13" s="85" t="s">
        <v>427</v>
      </c>
      <c r="E13" s="85" t="s">
        <v>428</v>
      </c>
      <c r="F13" s="86" t="s">
        <v>412</v>
      </c>
      <c r="G13" s="86" t="s">
        <v>429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406</v>
      </c>
      <c r="B14" s="81" t="s">
        <v>430</v>
      </c>
      <c r="C14" s="83" t="s">
        <v>431</v>
      </c>
      <c r="D14" s="85" t="s">
        <v>432</v>
      </c>
      <c r="E14" s="85" t="s">
        <v>433</v>
      </c>
      <c r="F14" s="86" t="s">
        <v>412</v>
      </c>
      <c r="G14" s="86" t="s">
        <v>429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406</v>
      </c>
      <c r="B15" s="81" t="s">
        <v>434</v>
      </c>
      <c r="C15" s="83" t="s">
        <v>435</v>
      </c>
      <c r="D15" s="85" t="s">
        <v>436</v>
      </c>
      <c r="E15" s="85" t="s">
        <v>437</v>
      </c>
      <c r="F15" s="86" t="s">
        <v>412</v>
      </c>
      <c r="G15" s="86" t="s">
        <v>429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438</v>
      </c>
      <c r="B16" s="80">
        <v>3</v>
      </c>
      <c r="C16" s="82" t="s">
        <v>19</v>
      </c>
      <c r="D16" s="84" t="s">
        <v>439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438</v>
      </c>
      <c r="B17" s="81" t="s">
        <v>440</v>
      </c>
      <c r="C17" s="83" t="s">
        <v>441</v>
      </c>
      <c r="D17" s="85" t="s">
        <v>442</v>
      </c>
      <c r="E17" s="85" t="s">
        <v>443</v>
      </c>
      <c r="F17" s="86" t="s">
        <v>444</v>
      </c>
      <c r="G17" s="86" t="s">
        <v>445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438</v>
      </c>
      <c r="B18" s="81" t="s">
        <v>446</v>
      </c>
      <c r="C18" s="83" t="s">
        <v>447</v>
      </c>
      <c r="D18" s="85" t="s">
        <v>448</v>
      </c>
      <c r="E18" s="85" t="s">
        <v>449</v>
      </c>
      <c r="F18" s="86" t="s">
        <v>444</v>
      </c>
      <c r="G18" s="86" t="s">
        <v>387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438</v>
      </c>
      <c r="B19" s="81" t="s">
        <v>450</v>
      </c>
      <c r="C19" s="83" t="s">
        <v>451</v>
      </c>
      <c r="D19" s="85" t="s">
        <v>452</v>
      </c>
      <c r="E19" s="85" t="s">
        <v>453</v>
      </c>
      <c r="F19" s="86" t="s">
        <v>444</v>
      </c>
      <c r="G19" s="86" t="s">
        <v>429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438</v>
      </c>
      <c r="B20" s="81" t="s">
        <v>454</v>
      </c>
      <c r="C20" s="83" t="s">
        <v>455</v>
      </c>
      <c r="D20" s="85" t="s">
        <v>456</v>
      </c>
      <c r="E20" s="85" t="s">
        <v>457</v>
      </c>
      <c r="F20" s="86" t="s">
        <v>444</v>
      </c>
      <c r="G20" s="86" t="s">
        <v>429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438</v>
      </c>
      <c r="B21" s="81" t="s">
        <v>458</v>
      </c>
      <c r="C21" s="83" t="s">
        <v>459</v>
      </c>
      <c r="D21" s="85" t="s">
        <v>460</v>
      </c>
      <c r="E21" s="85" t="s">
        <v>461</v>
      </c>
      <c r="F21" s="86" t="s">
        <v>444</v>
      </c>
      <c r="G21" s="86" t="s">
        <v>429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438</v>
      </c>
      <c r="B22" s="81" t="s">
        <v>462</v>
      </c>
      <c r="C22" s="83" t="s">
        <v>463</v>
      </c>
      <c r="D22" s="85" t="s">
        <v>464</v>
      </c>
      <c r="E22" s="85" t="s">
        <v>465</v>
      </c>
      <c r="F22" s="86" t="s">
        <v>444</v>
      </c>
      <c r="G22" s="86" t="s">
        <v>429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438</v>
      </c>
      <c r="B23" s="81" t="s">
        <v>466</v>
      </c>
      <c r="C23" s="83" t="s">
        <v>467</v>
      </c>
      <c r="D23" s="85" t="s">
        <v>468</v>
      </c>
      <c r="E23" s="85" t="s">
        <v>469</v>
      </c>
      <c r="F23" s="86" t="s">
        <v>444</v>
      </c>
      <c r="G23" s="86" t="s">
        <v>387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438</v>
      </c>
      <c r="B24" s="81" t="s">
        <v>470</v>
      </c>
      <c r="C24" s="83" t="s">
        <v>471</v>
      </c>
      <c r="D24" s="85" t="s">
        <v>472</v>
      </c>
      <c r="E24" s="85" t="s">
        <v>473</v>
      </c>
      <c r="F24" s="86" t="s">
        <v>444</v>
      </c>
      <c r="G24" s="86" t="s">
        <v>387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438</v>
      </c>
      <c r="B25" s="81" t="s">
        <v>474</v>
      </c>
      <c r="C25" s="83" t="s">
        <v>475</v>
      </c>
      <c r="D25" s="85" t="s">
        <v>476</v>
      </c>
      <c r="E25" s="85" t="s">
        <v>477</v>
      </c>
      <c r="F25" s="86" t="s">
        <v>444</v>
      </c>
      <c r="G25" s="86" t="s">
        <v>429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438</v>
      </c>
      <c r="B26" s="81" t="s">
        <v>478</v>
      </c>
      <c r="C26" s="83" t="s">
        <v>479</v>
      </c>
      <c r="D26" s="85" t="s">
        <v>480</v>
      </c>
      <c r="E26" s="85" t="s">
        <v>481</v>
      </c>
      <c r="F26" s="86" t="s">
        <v>444</v>
      </c>
      <c r="G26" s="86" t="s">
        <v>429</v>
      </c>
      <c r="H26" s="86">
        <v>2</v>
      </c>
      <c r="I26" s="88">
        <f>IF(COUNTIF(J26:AW26,"&lt;&gt;")=0,"",SUMPRODUCT(((Recommendations[ImplStatus]="Implemented")+(Recommendations[ImplStatus]="Compensated"))*ISNUMBER(MATCH(Recommendations[Id],J26:AW26,0)))/COUNTIF(J26:AW26,"&lt;&gt;"))</f>
        <v>0</v>
      </c>
      <c r="J26" s="90" t="s">
        <v>87</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438</v>
      </c>
      <c r="B27" s="81" t="s">
        <v>482</v>
      </c>
      <c r="C27" s="83" t="s">
        <v>483</v>
      </c>
      <c r="D27" s="85" t="s">
        <v>484</v>
      </c>
      <c r="E27" s="85" t="s">
        <v>485</v>
      </c>
      <c r="F27" s="86" t="s">
        <v>444</v>
      </c>
      <c r="G27" s="86" t="s">
        <v>429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438</v>
      </c>
      <c r="B28" s="81" t="s">
        <v>486</v>
      </c>
      <c r="C28" s="83" t="s">
        <v>487</v>
      </c>
      <c r="D28" s="85" t="s">
        <v>488</v>
      </c>
      <c r="E28" s="85" t="s">
        <v>489</v>
      </c>
      <c r="F28" s="86" t="s">
        <v>444</v>
      </c>
      <c r="G28" s="86" t="s">
        <v>429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438</v>
      </c>
      <c r="B29" s="81" t="s">
        <v>490</v>
      </c>
      <c r="C29" s="83" t="s">
        <v>491</v>
      </c>
      <c r="D29" s="85" t="s">
        <v>492</v>
      </c>
      <c r="E29" s="85" t="s">
        <v>493</v>
      </c>
      <c r="F29" s="86" t="s">
        <v>444</v>
      </c>
      <c r="G29" s="86" t="s">
        <v>429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438</v>
      </c>
      <c r="B30" s="81" t="s">
        <v>494</v>
      </c>
      <c r="C30" s="83" t="s">
        <v>495</v>
      </c>
      <c r="D30" s="85" t="s">
        <v>496</v>
      </c>
      <c r="E30" s="85" t="s">
        <v>497</v>
      </c>
      <c r="F30" s="86" t="s">
        <v>444</v>
      </c>
      <c r="G30" s="86" t="s">
        <v>397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498</v>
      </c>
      <c r="B31" s="80">
        <v>4</v>
      </c>
      <c r="C31" s="82" t="s">
        <v>19</v>
      </c>
      <c r="D31" s="84" t="s">
        <v>499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498</v>
      </c>
      <c r="B32" s="81" t="s">
        <v>500</v>
      </c>
      <c r="C32" s="83" t="s">
        <v>501</v>
      </c>
      <c r="D32" s="85" t="s">
        <v>502</v>
      </c>
      <c r="E32" s="85" t="s">
        <v>503</v>
      </c>
      <c r="F32" s="86" t="s">
        <v>504</v>
      </c>
      <c r="G32" s="86" t="s">
        <v>445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498</v>
      </c>
      <c r="B33" s="81" t="s">
        <v>505</v>
      </c>
      <c r="C33" s="83" t="s">
        <v>506</v>
      </c>
      <c r="D33" s="85" t="s">
        <v>507</v>
      </c>
      <c r="E33" s="85" t="s">
        <v>508</v>
      </c>
      <c r="F33" s="86" t="s">
        <v>504</v>
      </c>
      <c r="G33" s="86" t="s">
        <v>445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498</v>
      </c>
      <c r="B34" s="81" t="s">
        <v>509</v>
      </c>
      <c r="C34" s="83" t="s">
        <v>510</v>
      </c>
      <c r="D34" s="85" t="s">
        <v>511</v>
      </c>
      <c r="E34" s="85" t="s">
        <v>512</v>
      </c>
      <c r="F34" s="86" t="s">
        <v>386</v>
      </c>
      <c r="G34" s="86" t="s">
        <v>429</v>
      </c>
      <c r="H34" s="86">
        <v>1</v>
      </c>
      <c r="I34" s="88">
        <f>IF(COUNTIF(J34:AW34,"&lt;&gt;")=0,"",SUMPRODUCT(((Recommendations[ImplStatus]="Implemented")+(Recommendations[ImplStatus]="Compensated"))*ISNUMBER(MATCH(Recommendations[Id],J34:AW34,0)))/COUNTIF(J34:AW34,"&lt;&gt;"))</f>
        <v>0</v>
      </c>
      <c r="J34" s="90" t="s">
        <v>29</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498</v>
      </c>
      <c r="B35" s="81" t="s">
        <v>513</v>
      </c>
      <c r="C35" s="83" t="s">
        <v>514</v>
      </c>
      <c r="D35" s="85" t="s">
        <v>515</v>
      </c>
      <c r="E35" s="85" t="s">
        <v>516</v>
      </c>
      <c r="F35" s="86" t="s">
        <v>386</v>
      </c>
      <c r="G35" s="86" t="s">
        <v>429</v>
      </c>
      <c r="H35" s="86">
        <v>1</v>
      </c>
      <c r="I35" s="88">
        <f>IF(COUNTIF(J35:AW35,"&lt;&gt;")=0,"",SUMPRODUCT(((Recommendations[ImplStatus]="Implemented")+(Recommendations[ImplStatus]="Compensated"))*ISNUMBER(MATCH(Recommendations[Id],J35:AW35,0)))/COUNTIF(J35:AW35,"&lt;&gt;"))</f>
        <v>0</v>
      </c>
      <c r="J35" s="90" t="s">
        <v>67</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498</v>
      </c>
      <c r="B36" s="81" t="s">
        <v>517</v>
      </c>
      <c r="C36" s="83" t="s">
        <v>518</v>
      </c>
      <c r="D36" s="85" t="s">
        <v>519</v>
      </c>
      <c r="E36" s="85" t="s">
        <v>520</v>
      </c>
      <c r="F36" s="86" t="s">
        <v>386</v>
      </c>
      <c r="G36" s="86" t="s">
        <v>429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498</v>
      </c>
      <c r="B37" s="81" t="s">
        <v>521</v>
      </c>
      <c r="C37" s="83" t="s">
        <v>522</v>
      </c>
      <c r="D37" s="85" t="s">
        <v>523</v>
      </c>
      <c r="E37" s="85" t="s">
        <v>524</v>
      </c>
      <c r="F37" s="86" t="s">
        <v>386</v>
      </c>
      <c r="G37" s="86" t="s">
        <v>429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498</v>
      </c>
      <c r="B38" s="81" t="s">
        <v>525</v>
      </c>
      <c r="C38" s="83" t="s">
        <v>526</v>
      </c>
      <c r="D38" s="85" t="s">
        <v>527</v>
      </c>
      <c r="E38" s="85" t="s">
        <v>528</v>
      </c>
      <c r="F38" s="86" t="s">
        <v>529</v>
      </c>
      <c r="G38" s="86" t="s">
        <v>429</v>
      </c>
      <c r="H38" s="86">
        <v>1</v>
      </c>
      <c r="I38" s="88">
        <f>IF(COUNTIF(J38:AW38,"&lt;&gt;")=0,"",SUMPRODUCT(((Recommendations[ImplStatus]="Implemented")+(Recommendations[ImplStatus]="Compensated"))*ISNUMBER(MATCH(Recommendations[Id],J38:AW38,0)))/COUNTIF(J38:AW38,"&lt;&gt;"))</f>
        <v>0</v>
      </c>
      <c r="J38" s="90" t="s">
        <v>82</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498</v>
      </c>
      <c r="B39" s="81" t="s">
        <v>530</v>
      </c>
      <c r="C39" s="83" t="s">
        <v>531</v>
      </c>
      <c r="D39" s="85" t="s">
        <v>532</v>
      </c>
      <c r="E39" s="85" t="s">
        <v>533</v>
      </c>
      <c r="F39" s="86" t="s">
        <v>386</v>
      </c>
      <c r="G39" s="86" t="s">
        <v>429</v>
      </c>
      <c r="H39" s="86">
        <v>2</v>
      </c>
      <c r="I39" s="88">
        <f>IF(COUNTIF(J39:AW39,"&lt;&gt;")=0,"",SUMPRODUCT(((Recommendations[ImplStatus]="Implemented")+(Recommendations[ImplStatus]="Compensated"))*ISNUMBER(MATCH(Recommendations[Id],J39:AW39,0)))/COUNTIF(J39:AW39,"&lt;&gt;"))</f>
        <v>0</v>
      </c>
      <c r="J39" s="90" t="s">
        <v>77</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498</v>
      </c>
      <c r="B40" s="81" t="s">
        <v>534</v>
      </c>
      <c r="C40" s="83" t="s">
        <v>535</v>
      </c>
      <c r="D40" s="85" t="s">
        <v>536</v>
      </c>
      <c r="E40" s="85" t="s">
        <v>537</v>
      </c>
      <c r="F40" s="86" t="s">
        <v>386</v>
      </c>
      <c r="G40" s="86" t="s">
        <v>429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498</v>
      </c>
      <c r="B41" s="81" t="s">
        <v>538</v>
      </c>
      <c r="C41" s="83" t="s">
        <v>539</v>
      </c>
      <c r="D41" s="85" t="s">
        <v>540</v>
      </c>
      <c r="E41" s="85" t="s">
        <v>541</v>
      </c>
      <c r="F41" s="86" t="s">
        <v>386</v>
      </c>
      <c r="G41" s="86" t="s">
        <v>429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498</v>
      </c>
      <c r="B42" s="81" t="s">
        <v>542</v>
      </c>
      <c r="C42" s="83" t="s">
        <v>543</v>
      </c>
      <c r="D42" s="85" t="s">
        <v>544</v>
      </c>
      <c r="E42" s="85" t="s">
        <v>545</v>
      </c>
      <c r="F42" s="86" t="s">
        <v>444</v>
      </c>
      <c r="G42" s="86" t="s">
        <v>429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498</v>
      </c>
      <c r="B43" s="81" t="s">
        <v>546</v>
      </c>
      <c r="C43" s="83" t="s">
        <v>547</v>
      </c>
      <c r="D43" s="85" t="s">
        <v>548</v>
      </c>
      <c r="E43" s="85" t="s">
        <v>549</v>
      </c>
      <c r="F43" s="86" t="s">
        <v>444</v>
      </c>
      <c r="G43" s="86" t="s">
        <v>429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550</v>
      </c>
      <c r="B44" s="80">
        <v>5</v>
      </c>
      <c r="C44" s="82" t="s">
        <v>19</v>
      </c>
      <c r="D44" s="84" t="s">
        <v>551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550</v>
      </c>
      <c r="B45" s="81" t="s">
        <v>552</v>
      </c>
      <c r="C45" s="83" t="s">
        <v>553</v>
      </c>
      <c r="D45" s="85" t="s">
        <v>554</v>
      </c>
      <c r="E45" s="85" t="s">
        <v>555</v>
      </c>
      <c r="F45" s="86" t="s">
        <v>529</v>
      </c>
      <c r="G45" s="86" t="s">
        <v>387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550</v>
      </c>
      <c r="B46" s="81" t="s">
        <v>556</v>
      </c>
      <c r="C46" s="83" t="s">
        <v>557</v>
      </c>
      <c r="D46" s="85" t="s">
        <v>558</v>
      </c>
      <c r="E46" s="85" t="s">
        <v>559</v>
      </c>
      <c r="F46" s="86" t="s">
        <v>529</v>
      </c>
      <c r="G46" s="86" t="s">
        <v>429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550</v>
      </c>
      <c r="B47" s="81" t="s">
        <v>560</v>
      </c>
      <c r="C47" s="83" t="s">
        <v>561</v>
      </c>
      <c r="D47" s="85" t="s">
        <v>562</v>
      </c>
      <c r="E47" s="85" t="s">
        <v>563</v>
      </c>
      <c r="F47" s="86" t="s">
        <v>529</v>
      </c>
      <c r="G47" s="86" t="s">
        <v>429</v>
      </c>
      <c r="H47" s="86">
        <v>1</v>
      </c>
      <c r="I47" s="88">
        <f>IF(COUNTIF(J47:AW47,"&lt;&gt;")=0,"",SUMPRODUCT(((Recommendations[ImplStatus]="Implemented")+(Recommendations[ImplStatus]="Compensated"))*ISNUMBER(MATCH(Recommendations[Id],J47:AW47,0)))/COUNTIF(J47:AW47,"&lt;&gt;"))</f>
        <v>0</v>
      </c>
      <c r="J47" s="90" t="s">
        <v>82</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550</v>
      </c>
      <c r="B48" s="81" t="s">
        <v>564</v>
      </c>
      <c r="C48" s="83" t="s">
        <v>565</v>
      </c>
      <c r="D48" s="85" t="s">
        <v>566</v>
      </c>
      <c r="E48" s="85" t="s">
        <v>567</v>
      </c>
      <c r="F48" s="86" t="s">
        <v>529</v>
      </c>
      <c r="G48" s="86" t="s">
        <v>429</v>
      </c>
      <c r="H48" s="86">
        <v>1</v>
      </c>
      <c r="I48" s="88">
        <f>IF(COUNTIF(J48:AW48,"&lt;&gt;")=0,"",SUMPRODUCT(((Recommendations[ImplStatus]="Implemented")+(Recommendations[ImplStatus]="Compensated"))*ISNUMBER(MATCH(Recommendations[Id],J48:AW48,0)))/COUNTIF(J48:AW48,"&lt;&gt;"))</f>
        <v>0</v>
      </c>
      <c r="J48" s="90" t="s">
        <v>44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550</v>
      </c>
      <c r="B49" s="81" t="s">
        <v>568</v>
      </c>
      <c r="C49" s="83" t="s">
        <v>569</v>
      </c>
      <c r="D49" s="85" t="s">
        <v>570</v>
      </c>
      <c r="E49" s="85" t="s">
        <v>571</v>
      </c>
      <c r="F49" s="86" t="s">
        <v>529</v>
      </c>
      <c r="G49" s="86" t="s">
        <v>387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550</v>
      </c>
      <c r="B50" s="81" t="s">
        <v>572</v>
      </c>
      <c r="C50" s="83" t="s">
        <v>573</v>
      </c>
      <c r="D50" s="85" t="s">
        <v>574</v>
      </c>
      <c r="E50" s="85" t="s">
        <v>575</v>
      </c>
      <c r="F50" s="86" t="s">
        <v>529</v>
      </c>
      <c r="G50" s="86" t="s">
        <v>445</v>
      </c>
      <c r="H50" s="86">
        <v>2</v>
      </c>
      <c r="I50" s="88">
        <f>IF(COUNTIF(J50:AW50,"&lt;&gt;")=0,"",SUMPRODUCT(((Recommendations[ImplStatus]="Implemented")+(Recommendations[ImplStatus]="Compensated"))*ISNUMBER(MATCH(Recommendations[Id],J50:AW50,0)))/COUNTIF(J50:AW50,"&lt;&gt;"))</f>
        <v>0</v>
      </c>
      <c r="J50" s="90" t="s">
        <v>54</v>
      </c>
      <c r="K50" s="90" t="s">
        <v>59</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576</v>
      </c>
      <c r="B51" s="80">
        <v>6</v>
      </c>
      <c r="C51" s="82" t="s">
        <v>19</v>
      </c>
      <c r="D51" s="84" t="s">
        <v>577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576</v>
      </c>
      <c r="B52" s="81" t="s">
        <v>578</v>
      </c>
      <c r="C52" s="83" t="s">
        <v>579</v>
      </c>
      <c r="D52" s="85" t="s">
        <v>580</v>
      </c>
      <c r="E52" s="85" t="s">
        <v>581</v>
      </c>
      <c r="F52" s="86" t="s">
        <v>504</v>
      </c>
      <c r="G52" s="86" t="s">
        <v>445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576</v>
      </c>
      <c r="B53" s="81" t="s">
        <v>582</v>
      </c>
      <c r="C53" s="83" t="s">
        <v>583</v>
      </c>
      <c r="D53" s="85" t="s">
        <v>584</v>
      </c>
      <c r="E53" s="85" t="s">
        <v>585</v>
      </c>
      <c r="F53" s="86" t="s">
        <v>504</v>
      </c>
      <c r="G53" s="86" t="s">
        <v>445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576</v>
      </c>
      <c r="B54" s="81" t="s">
        <v>586</v>
      </c>
      <c r="C54" s="83" t="s">
        <v>587</v>
      </c>
      <c r="D54" s="85" t="s">
        <v>588</v>
      </c>
      <c r="E54" s="85" t="s">
        <v>589</v>
      </c>
      <c r="F54" s="86" t="s">
        <v>529</v>
      </c>
      <c r="G54" s="86" t="s">
        <v>429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576</v>
      </c>
      <c r="B55" s="81" t="s">
        <v>590</v>
      </c>
      <c r="C55" s="83" t="s">
        <v>591</v>
      </c>
      <c r="D55" s="85" t="s">
        <v>592</v>
      </c>
      <c r="E55" s="85" t="s">
        <v>593</v>
      </c>
      <c r="F55" s="86" t="s">
        <v>529</v>
      </c>
      <c r="G55" s="86" t="s">
        <v>429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576</v>
      </c>
      <c r="B56" s="81" t="s">
        <v>594</v>
      </c>
      <c r="C56" s="83" t="s">
        <v>595</v>
      </c>
      <c r="D56" s="85" t="s">
        <v>596</v>
      </c>
      <c r="E56" s="85" t="s">
        <v>597</v>
      </c>
      <c r="F56" s="86" t="s">
        <v>529</v>
      </c>
      <c r="G56" s="86" t="s">
        <v>429</v>
      </c>
      <c r="H56" s="86">
        <v>1</v>
      </c>
      <c r="I56" s="88">
        <f>IF(COUNTIF(J56:AW56,"&lt;&gt;")=0,"",SUMPRODUCT(((Recommendations[ImplStatus]="Implemented")+(Recommendations[ImplStatus]="Compensated"))*ISNUMBER(MATCH(Recommendations[Id],J56:AW56,0)))/COUNTIF(J56:AW56,"&lt;&gt;"))</f>
        <v>0</v>
      </c>
      <c r="J56" s="90" t="s">
        <v>54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576</v>
      </c>
      <c r="B57" s="81" t="s">
        <v>598</v>
      </c>
      <c r="C57" s="83" t="s">
        <v>599</v>
      </c>
      <c r="D57" s="85" t="s">
        <v>600</v>
      </c>
      <c r="E57" s="85" t="s">
        <v>601</v>
      </c>
      <c r="F57" s="86" t="s">
        <v>412</v>
      </c>
      <c r="G57" s="86" t="s">
        <v>387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576</v>
      </c>
      <c r="B58" s="81" t="s">
        <v>602</v>
      </c>
      <c r="C58" s="83" t="s">
        <v>603</v>
      </c>
      <c r="D58" s="85" t="s">
        <v>604</v>
      </c>
      <c r="E58" s="85" t="s">
        <v>605</v>
      </c>
      <c r="F58" s="86" t="s">
        <v>529</v>
      </c>
      <c r="G58" s="86" t="s">
        <v>429</v>
      </c>
      <c r="H58" s="86">
        <v>2</v>
      </c>
      <c r="I58" s="88">
        <f>IF(COUNTIF(J58:AW58,"&lt;&gt;")=0,"",SUMPRODUCT(((Recommendations[ImplStatus]="Implemented")+(Recommendations[ImplStatus]="Compensated"))*ISNUMBER(MATCH(Recommendations[Id],J58:AW58,0)))/COUNTIF(J58:AW58,"&lt;&gt;"))</f>
        <v>0</v>
      </c>
      <c r="J58" s="90" t="s">
        <v>59</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576</v>
      </c>
      <c r="B59" s="81" t="s">
        <v>606</v>
      </c>
      <c r="C59" s="83" t="s">
        <v>607</v>
      </c>
      <c r="D59" s="85" t="s">
        <v>608</v>
      </c>
      <c r="E59" s="85" t="s">
        <v>609</v>
      </c>
      <c r="F59" s="86" t="s">
        <v>529</v>
      </c>
      <c r="G59" s="86" t="s">
        <v>445</v>
      </c>
      <c r="H59" s="86">
        <v>3</v>
      </c>
      <c r="I59" s="88">
        <f>IF(COUNTIF(J59:AW59,"&lt;&gt;")=0,"",SUMPRODUCT(((Recommendations[ImplStatus]="Implemented")+(Recommendations[ImplStatus]="Compensated"))*ISNUMBER(MATCH(Recommendations[Id],J59:AW59,0)))/COUNTIF(J59:AW59,"&lt;&gt;"))</f>
        <v>0</v>
      </c>
      <c r="J59" s="90" t="s">
        <v>44</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610</v>
      </c>
      <c r="B60" s="80">
        <v>7</v>
      </c>
      <c r="C60" s="82" t="s">
        <v>19</v>
      </c>
      <c r="D60" s="84" t="s">
        <v>611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610</v>
      </c>
      <c r="B61" s="81" t="s">
        <v>612</v>
      </c>
      <c r="C61" s="83" t="s">
        <v>613</v>
      </c>
      <c r="D61" s="85" t="s">
        <v>614</v>
      </c>
      <c r="E61" s="85" t="s">
        <v>615</v>
      </c>
      <c r="F61" s="86" t="s">
        <v>504</v>
      </c>
      <c r="G61" s="86" t="s">
        <v>445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610</v>
      </c>
      <c r="B62" s="81" t="s">
        <v>616</v>
      </c>
      <c r="C62" s="83" t="s">
        <v>617</v>
      </c>
      <c r="D62" s="85" t="s">
        <v>618</v>
      </c>
      <c r="E62" s="85" t="s">
        <v>619</v>
      </c>
      <c r="F62" s="86" t="s">
        <v>504</v>
      </c>
      <c r="G62" s="86" t="s">
        <v>445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610</v>
      </c>
      <c r="B63" s="81" t="s">
        <v>620</v>
      </c>
      <c r="C63" s="83" t="s">
        <v>621</v>
      </c>
      <c r="D63" s="85" t="s">
        <v>622</v>
      </c>
      <c r="E63" s="85" t="s">
        <v>623</v>
      </c>
      <c r="F63" s="86" t="s">
        <v>412</v>
      </c>
      <c r="G63" s="86" t="s">
        <v>429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610</v>
      </c>
      <c r="B64" s="81" t="s">
        <v>624</v>
      </c>
      <c r="C64" s="83" t="s">
        <v>625</v>
      </c>
      <c r="D64" s="85" t="s">
        <v>626</v>
      </c>
      <c r="E64" s="85" t="s">
        <v>627</v>
      </c>
      <c r="F64" s="86" t="s">
        <v>412</v>
      </c>
      <c r="G64" s="86" t="s">
        <v>429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610</v>
      </c>
      <c r="B65" s="81" t="s">
        <v>628</v>
      </c>
      <c r="C65" s="83" t="s">
        <v>629</v>
      </c>
      <c r="D65" s="85" t="s">
        <v>630</v>
      </c>
      <c r="E65" s="85" t="s">
        <v>631</v>
      </c>
      <c r="F65" s="86" t="s">
        <v>412</v>
      </c>
      <c r="G65" s="86" t="s">
        <v>387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610</v>
      </c>
      <c r="B66" s="81" t="s">
        <v>632</v>
      </c>
      <c r="C66" s="83" t="s">
        <v>633</v>
      </c>
      <c r="D66" s="85" t="s">
        <v>634</v>
      </c>
      <c r="E66" s="85" t="s">
        <v>635</v>
      </c>
      <c r="F66" s="86" t="s">
        <v>412</v>
      </c>
      <c r="G66" s="86" t="s">
        <v>387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610</v>
      </c>
      <c r="B67" s="81" t="s">
        <v>636</v>
      </c>
      <c r="C67" s="83" t="s">
        <v>637</v>
      </c>
      <c r="D67" s="85" t="s">
        <v>638</v>
      </c>
      <c r="E67" s="85" t="s">
        <v>639</v>
      </c>
      <c r="F67" s="86" t="s">
        <v>412</v>
      </c>
      <c r="G67" s="86" t="s">
        <v>392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640</v>
      </c>
      <c r="B68" s="80">
        <v>8</v>
      </c>
      <c r="C68" s="82" t="s">
        <v>19</v>
      </c>
      <c r="D68" s="84" t="s">
        <v>641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640</v>
      </c>
      <c r="B69" s="81" t="s">
        <v>642</v>
      </c>
      <c r="C69" s="83" t="s">
        <v>643</v>
      </c>
      <c r="D69" s="85" t="s">
        <v>644</v>
      </c>
      <c r="E69" s="85" t="s">
        <v>645</v>
      </c>
      <c r="F69" s="86" t="s">
        <v>504</v>
      </c>
      <c r="G69" s="86" t="s">
        <v>445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640</v>
      </c>
      <c r="B70" s="81" t="s">
        <v>646</v>
      </c>
      <c r="C70" s="83" t="s">
        <v>647</v>
      </c>
      <c r="D70" s="85" t="s">
        <v>648</v>
      </c>
      <c r="E70" s="85" t="s">
        <v>649</v>
      </c>
      <c r="F70" s="86" t="s">
        <v>444</v>
      </c>
      <c r="G70" s="86" t="s">
        <v>397</v>
      </c>
      <c r="H70" s="86">
        <v>1</v>
      </c>
      <c r="I70" s="88">
        <f>IF(COUNTIF(J70:AW70,"&lt;&gt;")=0,"",SUMPRODUCT(((Recommendations[ImplStatus]="Implemented")+(Recommendations[ImplStatus]="Compensated"))*ISNUMBER(MATCH(Recommendations[Id],J70:AW70,0)))/COUNTIF(J70:AW70,"&lt;&gt;"))</f>
        <v>0</v>
      </c>
      <c r="J70" s="90" t="s">
        <v>13</v>
      </c>
      <c r="K70" s="90" t="s">
        <v>23</v>
      </c>
      <c r="L70" s="90" t="s">
        <v>49</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640</v>
      </c>
      <c r="B71" s="81" t="s">
        <v>650</v>
      </c>
      <c r="C71" s="83" t="s">
        <v>651</v>
      </c>
      <c r="D71" s="85" t="s">
        <v>652</v>
      </c>
      <c r="E71" s="85" t="s">
        <v>653</v>
      </c>
      <c r="F71" s="86" t="s">
        <v>444</v>
      </c>
      <c r="G71" s="86" t="s">
        <v>429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640</v>
      </c>
      <c r="B72" s="81" t="s">
        <v>654</v>
      </c>
      <c r="C72" s="83" t="s">
        <v>655</v>
      </c>
      <c r="D72" s="85" t="s">
        <v>656</v>
      </c>
      <c r="E72" s="85" t="s">
        <v>657</v>
      </c>
      <c r="F72" s="86" t="s">
        <v>658</v>
      </c>
      <c r="G72" s="86" t="s">
        <v>429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640</v>
      </c>
      <c r="B73" s="81" t="s">
        <v>659</v>
      </c>
      <c r="C73" s="83" t="s">
        <v>660</v>
      </c>
      <c r="D73" s="85" t="s">
        <v>661</v>
      </c>
      <c r="E73" s="85" t="s">
        <v>662</v>
      </c>
      <c r="F73" s="86" t="s">
        <v>444</v>
      </c>
      <c r="G73" s="86" t="s">
        <v>397</v>
      </c>
      <c r="H73" s="86">
        <v>2</v>
      </c>
      <c r="I73" s="88">
        <f>IF(COUNTIF(J73:AW73,"&lt;&gt;")=0,"",SUMPRODUCT(((Recommendations[ImplStatus]="Implemented")+(Recommendations[ImplStatus]="Compensated"))*ISNUMBER(MATCH(Recommendations[Id],J73:AW73,0)))/COUNTIF(J73:AW73,"&lt;&gt;"))</f>
        <v>0</v>
      </c>
      <c r="J73" s="90" t="s">
        <v>13</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640</v>
      </c>
      <c r="B74" s="81" t="s">
        <v>663</v>
      </c>
      <c r="C74" s="83" t="s">
        <v>664</v>
      </c>
      <c r="D74" s="85" t="s">
        <v>665</v>
      </c>
      <c r="E74" s="85" t="s">
        <v>666</v>
      </c>
      <c r="F74" s="86" t="s">
        <v>444</v>
      </c>
      <c r="G74" s="86" t="s">
        <v>397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640</v>
      </c>
      <c r="B75" s="81" t="s">
        <v>667</v>
      </c>
      <c r="C75" s="83" t="s">
        <v>668</v>
      </c>
      <c r="D75" s="85" t="s">
        <v>669</v>
      </c>
      <c r="E75" s="85" t="s">
        <v>670</v>
      </c>
      <c r="F75" s="86" t="s">
        <v>444</v>
      </c>
      <c r="G75" s="86" t="s">
        <v>397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640</v>
      </c>
      <c r="B76" s="81" t="s">
        <v>671</v>
      </c>
      <c r="C76" s="83" t="s">
        <v>672</v>
      </c>
      <c r="D76" s="85" t="s">
        <v>673</v>
      </c>
      <c r="E76" s="85" t="s">
        <v>674</v>
      </c>
      <c r="F76" s="86" t="s">
        <v>444</v>
      </c>
      <c r="G76" s="86" t="s">
        <v>397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640</v>
      </c>
      <c r="B77" s="81" t="s">
        <v>675</v>
      </c>
      <c r="C77" s="83" t="s">
        <v>676</v>
      </c>
      <c r="D77" s="85" t="s">
        <v>677</v>
      </c>
      <c r="E77" s="85" t="s">
        <v>678</v>
      </c>
      <c r="F77" s="86" t="s">
        <v>444</v>
      </c>
      <c r="G77" s="86" t="s">
        <v>397</v>
      </c>
      <c r="H77" s="86">
        <v>2</v>
      </c>
      <c r="I77" s="88">
        <f>IF(COUNTIF(J77:AW77,"&lt;&gt;")=0,"",SUMPRODUCT(((Recommendations[ImplStatus]="Implemented")+(Recommendations[ImplStatus]="Compensated"))*ISNUMBER(MATCH(Recommendations[Id],J77:AW77,0)))/COUNTIF(J77:AW77,"&lt;&gt;"))</f>
        <v>0</v>
      </c>
      <c r="J77" s="90" t="s">
        <v>23</v>
      </c>
      <c r="K77" s="90" t="s">
        <v>34</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640</v>
      </c>
      <c r="B78" s="81" t="s">
        <v>679</v>
      </c>
      <c r="C78" s="83" t="s">
        <v>680</v>
      </c>
      <c r="D78" s="85" t="s">
        <v>681</v>
      </c>
      <c r="E78" s="85" t="s">
        <v>682</v>
      </c>
      <c r="F78" s="86" t="s">
        <v>444</v>
      </c>
      <c r="G78" s="86" t="s">
        <v>429</v>
      </c>
      <c r="H78" s="86">
        <v>2</v>
      </c>
      <c r="I78" s="88">
        <f>IF(COUNTIF(J78:AW78,"&lt;&gt;")=0,"",SUMPRODUCT(((Recommendations[ImplStatus]="Implemented")+(Recommendations[ImplStatus]="Compensated"))*ISNUMBER(MATCH(Recommendations[Id],J78:AW78,0)))/COUNTIF(J78:AW78,"&lt;&gt;"))</f>
        <v>0</v>
      </c>
      <c r="J78" s="90" t="s">
        <v>34</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640</v>
      </c>
      <c r="B79" s="81" t="s">
        <v>683</v>
      </c>
      <c r="C79" s="83" t="s">
        <v>684</v>
      </c>
      <c r="D79" s="85" t="s">
        <v>685</v>
      </c>
      <c r="E79" s="85" t="s">
        <v>686</v>
      </c>
      <c r="F79" s="86" t="s">
        <v>444</v>
      </c>
      <c r="G79" s="86" t="s">
        <v>397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640</v>
      </c>
      <c r="B80" s="81" t="s">
        <v>687</v>
      </c>
      <c r="C80" s="83" t="s">
        <v>688</v>
      </c>
      <c r="D80" s="85" t="s">
        <v>689</v>
      </c>
      <c r="E80" s="85" t="s">
        <v>690</v>
      </c>
      <c r="F80" s="86" t="s">
        <v>444</v>
      </c>
      <c r="G80" s="86" t="s">
        <v>397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691</v>
      </c>
      <c r="B81" s="80">
        <v>9</v>
      </c>
      <c r="C81" s="82" t="s">
        <v>19</v>
      </c>
      <c r="D81" s="84" t="s">
        <v>692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691</v>
      </c>
      <c r="B82" s="81" t="s">
        <v>693</v>
      </c>
      <c r="C82" s="83" t="s">
        <v>694</v>
      </c>
      <c r="D82" s="85" t="s">
        <v>695</v>
      </c>
      <c r="E82" s="85" t="s">
        <v>696</v>
      </c>
      <c r="F82" s="86" t="s">
        <v>412</v>
      </c>
      <c r="G82" s="86" t="s">
        <v>429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691</v>
      </c>
      <c r="B83" s="81" t="s">
        <v>697</v>
      </c>
      <c r="C83" s="83" t="s">
        <v>698</v>
      </c>
      <c r="D83" s="85" t="s">
        <v>699</v>
      </c>
      <c r="E83" s="85" t="s">
        <v>700</v>
      </c>
      <c r="F83" s="86" t="s">
        <v>386</v>
      </c>
      <c r="G83" s="86" t="s">
        <v>429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691</v>
      </c>
      <c r="B84" s="81" t="s">
        <v>701</v>
      </c>
      <c r="C84" s="83" t="s">
        <v>702</v>
      </c>
      <c r="D84" s="85" t="s">
        <v>703</v>
      </c>
      <c r="E84" s="85" t="s">
        <v>704</v>
      </c>
      <c r="F84" s="86" t="s">
        <v>658</v>
      </c>
      <c r="G84" s="86" t="s">
        <v>429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691</v>
      </c>
      <c r="B85" s="81" t="s">
        <v>705</v>
      </c>
      <c r="C85" s="83" t="s">
        <v>706</v>
      </c>
      <c r="D85" s="85" t="s">
        <v>707</v>
      </c>
      <c r="E85" s="85" t="s">
        <v>708</v>
      </c>
      <c r="F85" s="86" t="s">
        <v>412</v>
      </c>
      <c r="G85" s="86" t="s">
        <v>429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691</v>
      </c>
      <c r="B86" s="81" t="s">
        <v>709</v>
      </c>
      <c r="C86" s="83" t="s">
        <v>710</v>
      </c>
      <c r="D86" s="85" t="s">
        <v>711</v>
      </c>
      <c r="E86" s="85" t="s">
        <v>712</v>
      </c>
      <c r="F86" s="86" t="s">
        <v>658</v>
      </c>
      <c r="G86" s="86" t="s">
        <v>429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691</v>
      </c>
      <c r="B87" s="81" t="s">
        <v>713</v>
      </c>
      <c r="C87" s="83" t="s">
        <v>714</v>
      </c>
      <c r="D87" s="85" t="s">
        <v>715</v>
      </c>
      <c r="E87" s="85" t="s">
        <v>716</v>
      </c>
      <c r="F87" s="86" t="s">
        <v>658</v>
      </c>
      <c r="G87" s="86" t="s">
        <v>429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691</v>
      </c>
      <c r="B88" s="81" t="s">
        <v>717</v>
      </c>
      <c r="C88" s="83" t="s">
        <v>718</v>
      </c>
      <c r="D88" s="85" t="s">
        <v>719</v>
      </c>
      <c r="E88" s="85" t="s">
        <v>720</v>
      </c>
      <c r="F88" s="86" t="s">
        <v>658</v>
      </c>
      <c r="G88" s="86" t="s">
        <v>429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721</v>
      </c>
      <c r="B89" s="80">
        <v>10</v>
      </c>
      <c r="C89" s="82" t="s">
        <v>19</v>
      </c>
      <c r="D89" s="84" t="s">
        <v>722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721</v>
      </c>
      <c r="B90" s="81" t="s">
        <v>723</v>
      </c>
      <c r="C90" s="83" t="s">
        <v>724</v>
      </c>
      <c r="D90" s="85" t="s">
        <v>725</v>
      </c>
      <c r="E90" s="85" t="s">
        <v>726</v>
      </c>
      <c r="F90" s="86" t="s">
        <v>386</v>
      </c>
      <c r="G90" s="86" t="s">
        <v>397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721</v>
      </c>
      <c r="B91" s="81" t="s">
        <v>727</v>
      </c>
      <c r="C91" s="83" t="s">
        <v>728</v>
      </c>
      <c r="D91" s="85" t="s">
        <v>729</v>
      </c>
      <c r="E91" s="85" t="s">
        <v>730</v>
      </c>
      <c r="F91" s="86" t="s">
        <v>386</v>
      </c>
      <c r="G91" s="86" t="s">
        <v>429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721</v>
      </c>
      <c r="B92" s="81" t="s">
        <v>731</v>
      </c>
      <c r="C92" s="83" t="s">
        <v>732</v>
      </c>
      <c r="D92" s="85" t="s">
        <v>733</v>
      </c>
      <c r="E92" s="85" t="s">
        <v>734</v>
      </c>
      <c r="F92" s="86" t="s">
        <v>386</v>
      </c>
      <c r="G92" s="86" t="s">
        <v>429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721</v>
      </c>
      <c r="B93" s="81" t="s">
        <v>735</v>
      </c>
      <c r="C93" s="83" t="s">
        <v>736</v>
      </c>
      <c r="D93" s="85" t="s">
        <v>737</v>
      </c>
      <c r="E93" s="85" t="s">
        <v>738</v>
      </c>
      <c r="F93" s="86" t="s">
        <v>386</v>
      </c>
      <c r="G93" s="86" t="s">
        <v>397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721</v>
      </c>
      <c r="B94" s="81" t="s">
        <v>739</v>
      </c>
      <c r="C94" s="83" t="s">
        <v>740</v>
      </c>
      <c r="D94" s="85" t="s">
        <v>741</v>
      </c>
      <c r="E94" s="85" t="s">
        <v>742</v>
      </c>
      <c r="F94" s="86" t="s">
        <v>386</v>
      </c>
      <c r="G94" s="86" t="s">
        <v>429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721</v>
      </c>
      <c r="B95" s="81" t="s">
        <v>743</v>
      </c>
      <c r="C95" s="83" t="s">
        <v>744</v>
      </c>
      <c r="D95" s="85" t="s">
        <v>745</v>
      </c>
      <c r="E95" s="85" t="s">
        <v>746</v>
      </c>
      <c r="F95" s="86" t="s">
        <v>386</v>
      </c>
      <c r="G95" s="86" t="s">
        <v>429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721</v>
      </c>
      <c r="B96" s="81" t="s">
        <v>747</v>
      </c>
      <c r="C96" s="83" t="s">
        <v>748</v>
      </c>
      <c r="D96" s="85" t="s">
        <v>749</v>
      </c>
      <c r="E96" s="85" t="s">
        <v>750</v>
      </c>
      <c r="F96" s="86" t="s">
        <v>386</v>
      </c>
      <c r="G96" s="86" t="s">
        <v>397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751</v>
      </c>
      <c r="B97" s="80">
        <v>11</v>
      </c>
      <c r="C97" s="82" t="s">
        <v>19</v>
      </c>
      <c r="D97" s="84" t="s">
        <v>752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751</v>
      </c>
      <c r="B98" s="81" t="s">
        <v>753</v>
      </c>
      <c r="C98" s="83" t="s">
        <v>754</v>
      </c>
      <c r="D98" s="85" t="s">
        <v>755</v>
      </c>
      <c r="E98" s="85" t="s">
        <v>756</v>
      </c>
      <c r="F98" s="86" t="s">
        <v>504</v>
      </c>
      <c r="G98" s="86" t="s">
        <v>445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751</v>
      </c>
      <c r="B99" s="81" t="s">
        <v>757</v>
      </c>
      <c r="C99" s="83" t="s">
        <v>758</v>
      </c>
      <c r="D99" s="85" t="s">
        <v>759</v>
      </c>
      <c r="E99" s="85" t="s">
        <v>760</v>
      </c>
      <c r="F99" s="86" t="s">
        <v>444</v>
      </c>
      <c r="G99" s="86" t="s">
        <v>761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751</v>
      </c>
      <c r="B100" s="81" t="s">
        <v>762</v>
      </c>
      <c r="C100" s="83" t="s">
        <v>763</v>
      </c>
      <c r="D100" s="85" t="s">
        <v>764</v>
      </c>
      <c r="E100" s="85" t="s">
        <v>765</v>
      </c>
      <c r="F100" s="86" t="s">
        <v>444</v>
      </c>
      <c r="G100" s="86" t="s">
        <v>429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751</v>
      </c>
      <c r="B101" s="81" t="s">
        <v>766</v>
      </c>
      <c r="C101" s="83" t="s">
        <v>767</v>
      </c>
      <c r="D101" s="85" t="s">
        <v>768</v>
      </c>
      <c r="E101" s="85" t="s">
        <v>769</v>
      </c>
      <c r="F101" s="86" t="s">
        <v>444</v>
      </c>
      <c r="G101" s="86" t="s">
        <v>761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751</v>
      </c>
      <c r="B102" s="81" t="s">
        <v>770</v>
      </c>
      <c r="C102" s="83" t="s">
        <v>771</v>
      </c>
      <c r="D102" s="85" t="s">
        <v>772</v>
      </c>
      <c r="E102" s="85" t="s">
        <v>773</v>
      </c>
      <c r="F102" s="86" t="s">
        <v>444</v>
      </c>
      <c r="G102" s="86" t="s">
        <v>761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774</v>
      </c>
      <c r="B103" s="80">
        <v>12</v>
      </c>
      <c r="C103" s="82" t="s">
        <v>19</v>
      </c>
      <c r="D103" s="84" t="s">
        <v>775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774</v>
      </c>
      <c r="B104" s="81" t="s">
        <v>776</v>
      </c>
      <c r="C104" s="83" t="s">
        <v>777</v>
      </c>
      <c r="D104" s="85" t="s">
        <v>778</v>
      </c>
      <c r="E104" s="85" t="s">
        <v>779</v>
      </c>
      <c r="F104" s="86" t="s">
        <v>658</v>
      </c>
      <c r="G104" s="86" t="s">
        <v>429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774</v>
      </c>
      <c r="B105" s="81" t="s">
        <v>780</v>
      </c>
      <c r="C105" s="83" t="s">
        <v>781</v>
      </c>
      <c r="D105" s="85" t="s">
        <v>782</v>
      </c>
      <c r="E105" s="85" t="s">
        <v>783</v>
      </c>
      <c r="F105" s="86" t="s">
        <v>658</v>
      </c>
      <c r="G105" s="86" t="s">
        <v>429</v>
      </c>
      <c r="H105" s="86">
        <v>2</v>
      </c>
      <c r="I105" s="88">
        <f>IF(COUNTIF(J105:AW105,"&lt;&gt;")=0,"",SUMPRODUCT(((Recommendations[ImplStatus]="Implemented")+(Recommendations[ImplStatus]="Compensated"))*ISNUMBER(MATCH(Recommendations[Id],J105:AW105,0)))/COUNTIF(J105:AW105,"&lt;&gt;"))</f>
        <v>0</v>
      </c>
      <c r="J105" s="90" t="s">
        <v>72</v>
      </c>
      <c r="K105" s="90" t="s">
        <v>92</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774</v>
      </c>
      <c r="B106" s="81" t="s">
        <v>784</v>
      </c>
      <c r="C106" s="83" t="s">
        <v>785</v>
      </c>
      <c r="D106" s="85" t="s">
        <v>786</v>
      </c>
      <c r="E106" s="85" t="s">
        <v>787</v>
      </c>
      <c r="F106" s="86" t="s">
        <v>658</v>
      </c>
      <c r="G106" s="86" t="s">
        <v>429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774</v>
      </c>
      <c r="B107" s="81" t="s">
        <v>788</v>
      </c>
      <c r="C107" s="83" t="s">
        <v>789</v>
      </c>
      <c r="D107" s="85" t="s">
        <v>790</v>
      </c>
      <c r="E107" s="85" t="s">
        <v>791</v>
      </c>
      <c r="F107" s="86" t="s">
        <v>504</v>
      </c>
      <c r="G107" s="86" t="s">
        <v>445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774</v>
      </c>
      <c r="B108" s="81" t="s">
        <v>792</v>
      </c>
      <c r="C108" s="83" t="s">
        <v>793</v>
      </c>
      <c r="D108" s="85" t="s">
        <v>794</v>
      </c>
      <c r="E108" s="85" t="s">
        <v>795</v>
      </c>
      <c r="F108" s="86" t="s">
        <v>658</v>
      </c>
      <c r="G108" s="86" t="s">
        <v>429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774</v>
      </c>
      <c r="B109" s="81" t="s">
        <v>796</v>
      </c>
      <c r="C109" s="83" t="s">
        <v>797</v>
      </c>
      <c r="D109" s="85" t="s">
        <v>798</v>
      </c>
      <c r="E109" s="85" t="s">
        <v>799</v>
      </c>
      <c r="F109" s="86" t="s">
        <v>658</v>
      </c>
      <c r="G109" s="86" t="s">
        <v>429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774</v>
      </c>
      <c r="B110" s="81" t="s">
        <v>800</v>
      </c>
      <c r="C110" s="83" t="s">
        <v>801</v>
      </c>
      <c r="D110" s="85" t="s">
        <v>802</v>
      </c>
      <c r="E110" s="85" t="s">
        <v>803</v>
      </c>
      <c r="F110" s="86" t="s">
        <v>386</v>
      </c>
      <c r="G110" s="86" t="s">
        <v>429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774</v>
      </c>
      <c r="B111" s="81" t="s">
        <v>804</v>
      </c>
      <c r="C111" s="83" t="s">
        <v>805</v>
      </c>
      <c r="D111" s="85" t="s">
        <v>806</v>
      </c>
      <c r="E111" s="85" t="s">
        <v>807</v>
      </c>
      <c r="F111" s="86" t="s">
        <v>386</v>
      </c>
      <c r="G111" s="86" t="s">
        <v>429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808</v>
      </c>
      <c r="B112" s="80">
        <v>13</v>
      </c>
      <c r="C112" s="82" t="s">
        <v>19</v>
      </c>
      <c r="D112" s="84" t="s">
        <v>809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808</v>
      </c>
      <c r="B113" s="81" t="s">
        <v>810</v>
      </c>
      <c r="C113" s="83" t="s">
        <v>811</v>
      </c>
      <c r="D113" s="85" t="s">
        <v>812</v>
      </c>
      <c r="E113" s="85" t="s">
        <v>813</v>
      </c>
      <c r="F113" s="86" t="s">
        <v>658</v>
      </c>
      <c r="G113" s="86" t="s">
        <v>397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808</v>
      </c>
      <c r="B114" s="81" t="s">
        <v>814</v>
      </c>
      <c r="C114" s="83" t="s">
        <v>815</v>
      </c>
      <c r="D114" s="85" t="s">
        <v>816</v>
      </c>
      <c r="E114" s="85" t="s">
        <v>817</v>
      </c>
      <c r="F114" s="86" t="s">
        <v>386</v>
      </c>
      <c r="G114" s="86" t="s">
        <v>397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808</v>
      </c>
      <c r="B115" s="81" t="s">
        <v>818</v>
      </c>
      <c r="C115" s="83" t="s">
        <v>819</v>
      </c>
      <c r="D115" s="85" t="s">
        <v>820</v>
      </c>
      <c r="E115" s="85" t="s">
        <v>821</v>
      </c>
      <c r="F115" s="86" t="s">
        <v>658</v>
      </c>
      <c r="G115" s="86" t="s">
        <v>397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808</v>
      </c>
      <c r="B116" s="81" t="s">
        <v>822</v>
      </c>
      <c r="C116" s="83" t="s">
        <v>823</v>
      </c>
      <c r="D116" s="85" t="s">
        <v>824</v>
      </c>
      <c r="E116" s="85" t="s">
        <v>825</v>
      </c>
      <c r="F116" s="86" t="s">
        <v>658</v>
      </c>
      <c r="G116" s="86" t="s">
        <v>429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808</v>
      </c>
      <c r="B117" s="81" t="s">
        <v>826</v>
      </c>
      <c r="C117" s="83" t="s">
        <v>827</v>
      </c>
      <c r="D117" s="85" t="s">
        <v>828</v>
      </c>
      <c r="E117" s="85" t="s">
        <v>829</v>
      </c>
      <c r="F117" s="86" t="s">
        <v>386</v>
      </c>
      <c r="G117" s="86" t="s">
        <v>429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808</v>
      </c>
      <c r="B118" s="81" t="s">
        <v>830</v>
      </c>
      <c r="C118" s="83" t="s">
        <v>831</v>
      </c>
      <c r="D118" s="85" t="s">
        <v>832</v>
      </c>
      <c r="E118" s="85" t="s">
        <v>833</v>
      </c>
      <c r="F118" s="86" t="s">
        <v>658</v>
      </c>
      <c r="G118" s="86" t="s">
        <v>397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808</v>
      </c>
      <c r="B119" s="81" t="s">
        <v>834</v>
      </c>
      <c r="C119" s="83" t="s">
        <v>835</v>
      </c>
      <c r="D119" s="85" t="s">
        <v>836</v>
      </c>
      <c r="E119" s="85" t="s">
        <v>837</v>
      </c>
      <c r="F119" s="86" t="s">
        <v>386</v>
      </c>
      <c r="G119" s="86" t="s">
        <v>429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808</v>
      </c>
      <c r="B120" s="81" t="s">
        <v>838</v>
      </c>
      <c r="C120" s="83" t="s">
        <v>839</v>
      </c>
      <c r="D120" s="85" t="s">
        <v>840</v>
      </c>
      <c r="E120" s="85" t="s">
        <v>841</v>
      </c>
      <c r="F120" s="86" t="s">
        <v>658</v>
      </c>
      <c r="G120" s="86" t="s">
        <v>429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808</v>
      </c>
      <c r="B121" s="81" t="s">
        <v>842</v>
      </c>
      <c r="C121" s="83" t="s">
        <v>843</v>
      </c>
      <c r="D121" s="85" t="s">
        <v>844</v>
      </c>
      <c r="E121" s="85" t="s">
        <v>845</v>
      </c>
      <c r="F121" s="86" t="s">
        <v>658</v>
      </c>
      <c r="G121" s="86" t="s">
        <v>429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808</v>
      </c>
      <c r="B122" s="81" t="s">
        <v>846</v>
      </c>
      <c r="C122" s="83" t="s">
        <v>847</v>
      </c>
      <c r="D122" s="85" t="s">
        <v>848</v>
      </c>
      <c r="E122" s="85" t="s">
        <v>849</v>
      </c>
      <c r="F122" s="86" t="s">
        <v>658</v>
      </c>
      <c r="G122" s="86" t="s">
        <v>429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808</v>
      </c>
      <c r="B123" s="81" t="s">
        <v>850</v>
      </c>
      <c r="C123" s="83" t="s">
        <v>851</v>
      </c>
      <c r="D123" s="85" t="s">
        <v>852</v>
      </c>
      <c r="E123" s="85" t="s">
        <v>853</v>
      </c>
      <c r="F123" s="86" t="s">
        <v>658</v>
      </c>
      <c r="G123" s="86" t="s">
        <v>397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854</v>
      </c>
      <c r="B124" s="80">
        <v>14</v>
      </c>
      <c r="C124" s="82" t="s">
        <v>19</v>
      </c>
      <c r="D124" s="84" t="s">
        <v>855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854</v>
      </c>
      <c r="B125" s="81" t="s">
        <v>856</v>
      </c>
      <c r="C125" s="83" t="s">
        <v>857</v>
      </c>
      <c r="D125" s="85" t="s">
        <v>858</v>
      </c>
      <c r="E125" s="85" t="s">
        <v>859</v>
      </c>
      <c r="F125" s="86" t="s">
        <v>504</v>
      </c>
      <c r="G125" s="86" t="s">
        <v>445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854</v>
      </c>
      <c r="B126" s="81" t="s">
        <v>860</v>
      </c>
      <c r="C126" s="83" t="s">
        <v>861</v>
      </c>
      <c r="D126" s="85" t="s">
        <v>862</v>
      </c>
      <c r="E126" s="85" t="s">
        <v>863</v>
      </c>
      <c r="F126" s="86" t="s">
        <v>529</v>
      </c>
      <c r="G126" s="86" t="s">
        <v>429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854</v>
      </c>
      <c r="B127" s="81" t="s">
        <v>864</v>
      </c>
      <c r="C127" s="83" t="s">
        <v>865</v>
      </c>
      <c r="D127" s="85" t="s">
        <v>866</v>
      </c>
      <c r="E127" s="85" t="s">
        <v>867</v>
      </c>
      <c r="F127" s="86" t="s">
        <v>529</v>
      </c>
      <c r="G127" s="86" t="s">
        <v>429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854</v>
      </c>
      <c r="B128" s="81" t="s">
        <v>868</v>
      </c>
      <c r="C128" s="83" t="s">
        <v>869</v>
      </c>
      <c r="D128" s="85" t="s">
        <v>870</v>
      </c>
      <c r="E128" s="85" t="s">
        <v>871</v>
      </c>
      <c r="F128" s="86" t="s">
        <v>529</v>
      </c>
      <c r="G128" s="86" t="s">
        <v>429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854</v>
      </c>
      <c r="B129" s="81" t="s">
        <v>872</v>
      </c>
      <c r="C129" s="83" t="s">
        <v>873</v>
      </c>
      <c r="D129" s="85" t="s">
        <v>874</v>
      </c>
      <c r="E129" s="85" t="s">
        <v>875</v>
      </c>
      <c r="F129" s="86" t="s">
        <v>529</v>
      </c>
      <c r="G129" s="86" t="s">
        <v>429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854</v>
      </c>
      <c r="B130" s="81" t="s">
        <v>876</v>
      </c>
      <c r="C130" s="83" t="s">
        <v>877</v>
      </c>
      <c r="D130" s="85" t="s">
        <v>878</v>
      </c>
      <c r="E130" s="85" t="s">
        <v>879</v>
      </c>
      <c r="F130" s="86" t="s">
        <v>529</v>
      </c>
      <c r="G130" s="86" t="s">
        <v>429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854</v>
      </c>
      <c r="B131" s="81" t="s">
        <v>880</v>
      </c>
      <c r="C131" s="83" t="s">
        <v>881</v>
      </c>
      <c r="D131" s="85" t="s">
        <v>882</v>
      </c>
      <c r="E131" s="85" t="s">
        <v>883</v>
      </c>
      <c r="F131" s="86" t="s">
        <v>529</v>
      </c>
      <c r="G131" s="86" t="s">
        <v>429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854</v>
      </c>
      <c r="B132" s="81" t="s">
        <v>884</v>
      </c>
      <c r="C132" s="83" t="s">
        <v>885</v>
      </c>
      <c r="D132" s="85" t="s">
        <v>886</v>
      </c>
      <c r="E132" s="85" t="s">
        <v>887</v>
      </c>
      <c r="F132" s="86" t="s">
        <v>529</v>
      </c>
      <c r="G132" s="86" t="s">
        <v>429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854</v>
      </c>
      <c r="B133" s="81" t="s">
        <v>888</v>
      </c>
      <c r="C133" s="83" t="s">
        <v>889</v>
      </c>
      <c r="D133" s="85" t="s">
        <v>890</v>
      </c>
      <c r="E133" s="85" t="s">
        <v>891</v>
      </c>
      <c r="F133" s="86" t="s">
        <v>529</v>
      </c>
      <c r="G133" s="86" t="s">
        <v>429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892</v>
      </c>
      <c r="B134" s="80">
        <v>15</v>
      </c>
      <c r="C134" s="82" t="s">
        <v>19</v>
      </c>
      <c r="D134" s="84" t="s">
        <v>893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892</v>
      </c>
      <c r="B135" s="81" t="s">
        <v>894</v>
      </c>
      <c r="C135" s="83" t="s">
        <v>895</v>
      </c>
      <c r="D135" s="85" t="s">
        <v>896</v>
      </c>
      <c r="E135" s="85" t="s">
        <v>897</v>
      </c>
      <c r="F135" s="86" t="s">
        <v>529</v>
      </c>
      <c r="G135" s="86" t="s">
        <v>387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892</v>
      </c>
      <c r="B136" s="81" t="s">
        <v>898</v>
      </c>
      <c r="C136" s="83" t="s">
        <v>899</v>
      </c>
      <c r="D136" s="85" t="s">
        <v>900</v>
      </c>
      <c r="E136" s="85" t="s">
        <v>901</v>
      </c>
      <c r="F136" s="86" t="s">
        <v>504</v>
      </c>
      <c r="G136" s="86" t="s">
        <v>445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892</v>
      </c>
      <c r="B137" s="81" t="s">
        <v>902</v>
      </c>
      <c r="C137" s="83" t="s">
        <v>903</v>
      </c>
      <c r="D137" s="85" t="s">
        <v>904</v>
      </c>
      <c r="E137" s="85" t="s">
        <v>905</v>
      </c>
      <c r="F137" s="86" t="s">
        <v>529</v>
      </c>
      <c r="G137" s="86" t="s">
        <v>445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892</v>
      </c>
      <c r="B138" s="81" t="s">
        <v>906</v>
      </c>
      <c r="C138" s="83" t="s">
        <v>907</v>
      </c>
      <c r="D138" s="85" t="s">
        <v>908</v>
      </c>
      <c r="E138" s="85" t="s">
        <v>909</v>
      </c>
      <c r="F138" s="86" t="s">
        <v>504</v>
      </c>
      <c r="G138" s="86" t="s">
        <v>445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892</v>
      </c>
      <c r="B139" s="81" t="s">
        <v>910</v>
      </c>
      <c r="C139" s="83" t="s">
        <v>911</v>
      </c>
      <c r="D139" s="85" t="s">
        <v>912</v>
      </c>
      <c r="E139" s="85" t="s">
        <v>913</v>
      </c>
      <c r="F139" s="86" t="s">
        <v>529</v>
      </c>
      <c r="G139" s="86" t="s">
        <v>445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892</v>
      </c>
      <c r="B140" s="81" t="s">
        <v>914</v>
      </c>
      <c r="C140" s="83" t="s">
        <v>915</v>
      </c>
      <c r="D140" s="85" t="s">
        <v>916</v>
      </c>
      <c r="E140" s="85" t="s">
        <v>917</v>
      </c>
      <c r="F140" s="86" t="s">
        <v>444</v>
      </c>
      <c r="G140" s="86" t="s">
        <v>445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892</v>
      </c>
      <c r="B141" s="81" t="s">
        <v>918</v>
      </c>
      <c r="C141" s="83" t="s">
        <v>919</v>
      </c>
      <c r="D141" s="85" t="s">
        <v>920</v>
      </c>
      <c r="E141" s="85" t="s">
        <v>921</v>
      </c>
      <c r="F141" s="86" t="s">
        <v>444</v>
      </c>
      <c r="G141" s="86" t="s">
        <v>429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922</v>
      </c>
      <c r="B142" s="80">
        <v>16</v>
      </c>
      <c r="C142" s="82" t="s">
        <v>19</v>
      </c>
      <c r="D142" s="84" t="s">
        <v>923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922</v>
      </c>
      <c r="B143" s="81" t="s">
        <v>924</v>
      </c>
      <c r="C143" s="83" t="s">
        <v>925</v>
      </c>
      <c r="D143" s="85" t="s">
        <v>926</v>
      </c>
      <c r="E143" s="85" t="s">
        <v>927</v>
      </c>
      <c r="F143" s="86" t="s">
        <v>504</v>
      </c>
      <c r="G143" s="86" t="s">
        <v>445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922</v>
      </c>
      <c r="B144" s="81" t="s">
        <v>928</v>
      </c>
      <c r="C144" s="83" t="s">
        <v>929</v>
      </c>
      <c r="D144" s="85" t="s">
        <v>930</v>
      </c>
      <c r="E144" s="85" t="s">
        <v>931</v>
      </c>
      <c r="F144" s="86" t="s">
        <v>504</v>
      </c>
      <c r="G144" s="86" t="s">
        <v>445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922</v>
      </c>
      <c r="B145" s="81" t="s">
        <v>932</v>
      </c>
      <c r="C145" s="83" t="s">
        <v>933</v>
      </c>
      <c r="D145" s="85" t="s">
        <v>934</v>
      </c>
      <c r="E145" s="85" t="s">
        <v>935</v>
      </c>
      <c r="F145" s="86" t="s">
        <v>412</v>
      </c>
      <c r="G145" s="86" t="s">
        <v>397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922</v>
      </c>
      <c r="B146" s="81" t="s">
        <v>936</v>
      </c>
      <c r="C146" s="83" t="s">
        <v>937</v>
      </c>
      <c r="D146" s="85" t="s">
        <v>938</v>
      </c>
      <c r="E146" s="85" t="s">
        <v>939</v>
      </c>
      <c r="F146" s="86" t="s">
        <v>412</v>
      </c>
      <c r="G146" s="86" t="s">
        <v>387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922</v>
      </c>
      <c r="B147" s="81" t="s">
        <v>940</v>
      </c>
      <c r="C147" s="83" t="s">
        <v>941</v>
      </c>
      <c r="D147" s="85" t="s">
        <v>942</v>
      </c>
      <c r="E147" s="85" t="s">
        <v>943</v>
      </c>
      <c r="F147" s="86" t="s">
        <v>412</v>
      </c>
      <c r="G147" s="86" t="s">
        <v>429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922</v>
      </c>
      <c r="B148" s="81" t="s">
        <v>944</v>
      </c>
      <c r="C148" s="83" t="s">
        <v>945</v>
      </c>
      <c r="D148" s="85" t="s">
        <v>946</v>
      </c>
      <c r="E148" s="85" t="s">
        <v>947</v>
      </c>
      <c r="F148" s="86" t="s">
        <v>504</v>
      </c>
      <c r="G148" s="86" t="s">
        <v>445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922</v>
      </c>
      <c r="B149" s="81" t="s">
        <v>948</v>
      </c>
      <c r="C149" s="83" t="s">
        <v>949</v>
      </c>
      <c r="D149" s="85" t="s">
        <v>950</v>
      </c>
      <c r="E149" s="85" t="s">
        <v>951</v>
      </c>
      <c r="F149" s="86" t="s">
        <v>412</v>
      </c>
      <c r="G149" s="86" t="s">
        <v>429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922</v>
      </c>
      <c r="B150" s="81" t="s">
        <v>952</v>
      </c>
      <c r="C150" s="83" t="s">
        <v>953</v>
      </c>
      <c r="D150" s="85" t="s">
        <v>954</v>
      </c>
      <c r="E150" s="85" t="s">
        <v>955</v>
      </c>
      <c r="F150" s="86" t="s">
        <v>658</v>
      </c>
      <c r="G150" s="86" t="s">
        <v>429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922</v>
      </c>
      <c r="B151" s="81" t="s">
        <v>956</v>
      </c>
      <c r="C151" s="83" t="s">
        <v>957</v>
      </c>
      <c r="D151" s="85" t="s">
        <v>958</v>
      </c>
      <c r="E151" s="85" t="s">
        <v>959</v>
      </c>
      <c r="F151" s="86" t="s">
        <v>529</v>
      </c>
      <c r="G151" s="86" t="s">
        <v>429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922</v>
      </c>
      <c r="B152" s="81" t="s">
        <v>960</v>
      </c>
      <c r="C152" s="83" t="s">
        <v>961</v>
      </c>
      <c r="D152" s="85" t="s">
        <v>962</v>
      </c>
      <c r="E152" s="85" t="s">
        <v>963</v>
      </c>
      <c r="F152" s="86" t="s">
        <v>412</v>
      </c>
      <c r="G152" s="86" t="s">
        <v>429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922</v>
      </c>
      <c r="B153" s="81" t="s">
        <v>964</v>
      </c>
      <c r="C153" s="83" t="s">
        <v>965</v>
      </c>
      <c r="D153" s="85" t="s">
        <v>966</v>
      </c>
      <c r="E153" s="85" t="s">
        <v>967</v>
      </c>
      <c r="F153" s="86" t="s">
        <v>412</v>
      </c>
      <c r="G153" s="86" t="s">
        <v>429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922</v>
      </c>
      <c r="B154" s="81" t="s">
        <v>968</v>
      </c>
      <c r="C154" s="83" t="s">
        <v>969</v>
      </c>
      <c r="D154" s="85" t="s">
        <v>970</v>
      </c>
      <c r="E154" s="85" t="s">
        <v>971</v>
      </c>
      <c r="F154" s="86" t="s">
        <v>412</v>
      </c>
      <c r="G154" s="86" t="s">
        <v>429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922</v>
      </c>
      <c r="B155" s="81" t="s">
        <v>972</v>
      </c>
      <c r="C155" s="83" t="s">
        <v>973</v>
      </c>
      <c r="D155" s="85" t="s">
        <v>974</v>
      </c>
      <c r="E155" s="85" t="s">
        <v>975</v>
      </c>
      <c r="F155" s="86" t="s">
        <v>412</v>
      </c>
      <c r="G155" s="86" t="s">
        <v>397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922</v>
      </c>
      <c r="B156" s="81" t="s">
        <v>976</v>
      </c>
      <c r="C156" s="83" t="s">
        <v>977</v>
      </c>
      <c r="D156" s="85" t="s">
        <v>978</v>
      </c>
      <c r="E156" s="85" t="s">
        <v>979</v>
      </c>
      <c r="F156" s="86" t="s">
        <v>412</v>
      </c>
      <c r="G156" s="86" t="s">
        <v>429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980</v>
      </c>
      <c r="B157" s="80">
        <v>17</v>
      </c>
      <c r="C157" s="82" t="s">
        <v>19</v>
      </c>
      <c r="D157" s="84" t="s">
        <v>981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980</v>
      </c>
      <c r="B158" s="81" t="s">
        <v>982</v>
      </c>
      <c r="C158" s="83" t="s">
        <v>983</v>
      </c>
      <c r="D158" s="85" t="s">
        <v>984</v>
      </c>
      <c r="E158" s="85" t="s">
        <v>985</v>
      </c>
      <c r="F158" s="86" t="s">
        <v>529</v>
      </c>
      <c r="G158" s="86" t="s">
        <v>392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980</v>
      </c>
      <c r="B159" s="81" t="s">
        <v>986</v>
      </c>
      <c r="C159" s="83" t="s">
        <v>987</v>
      </c>
      <c r="D159" s="85" t="s">
        <v>988</v>
      </c>
      <c r="E159" s="85" t="s">
        <v>989</v>
      </c>
      <c r="F159" s="86" t="s">
        <v>504</v>
      </c>
      <c r="G159" s="86" t="s">
        <v>445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980</v>
      </c>
      <c r="B160" s="81" t="s">
        <v>990</v>
      </c>
      <c r="C160" s="83" t="s">
        <v>991</v>
      </c>
      <c r="D160" s="85" t="s">
        <v>992</v>
      </c>
      <c r="E160" s="85" t="s">
        <v>993</v>
      </c>
      <c r="F160" s="86" t="s">
        <v>504</v>
      </c>
      <c r="G160" s="86" t="s">
        <v>445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980</v>
      </c>
      <c r="B161" s="81" t="s">
        <v>994</v>
      </c>
      <c r="C161" s="83" t="s">
        <v>995</v>
      </c>
      <c r="D161" s="85" t="s">
        <v>996</v>
      </c>
      <c r="E161" s="85" t="s">
        <v>997</v>
      </c>
      <c r="F161" s="86" t="s">
        <v>504</v>
      </c>
      <c r="G161" s="86" t="s">
        <v>445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980</v>
      </c>
      <c r="B162" s="81" t="s">
        <v>998</v>
      </c>
      <c r="C162" s="83" t="s">
        <v>999</v>
      </c>
      <c r="D162" s="85" t="s">
        <v>1000</v>
      </c>
      <c r="E162" s="85" t="s">
        <v>1001</v>
      </c>
      <c r="F162" s="86" t="s">
        <v>529</v>
      </c>
      <c r="G162" s="86" t="s">
        <v>392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980</v>
      </c>
      <c r="B163" s="81" t="s">
        <v>1002</v>
      </c>
      <c r="C163" s="83" t="s">
        <v>1003</v>
      </c>
      <c r="D163" s="85" t="s">
        <v>1004</v>
      </c>
      <c r="E163" s="85" t="s">
        <v>1005</v>
      </c>
      <c r="F163" s="86" t="s">
        <v>529</v>
      </c>
      <c r="G163" s="86" t="s">
        <v>392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980</v>
      </c>
      <c r="B164" s="81" t="s">
        <v>1006</v>
      </c>
      <c r="C164" s="83" t="s">
        <v>1007</v>
      </c>
      <c r="D164" s="85" t="s">
        <v>1008</v>
      </c>
      <c r="E164" s="85" t="s">
        <v>1009</v>
      </c>
      <c r="F164" s="86" t="s">
        <v>529</v>
      </c>
      <c r="G164" s="86" t="s">
        <v>761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980</v>
      </c>
      <c r="B165" s="81" t="s">
        <v>1010</v>
      </c>
      <c r="C165" s="83" t="s">
        <v>1011</v>
      </c>
      <c r="D165" s="85" t="s">
        <v>1012</v>
      </c>
      <c r="E165" s="85" t="s">
        <v>1013</v>
      </c>
      <c r="F165" s="86" t="s">
        <v>529</v>
      </c>
      <c r="G165" s="86" t="s">
        <v>761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980</v>
      </c>
      <c r="B166" s="81" t="s">
        <v>1014</v>
      </c>
      <c r="C166" s="83" t="s">
        <v>1015</v>
      </c>
      <c r="D166" s="85" t="s">
        <v>1016</v>
      </c>
      <c r="E166" s="85" t="s">
        <v>1017</v>
      </c>
      <c r="F166" s="86" t="s">
        <v>504</v>
      </c>
      <c r="G166" s="86" t="s">
        <v>761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1018</v>
      </c>
      <c r="B167" s="80">
        <v>18</v>
      </c>
      <c r="C167" s="82" t="s">
        <v>19</v>
      </c>
      <c r="D167" s="84" t="s">
        <v>1019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1018</v>
      </c>
      <c r="B168" s="81" t="s">
        <v>1020</v>
      </c>
      <c r="C168" s="83" t="s">
        <v>1021</v>
      </c>
      <c r="D168" s="85" t="s">
        <v>1022</v>
      </c>
      <c r="E168" s="85" t="s">
        <v>1023</v>
      </c>
      <c r="F168" s="86" t="s">
        <v>504</v>
      </c>
      <c r="G168" s="86" t="s">
        <v>445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1018</v>
      </c>
      <c r="B169" s="81" t="s">
        <v>1024</v>
      </c>
      <c r="C169" s="83" t="s">
        <v>1025</v>
      </c>
      <c r="D169" s="85" t="s">
        <v>1026</v>
      </c>
      <c r="E169" s="85" t="s">
        <v>1027</v>
      </c>
      <c r="F169" s="86" t="s">
        <v>658</v>
      </c>
      <c r="G169" s="86" t="s">
        <v>397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1018</v>
      </c>
      <c r="B170" s="81" t="s">
        <v>1028</v>
      </c>
      <c r="C170" s="83" t="s">
        <v>1029</v>
      </c>
      <c r="D170" s="85" t="s">
        <v>1030</v>
      </c>
      <c r="E170" s="85" t="s">
        <v>1031</v>
      </c>
      <c r="F170" s="86" t="s">
        <v>658</v>
      </c>
      <c r="G170" s="86" t="s">
        <v>429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1018</v>
      </c>
      <c r="B171" s="81" t="s">
        <v>1032</v>
      </c>
      <c r="C171" s="83" t="s">
        <v>1033</v>
      </c>
      <c r="D171" s="85" t="s">
        <v>1034</v>
      </c>
      <c r="E171" s="85" t="s">
        <v>1035</v>
      </c>
      <c r="F171" s="86" t="s">
        <v>658</v>
      </c>
      <c r="G171" s="86" t="s">
        <v>429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1018</v>
      </c>
      <c r="B172" s="91" t="s">
        <v>1036</v>
      </c>
      <c r="C172" s="92" t="s">
        <v>1037</v>
      </c>
      <c r="D172" s="93" t="s">
        <v>1038</v>
      </c>
      <c r="E172" s="93" t="s">
        <v>1039</v>
      </c>
      <c r="F172" s="94" t="s">
        <v>658</v>
      </c>
      <c r="G172" s="94" t="s">
        <v>397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97</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IFERROR(INDEX('Recommendations'!$G$2:$G$17, MATCH(J2,'Recommendations'!$A$2:$A$17,0))="Implemented", FALSE))</xm:f>
            <x14:dxf>
              <font>
                <color rgb="FF000000"/>
              </font>
              <fill>
                <patternFill>
                  <bgColor rgb="FF3C7D22"/>
                </patternFill>
              </fill>
            </x14:dxf>
          </x14:cfRule>
          <x14:cfRule type="expression" priority="2" id="{00000000-000E-0000-0400-000002000000}">
            <xm:f>AND(J2&lt;&gt;"", IFERROR(INDEX('Recommendations'!$G$2:$G$17, MATCH(J2,'Recommendations'!$A$2:$A$17,0))="Compensated", FALSE))</xm:f>
            <x14:dxf>
              <font>
                <color rgb="FF000000"/>
              </font>
              <fill>
                <patternFill>
                  <bgColor rgb="FFC6E0B4"/>
                </patternFill>
              </fill>
            </x14:dxf>
          </x14:cfRule>
          <x14:cfRule type="expression" priority="3" id="{00000000-000E-0000-0400-000003000000}">
            <xm:f>AND(J2&lt;&gt;"", IFERROR(INDEX('Recommendations'!$G$2:$G$17, MATCH(J2,'Recommendations'!$A$2:$A$17,0))="Testing", FALSE))</xm:f>
            <x14:dxf>
              <font>
                <color rgb="FF000000"/>
              </font>
              <fill>
                <patternFill>
                  <bgColor rgb="FFFFC000"/>
                </patternFill>
              </fill>
            </x14:dxf>
          </x14:cfRule>
          <x14:cfRule type="expression" priority="4" id="{00000000-000E-0000-0400-000004000000}">
            <xm:f>AND(J2&lt;&gt;"", IFERROR(INDEX('Recommendations'!$G$2:$G$17, MATCH(J2,'Recommendations'!$A$2:$A$17,0))="Failed", FALSE))</xm:f>
            <x14:dxf>
              <font>
                <color rgb="FF000000"/>
              </font>
              <fill>
                <patternFill>
                  <bgColor rgb="FFD82891"/>
                </patternFill>
              </fill>
            </x14:dxf>
          </x14:cfRule>
          <x14:cfRule type="expression" priority="5" id="{00000000-000E-0000-0400-000005000000}">
            <xm:f>AND(J2&lt;&gt;"", IFERROR(INDEX('Recommendations'!$G$2:$G$17, MATCH(J2,'Recommendations'!$A$2:$A$17,0))="Risk Accepted", FALSE))</xm:f>
            <x14:dxf>
              <font>
                <color rgb="FF000000"/>
              </font>
              <fill>
                <patternFill>
                  <bgColor rgb="FFD9D9D9"/>
                </patternFill>
              </fill>
            </x14:dxf>
          </x14:cfRule>
          <x14:cfRule type="expression" priority="6" id="{00000000-000E-0000-0400-000006000000}">
            <xm:f>AND(J2&lt;&gt;"", IFERROR(INDEX('Recommendations'!$G$2:$G$17, MATCH(J2,'Recommendations'!$A$2:$A$17,0))="N/A",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1040</v>
      </c>
      <c r="C1" s="121" t="s">
        <v>9</v>
      </c>
      <c r="D1" s="121" t="s">
        <v>245</v>
      </c>
      <c r="E1" s="121" t="s">
        <v>1041</v>
      </c>
      <c r="F1" s="121" t="s">
        <v>1042</v>
      </c>
      <c r="G1" s="121" t="s">
        <v>339</v>
      </c>
      <c r="H1" s="121" t="s">
        <v>340</v>
      </c>
      <c r="I1" s="121" t="s">
        <v>341</v>
      </c>
      <c r="J1" s="121" t="s">
        <v>342</v>
      </c>
      <c r="K1" s="121" t="s">
        <v>343</v>
      </c>
      <c r="L1" s="121" t="s">
        <v>344</v>
      </c>
      <c r="M1" s="121" t="s">
        <v>345</v>
      </c>
      <c r="N1" s="121" t="s">
        <v>346</v>
      </c>
      <c r="O1" s="121" t="s">
        <v>347</v>
      </c>
      <c r="P1" s="121" t="s">
        <v>348</v>
      </c>
      <c r="Q1" s="121" t="s">
        <v>349</v>
      </c>
      <c r="R1" s="121" t="s">
        <v>350</v>
      </c>
      <c r="S1" s="121" t="s">
        <v>351</v>
      </c>
      <c r="T1" s="121" t="s">
        <v>352</v>
      </c>
      <c r="U1" s="121" t="s">
        <v>353</v>
      </c>
      <c r="V1" s="121" t="s">
        <v>354</v>
      </c>
      <c r="W1" s="121" t="s">
        <v>355</v>
      </c>
      <c r="X1" s="121" t="s">
        <v>356</v>
      </c>
      <c r="Y1" s="121" t="s">
        <v>357</v>
      </c>
      <c r="Z1" s="121" t="s">
        <v>358</v>
      </c>
      <c r="AA1" s="121" t="s">
        <v>359</v>
      </c>
      <c r="AB1" s="121" t="s">
        <v>360</v>
      </c>
      <c r="AC1" s="121" t="s">
        <v>361</v>
      </c>
      <c r="AD1" s="121" t="s">
        <v>362</v>
      </c>
      <c r="AE1" s="121" t="s">
        <v>363</v>
      </c>
      <c r="AF1" s="121" t="s">
        <v>364</v>
      </c>
      <c r="AG1" s="121" t="s">
        <v>365</v>
      </c>
      <c r="AH1" s="121" t="s">
        <v>366</v>
      </c>
      <c r="AI1" s="121" t="s">
        <v>367</v>
      </c>
      <c r="AJ1" s="121" t="s">
        <v>368</v>
      </c>
      <c r="AK1" s="121" t="s">
        <v>369</v>
      </c>
      <c r="AL1" s="121" t="s">
        <v>370</v>
      </c>
      <c r="AM1" s="121" t="s">
        <v>371</v>
      </c>
      <c r="AN1" s="121" t="s">
        <v>372</v>
      </c>
      <c r="AO1" s="121" t="s">
        <v>373</v>
      </c>
      <c r="AP1" s="121" t="s">
        <v>374</v>
      </c>
      <c r="AQ1" s="121" t="s">
        <v>375</v>
      </c>
      <c r="AR1" s="121" t="s">
        <v>376</v>
      </c>
      <c r="AS1" s="121" t="s">
        <v>377</v>
      </c>
      <c r="AT1" s="121" t="s">
        <v>378</v>
      </c>
      <c r="AU1" s="122" t="s">
        <v>379</v>
      </c>
    </row>
    <row r="2" spans="1:47" ht="60" customHeight="1" x14ac:dyDescent="0.35">
      <c r="A2" s="116" t="s">
        <v>1043</v>
      </c>
      <c r="B2" s="106" t="s">
        <v>1044</v>
      </c>
      <c r="C2" s="107" t="s">
        <v>1045</v>
      </c>
      <c r="D2" s="107" t="s">
        <v>1046</v>
      </c>
      <c r="E2" s="107" t="s">
        <v>1047</v>
      </c>
      <c r="F2" s="108" t="s">
        <v>1048</v>
      </c>
      <c r="G2" s="109">
        <f>IF(COUNTIF(H2:AU2,"&lt;&gt;")=0,"",SUMPRODUCT(((Recommendations[ImplStatus]="Implemented")+(Recommendations[ImplStatus]="Compensated"))*ISNUMBER(MATCH(Recommendations[Id],H2:AU2,0)))/COUNTIF(H2:AU2,"&lt;&gt;"))</f>
        <v>0</v>
      </c>
      <c r="H2" s="110" t="s">
        <v>29</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1049</v>
      </c>
      <c r="B3" s="106" t="s">
        <v>1050</v>
      </c>
      <c r="C3" s="107" t="s">
        <v>1051</v>
      </c>
      <c r="D3" s="107" t="s">
        <v>1052</v>
      </c>
      <c r="E3" s="107" t="s">
        <v>1053</v>
      </c>
      <c r="F3" s="108" t="s">
        <v>1054</v>
      </c>
      <c r="G3" s="109">
        <f>IF(COUNTIF(H3:AU3,"&lt;&gt;")=0,"",SUMPRODUCT(((Recommendations[ImplStatus]="Implemented")+(Recommendations[ImplStatus]="Compensated"))*ISNUMBER(MATCH(Recommendations[Id],H3:AU3,0)))/COUNTIF(H3:AU3,"&lt;&gt;"))</f>
        <v>0</v>
      </c>
      <c r="H3" s="110" t="s">
        <v>54</v>
      </c>
      <c r="I3" s="110" t="s">
        <v>59</v>
      </c>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1055</v>
      </c>
      <c r="B4" s="106" t="s">
        <v>1056</v>
      </c>
      <c r="C4" s="107" t="s">
        <v>1057</v>
      </c>
      <c r="D4" s="107" t="s">
        <v>1058</v>
      </c>
      <c r="E4" s="107" t="s">
        <v>1059</v>
      </c>
      <c r="F4" s="108" t="s">
        <v>1060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1061</v>
      </c>
      <c r="B5" s="106" t="s">
        <v>1062</v>
      </c>
      <c r="C5" s="107" t="s">
        <v>1063</v>
      </c>
      <c r="D5" s="107" t="s">
        <v>1064</v>
      </c>
      <c r="E5" s="107" t="s">
        <v>1065</v>
      </c>
      <c r="F5" s="108" t="s">
        <v>1066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1067</v>
      </c>
      <c r="B6" s="106" t="s">
        <v>1068</v>
      </c>
      <c r="C6" s="107" t="s">
        <v>1069</v>
      </c>
      <c r="D6" s="107" t="s">
        <v>1070</v>
      </c>
      <c r="E6" s="107" t="s">
        <v>19</v>
      </c>
      <c r="F6" s="108" t="s">
        <v>1071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1072</v>
      </c>
      <c r="B7" s="106" t="s">
        <v>10</v>
      </c>
      <c r="C7" s="107" t="s">
        <v>1073</v>
      </c>
      <c r="D7" s="107" t="s">
        <v>1074</v>
      </c>
      <c r="E7" s="107" t="s">
        <v>19</v>
      </c>
      <c r="F7" s="108" t="s">
        <v>1075</v>
      </c>
      <c r="G7" s="109">
        <f>IF(COUNTIF(H7:AU7,"&lt;&gt;")=0,"",SUMPRODUCT(((Recommendations[ImplStatus]="Implemented")+(Recommendations[ImplStatus]="Compensated"))*ISNUMBER(MATCH(Recommendations[Id],H7:AU7,0)))/COUNTIF(H7:AU7,"&lt;&gt;"))</f>
        <v>0</v>
      </c>
      <c r="H7" s="110" t="s">
        <v>13</v>
      </c>
      <c r="I7" s="110" t="s">
        <v>23</v>
      </c>
      <c r="J7" s="110" t="s">
        <v>49</v>
      </c>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1076</v>
      </c>
      <c r="B8" s="106" t="s">
        <v>1077</v>
      </c>
      <c r="C8" s="107" t="s">
        <v>1078</v>
      </c>
      <c r="D8" s="107" t="s">
        <v>1079</v>
      </c>
      <c r="E8" s="107" t="s">
        <v>19</v>
      </c>
      <c r="F8" s="108" t="s">
        <v>1080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1081</v>
      </c>
      <c r="B9" s="106" t="s">
        <v>1082</v>
      </c>
      <c r="C9" s="107" t="s">
        <v>1083</v>
      </c>
      <c r="D9" s="107" t="s">
        <v>1084</v>
      </c>
      <c r="E9" s="107" t="s">
        <v>19</v>
      </c>
      <c r="F9" s="108" t="s">
        <v>1085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1086</v>
      </c>
      <c r="B10" s="106" t="s">
        <v>1087</v>
      </c>
      <c r="C10" s="107" t="s">
        <v>1088</v>
      </c>
      <c r="D10" s="107" t="s">
        <v>1089</v>
      </c>
      <c r="E10" s="107" t="s">
        <v>19</v>
      </c>
      <c r="F10" s="108" t="s">
        <v>1090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1091</v>
      </c>
      <c r="B11" s="106" t="s">
        <v>1092</v>
      </c>
      <c r="C11" s="107" t="s">
        <v>1093</v>
      </c>
      <c r="D11" s="107" t="s">
        <v>1094</v>
      </c>
      <c r="E11" s="107" t="s">
        <v>19</v>
      </c>
      <c r="F11" s="108" t="s">
        <v>1095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1096</v>
      </c>
      <c r="B12" s="106" t="s">
        <v>1097</v>
      </c>
      <c r="C12" s="107" t="s">
        <v>1098</v>
      </c>
      <c r="D12" s="107" t="s">
        <v>1099</v>
      </c>
      <c r="E12" s="107" t="s">
        <v>19</v>
      </c>
      <c r="F12" s="108" t="s">
        <v>1100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1101</v>
      </c>
      <c r="B13" s="106" t="s">
        <v>1102</v>
      </c>
      <c r="C13" s="107" t="s">
        <v>1103</v>
      </c>
      <c r="D13" s="107" t="s">
        <v>1104</v>
      </c>
      <c r="E13" s="107" t="s">
        <v>19</v>
      </c>
      <c r="F13" s="108" t="s">
        <v>1105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1106</v>
      </c>
      <c r="B14" s="106" t="s">
        <v>1107</v>
      </c>
      <c r="C14" s="107" t="s">
        <v>1108</v>
      </c>
      <c r="D14" s="107" t="s">
        <v>1109</v>
      </c>
      <c r="E14" s="107" t="s">
        <v>19</v>
      </c>
      <c r="F14" s="108" t="s">
        <v>1110</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1111</v>
      </c>
      <c r="B15" s="106" t="s">
        <v>1112</v>
      </c>
      <c r="C15" s="107" t="s">
        <v>1113</v>
      </c>
      <c r="D15" s="107" t="s">
        <v>1114</v>
      </c>
      <c r="E15" s="107" t="s">
        <v>19</v>
      </c>
      <c r="F15" s="108" t="s">
        <v>1115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1116</v>
      </c>
      <c r="B16" s="106" t="s">
        <v>1117</v>
      </c>
      <c r="C16" s="107" t="s">
        <v>1118</v>
      </c>
      <c r="D16" s="107" t="s">
        <v>1119</v>
      </c>
      <c r="E16" s="107" t="s">
        <v>19</v>
      </c>
      <c r="F16" s="108" t="s">
        <v>1120</v>
      </c>
      <c r="G16" s="109">
        <f>IF(COUNTIF(H16:AU16,"&lt;&gt;")=0,"",SUMPRODUCT(((Recommendations[ImplStatus]="Implemented")+(Recommendations[ImplStatus]="Compensated"))*ISNUMBER(MATCH(Recommendations[Id],H16:AU16,0)))/COUNTIF(H16:AU16,"&lt;&gt;"))</f>
        <v>0</v>
      </c>
      <c r="H16" s="110" t="s">
        <v>87</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1121</v>
      </c>
      <c r="B17" s="106" t="s">
        <v>1122</v>
      </c>
      <c r="C17" s="107" t="s">
        <v>1123</v>
      </c>
      <c r="D17" s="107" t="s">
        <v>1124</v>
      </c>
      <c r="E17" s="107" t="s">
        <v>19</v>
      </c>
      <c r="F17" s="108" t="s">
        <v>1125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1126</v>
      </c>
      <c r="B18" s="106" t="s">
        <v>1127</v>
      </c>
      <c r="C18" s="107" t="s">
        <v>1128</v>
      </c>
      <c r="D18" s="107" t="s">
        <v>1129</v>
      </c>
      <c r="E18" s="107" t="s">
        <v>19</v>
      </c>
      <c r="F18" s="108" t="s">
        <v>1130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1131</v>
      </c>
      <c r="B19" s="106" t="s">
        <v>1132</v>
      </c>
      <c r="C19" s="107" t="s">
        <v>1133</v>
      </c>
      <c r="D19" s="107" t="s">
        <v>1134</v>
      </c>
      <c r="E19" s="107" t="s">
        <v>19</v>
      </c>
      <c r="F19" s="108" t="s">
        <v>1135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1136</v>
      </c>
      <c r="B20" s="106" t="s">
        <v>1137</v>
      </c>
      <c r="C20" s="107" t="s">
        <v>1138</v>
      </c>
      <c r="D20" s="107" t="s">
        <v>1139</v>
      </c>
      <c r="E20" s="107" t="s">
        <v>19</v>
      </c>
      <c r="F20" s="108" t="s">
        <v>1140</v>
      </c>
      <c r="G20" s="109">
        <f>IF(COUNTIF(H20:AU20,"&lt;&gt;")=0,"",SUMPRODUCT(((Recommendations[ImplStatus]="Implemented")+(Recommendations[ImplStatus]="Compensated"))*ISNUMBER(MATCH(Recommendations[Id],H20:AU20,0)))/COUNTIF(H20:AU20,"&lt;&gt;"))</f>
        <v>0</v>
      </c>
      <c r="H20" s="110" t="s">
        <v>72</v>
      </c>
      <c r="I20" s="110" t="s">
        <v>77</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1141</v>
      </c>
      <c r="B21" s="106" t="s">
        <v>1142</v>
      </c>
      <c r="C21" s="107" t="s">
        <v>1143</v>
      </c>
      <c r="D21" s="107" t="s">
        <v>1144</v>
      </c>
      <c r="E21" s="107" t="s">
        <v>1145</v>
      </c>
      <c r="F21" s="108" t="s">
        <v>1146</v>
      </c>
      <c r="G21" s="109">
        <f>IF(COUNTIF(H21:AU21,"&lt;&gt;")=0,"",SUMPRODUCT(((Recommendations[ImplStatus]="Implemented")+(Recommendations[ImplStatus]="Compensated"))*ISNUMBER(MATCH(Recommendations[Id],H21:AU21,0)))/COUNTIF(H21:AU21,"&lt;&gt;"))</f>
        <v>0</v>
      </c>
      <c r="H21" s="110" t="s">
        <v>92</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1147</v>
      </c>
      <c r="B22" s="106" t="s">
        <v>1148</v>
      </c>
      <c r="C22" s="107" t="s">
        <v>1149</v>
      </c>
      <c r="D22" s="107" t="s">
        <v>1150</v>
      </c>
      <c r="E22" s="107" t="s">
        <v>1151</v>
      </c>
      <c r="F22" s="108" t="s">
        <v>1152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1153</v>
      </c>
      <c r="B23" s="106" t="s">
        <v>1154</v>
      </c>
      <c r="C23" s="107" t="s">
        <v>1155</v>
      </c>
      <c r="D23" s="107" t="s">
        <v>1156</v>
      </c>
      <c r="E23" s="107" t="s">
        <v>1157</v>
      </c>
      <c r="F23" s="108" t="s">
        <v>1158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1159</v>
      </c>
      <c r="B24" s="106" t="s">
        <v>1160</v>
      </c>
      <c r="C24" s="107" t="s">
        <v>1161</v>
      </c>
      <c r="D24" s="107" t="s">
        <v>1162</v>
      </c>
      <c r="E24" s="107" t="s">
        <v>19</v>
      </c>
      <c r="F24" s="108" t="s">
        <v>1163</v>
      </c>
      <c r="G24" s="109">
        <f>IF(COUNTIF(H24:AU24,"&lt;&gt;")=0,"",SUMPRODUCT(((Recommendations[ImplStatus]="Implemented")+(Recommendations[ImplStatus]="Compensated"))*ISNUMBER(MATCH(Recommendations[Id],H24:AU24,0)))/COUNTIF(H24:AU24,"&lt;&gt;"))</f>
        <v>0</v>
      </c>
      <c r="H24" s="110" t="s">
        <v>54</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1164</v>
      </c>
      <c r="B25" s="106" t="s">
        <v>1165</v>
      </c>
      <c r="C25" s="107" t="s">
        <v>1166</v>
      </c>
      <c r="D25" s="107" t="s">
        <v>19</v>
      </c>
      <c r="E25" s="107" t="s">
        <v>19</v>
      </c>
      <c r="F25" s="108" t="s">
        <v>1167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1168</v>
      </c>
      <c r="B26" s="106" t="s">
        <v>1169</v>
      </c>
      <c r="C26" s="107" t="s">
        <v>1170</v>
      </c>
      <c r="D26" s="107" t="s">
        <v>1171</v>
      </c>
      <c r="E26" s="107" t="s">
        <v>19</v>
      </c>
      <c r="F26" s="108" t="s">
        <v>1172</v>
      </c>
      <c r="G26" s="109">
        <f>IF(COUNTIF(H26:AU26,"&lt;&gt;")=0,"",SUMPRODUCT(((Recommendations[ImplStatus]="Implemented")+(Recommendations[ImplStatus]="Compensated"))*ISNUMBER(MATCH(Recommendations[Id],H26:AU26,0)))/COUNTIF(H26:AU26,"&lt;&gt;"))</f>
        <v>0</v>
      </c>
      <c r="H26" s="110" t="s">
        <v>67</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1173</v>
      </c>
      <c r="B27" s="106" t="s">
        <v>1174</v>
      </c>
      <c r="C27" s="107" t="s">
        <v>1175</v>
      </c>
      <c r="D27" s="107" t="s">
        <v>1176</v>
      </c>
      <c r="E27" s="107" t="s">
        <v>1177</v>
      </c>
      <c r="F27" s="108" t="s">
        <v>1178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1179</v>
      </c>
      <c r="B28" s="106" t="s">
        <v>1180</v>
      </c>
      <c r="C28" s="107" t="s">
        <v>1181</v>
      </c>
      <c r="D28" s="107" t="s">
        <v>19</v>
      </c>
      <c r="E28" s="107" t="s">
        <v>19</v>
      </c>
      <c r="F28" s="108" t="s">
        <v>1182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1183</v>
      </c>
      <c r="B29" s="106" t="s">
        <v>1184</v>
      </c>
      <c r="C29" s="107" t="s">
        <v>1185</v>
      </c>
      <c r="D29" s="107" t="s">
        <v>1186</v>
      </c>
      <c r="E29" s="107" t="s">
        <v>1187</v>
      </c>
      <c r="F29" s="108" t="s">
        <v>1188</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1189</v>
      </c>
      <c r="B30" s="106" t="s">
        <v>1190</v>
      </c>
      <c r="C30" s="107" t="s">
        <v>1191</v>
      </c>
      <c r="D30" s="107" t="s">
        <v>1192</v>
      </c>
      <c r="E30" s="107" t="s">
        <v>19</v>
      </c>
      <c r="F30" s="108" t="s">
        <v>1193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1194</v>
      </c>
      <c r="B31" s="106" t="s">
        <v>1195</v>
      </c>
      <c r="C31" s="107" t="s">
        <v>1196</v>
      </c>
      <c r="D31" s="107" t="s">
        <v>1197</v>
      </c>
      <c r="E31" s="107" t="s">
        <v>1198</v>
      </c>
      <c r="F31" s="108" t="s">
        <v>1199</v>
      </c>
      <c r="G31" s="109">
        <f>IF(COUNTIF(H31:AU31,"&lt;&gt;")=0,"",SUMPRODUCT(((Recommendations[ImplStatus]="Implemented")+(Recommendations[ImplStatus]="Compensated"))*ISNUMBER(MATCH(Recommendations[Id],H31:AU31,0)))/COUNTIF(H31:AU31,"&lt;&gt;"))</f>
        <v>0</v>
      </c>
      <c r="H31" s="110" t="s">
        <v>44</v>
      </c>
      <c r="I31" s="110" t="s">
        <v>82</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1200</v>
      </c>
      <c r="B32" s="106" t="s">
        <v>1201</v>
      </c>
      <c r="C32" s="107" t="s">
        <v>1202</v>
      </c>
      <c r="D32" s="107" t="s">
        <v>1203</v>
      </c>
      <c r="E32" s="107" t="s">
        <v>1204</v>
      </c>
      <c r="F32" s="108" t="s">
        <v>1205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1206</v>
      </c>
      <c r="B33" s="106" t="s">
        <v>1207</v>
      </c>
      <c r="C33" s="107" t="s">
        <v>1208</v>
      </c>
      <c r="D33" s="107" t="s">
        <v>1209</v>
      </c>
      <c r="E33" s="107" t="s">
        <v>19</v>
      </c>
      <c r="F33" s="108" t="s">
        <v>1210</v>
      </c>
      <c r="G33" s="109">
        <f>IF(COUNTIF(H33:AU33,"&lt;&gt;")=0,"",SUMPRODUCT(((Recommendations[ImplStatus]="Implemented")+(Recommendations[ImplStatus]="Compensated"))*ISNUMBER(MATCH(Recommendations[Id],H33:AU33,0)))/COUNTIF(H33:AU33,"&lt;&gt;"))</f>
        <v>0</v>
      </c>
      <c r="H33" s="110" t="s">
        <v>34</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1211</v>
      </c>
      <c r="B34" s="106" t="s">
        <v>1212</v>
      </c>
      <c r="C34" s="107" t="s">
        <v>1213</v>
      </c>
      <c r="D34" s="107" t="s">
        <v>1214</v>
      </c>
      <c r="E34" s="107" t="s">
        <v>19</v>
      </c>
      <c r="F34" s="108" t="s">
        <v>1215</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1216</v>
      </c>
      <c r="B35" s="106" t="s">
        <v>1217</v>
      </c>
      <c r="C35" s="107" t="s">
        <v>1218</v>
      </c>
      <c r="D35" s="107" t="s">
        <v>1219</v>
      </c>
      <c r="E35" s="107" t="s">
        <v>1220</v>
      </c>
      <c r="F35" s="108" t="s">
        <v>1221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1222</v>
      </c>
      <c r="B36" s="106" t="s">
        <v>1223</v>
      </c>
      <c r="C36" s="107" t="s">
        <v>1224</v>
      </c>
      <c r="D36" s="107" t="s">
        <v>1225</v>
      </c>
      <c r="E36" s="107" t="s">
        <v>1226</v>
      </c>
      <c r="F36" s="108" t="s">
        <v>1227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1228</v>
      </c>
      <c r="B37" s="106" t="s">
        <v>1229</v>
      </c>
      <c r="C37" s="107" t="s">
        <v>1230</v>
      </c>
      <c r="D37" s="107" t="s">
        <v>1231</v>
      </c>
      <c r="E37" s="107" t="s">
        <v>19</v>
      </c>
      <c r="F37" s="108" t="s">
        <v>1232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1233</v>
      </c>
      <c r="B38" s="106" t="s">
        <v>1234</v>
      </c>
      <c r="C38" s="107" t="s">
        <v>1235</v>
      </c>
      <c r="D38" s="107" t="s">
        <v>1236</v>
      </c>
      <c r="E38" s="107" t="s">
        <v>1237</v>
      </c>
      <c r="F38" s="108" t="s">
        <v>1238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1239</v>
      </c>
      <c r="B39" s="106" t="s">
        <v>1240</v>
      </c>
      <c r="C39" s="107" t="s">
        <v>1241</v>
      </c>
      <c r="D39" s="107" t="s">
        <v>1242</v>
      </c>
      <c r="E39" s="107" t="s">
        <v>19</v>
      </c>
      <c r="F39" s="108" t="s">
        <v>1243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1244</v>
      </c>
      <c r="B40" s="106" t="s">
        <v>1245</v>
      </c>
      <c r="C40" s="107" t="s">
        <v>1246</v>
      </c>
      <c r="D40" s="107" t="s">
        <v>1247</v>
      </c>
      <c r="E40" s="107" t="s">
        <v>1248</v>
      </c>
      <c r="F40" s="108" t="s">
        <v>1249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1250</v>
      </c>
      <c r="B41" s="106" t="s">
        <v>1251</v>
      </c>
      <c r="C41" s="107" t="s">
        <v>1252</v>
      </c>
      <c r="D41" s="107" t="s">
        <v>1253</v>
      </c>
      <c r="E41" s="107" t="s">
        <v>1254</v>
      </c>
      <c r="F41" s="108" t="s">
        <v>1255</v>
      </c>
      <c r="G41" s="109">
        <f>IF(COUNTIF(H41:AU41,"&lt;&gt;")=0,"",SUMPRODUCT(((Recommendations[ImplStatus]="Implemented")+(Recommendations[ImplStatus]="Compensated"))*ISNUMBER(MATCH(Recommendations[Id],H41:AU41,0)))/COUNTIF(H41:AU41,"&lt;&gt;"))</f>
        <v>0</v>
      </c>
      <c r="H41" s="110" t="s">
        <v>61</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1256</v>
      </c>
      <c r="B42" s="106" t="s">
        <v>1257</v>
      </c>
      <c r="C42" s="107" t="s">
        <v>1258</v>
      </c>
      <c r="D42" s="107" t="s">
        <v>1259</v>
      </c>
      <c r="E42" s="107" t="s">
        <v>1260</v>
      </c>
      <c r="F42" s="108" t="s">
        <v>1261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1262</v>
      </c>
      <c r="B43" s="106" t="s">
        <v>1263</v>
      </c>
      <c r="C43" s="107" t="s">
        <v>1264</v>
      </c>
      <c r="D43" s="107" t="s">
        <v>1265</v>
      </c>
      <c r="E43" s="107" t="s">
        <v>1266</v>
      </c>
      <c r="F43" s="108" t="s">
        <v>1267</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1268</v>
      </c>
      <c r="B44" s="106" t="s">
        <v>1269</v>
      </c>
      <c r="C44" s="107" t="s">
        <v>1270</v>
      </c>
      <c r="D44" s="107" t="s">
        <v>1271</v>
      </c>
      <c r="E44" s="107" t="s">
        <v>19</v>
      </c>
      <c r="F44" s="108" t="s">
        <v>1272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1273</v>
      </c>
      <c r="B45" s="111" t="s">
        <v>1274</v>
      </c>
      <c r="C45" s="112" t="s">
        <v>1275</v>
      </c>
      <c r="D45" s="112" t="s">
        <v>1276</v>
      </c>
      <c r="E45" s="112" t="s">
        <v>1277</v>
      </c>
      <c r="F45" s="113" t="s">
        <v>1278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97</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IFERROR(INDEX('Recommendations'!$G$2:$G$17, MATCH(H2,'Recommendations'!$A$2:$A$17,0))="Implemented", FALSE))</xm:f>
            <x14:dxf>
              <font>
                <color rgb="FF000000"/>
              </font>
              <fill>
                <patternFill>
                  <bgColor rgb="FF3C7D22"/>
                </patternFill>
              </fill>
            </x14:dxf>
          </x14:cfRule>
          <x14:cfRule type="expression" priority="2" id="{00000000-000E-0000-0500-000002000000}">
            <xm:f>AND(H2&lt;&gt;"", IFERROR(INDEX('Recommendations'!$G$2:$G$17, MATCH(H2,'Recommendations'!$A$2:$A$17,0))="Compensated", FALSE))</xm:f>
            <x14:dxf>
              <font>
                <color rgb="FF000000"/>
              </font>
              <fill>
                <patternFill>
                  <bgColor rgb="FFC6E0B4"/>
                </patternFill>
              </fill>
            </x14:dxf>
          </x14:cfRule>
          <x14:cfRule type="expression" priority="3" id="{00000000-000E-0000-0500-000003000000}">
            <xm:f>AND(H2&lt;&gt;"", IFERROR(INDEX('Recommendations'!$G$2:$G$17, MATCH(H2,'Recommendations'!$A$2:$A$17,0))="Testing", FALSE))</xm:f>
            <x14:dxf>
              <font>
                <color rgb="FF000000"/>
              </font>
              <fill>
                <patternFill>
                  <bgColor rgb="FFFFC000"/>
                </patternFill>
              </fill>
            </x14:dxf>
          </x14:cfRule>
          <x14:cfRule type="expression" priority="4" id="{00000000-000E-0000-0500-000004000000}">
            <xm:f>AND(H2&lt;&gt;"", IFERROR(INDEX('Recommendations'!$G$2:$G$17, MATCH(H2,'Recommendations'!$A$2:$A$17,0))="Failed", FALSE))</xm:f>
            <x14:dxf>
              <font>
                <color rgb="FF000000"/>
              </font>
              <fill>
                <patternFill>
                  <bgColor rgb="FFD82891"/>
                </patternFill>
              </fill>
            </x14:dxf>
          </x14:cfRule>
          <x14:cfRule type="expression" priority="5" id="{00000000-000E-0000-0500-000005000000}">
            <xm:f>AND(H2&lt;&gt;"", IFERROR(INDEX('Recommendations'!$G$2:$G$17, MATCH(H2,'Recommendations'!$A$2:$A$17,0))="Risk Accepted", FALSE))</xm:f>
            <x14:dxf>
              <font>
                <color rgb="FF000000"/>
              </font>
              <fill>
                <patternFill>
                  <bgColor rgb="FFD9D9D9"/>
                </patternFill>
              </fill>
            </x14:dxf>
          </x14:cfRule>
          <x14:cfRule type="expression" priority="6" id="{00000000-000E-0000-0500-000006000000}">
            <xm:f>AND(H2&lt;&gt;"", IFERROR(INDEX('Recommendations'!$G$2:$G$17, MATCH(H2,'Recommendations'!$A$2:$A$17,0))="N/A",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1279</v>
      </c>
      <c r="B1" s="145" t="s">
        <v>333</v>
      </c>
      <c r="C1" s="145" t="s">
        <v>0</v>
      </c>
      <c r="D1" s="145" t="s">
        <v>334</v>
      </c>
      <c r="E1" s="145" t="s">
        <v>1280</v>
      </c>
      <c r="F1" s="145" t="s">
        <v>1281</v>
      </c>
      <c r="G1" s="145" t="s">
        <v>1282</v>
      </c>
      <c r="H1" s="145" t="s">
        <v>1283</v>
      </c>
      <c r="I1" s="145" t="s">
        <v>339</v>
      </c>
      <c r="J1" s="145" t="s">
        <v>340</v>
      </c>
      <c r="K1" s="145" t="s">
        <v>341</v>
      </c>
      <c r="L1" s="145" t="s">
        <v>342</v>
      </c>
      <c r="M1" s="145" t="s">
        <v>343</v>
      </c>
      <c r="N1" s="145" t="s">
        <v>344</v>
      </c>
      <c r="O1" s="145" t="s">
        <v>345</v>
      </c>
      <c r="P1" s="145" t="s">
        <v>346</v>
      </c>
      <c r="Q1" s="145" t="s">
        <v>347</v>
      </c>
      <c r="R1" s="145" t="s">
        <v>348</v>
      </c>
      <c r="S1" s="145" t="s">
        <v>349</v>
      </c>
      <c r="T1" s="145" t="s">
        <v>350</v>
      </c>
      <c r="U1" s="145" t="s">
        <v>351</v>
      </c>
      <c r="V1" s="145" t="s">
        <v>352</v>
      </c>
      <c r="W1" s="145" t="s">
        <v>353</v>
      </c>
      <c r="X1" s="145" t="s">
        <v>354</v>
      </c>
      <c r="Y1" s="145" t="s">
        <v>355</v>
      </c>
      <c r="Z1" s="145" t="s">
        <v>356</v>
      </c>
      <c r="AA1" s="145" t="s">
        <v>357</v>
      </c>
      <c r="AB1" s="145" t="s">
        <v>358</v>
      </c>
      <c r="AC1" s="145" t="s">
        <v>359</v>
      </c>
      <c r="AD1" s="145" t="s">
        <v>360</v>
      </c>
      <c r="AE1" s="145" t="s">
        <v>361</v>
      </c>
      <c r="AF1" s="145" t="s">
        <v>362</v>
      </c>
      <c r="AG1" s="145" t="s">
        <v>363</v>
      </c>
      <c r="AH1" s="145" t="s">
        <v>364</v>
      </c>
      <c r="AI1" s="145" t="s">
        <v>365</v>
      </c>
      <c r="AJ1" s="145" t="s">
        <v>366</v>
      </c>
      <c r="AK1" s="145" t="s">
        <v>367</v>
      </c>
      <c r="AL1" s="145" t="s">
        <v>368</v>
      </c>
      <c r="AM1" s="145" t="s">
        <v>369</v>
      </c>
      <c r="AN1" s="145" t="s">
        <v>370</v>
      </c>
      <c r="AO1" s="145" t="s">
        <v>371</v>
      </c>
      <c r="AP1" s="145" t="s">
        <v>372</v>
      </c>
      <c r="AQ1" s="145" t="s">
        <v>373</v>
      </c>
      <c r="AR1" s="145" t="s">
        <v>374</v>
      </c>
      <c r="AS1" s="145" t="s">
        <v>375</v>
      </c>
      <c r="AT1" s="145" t="s">
        <v>376</v>
      </c>
      <c r="AU1" s="145" t="s">
        <v>377</v>
      </c>
      <c r="AV1" s="145" t="s">
        <v>378</v>
      </c>
      <c r="AW1" s="146" t="s">
        <v>379</v>
      </c>
    </row>
    <row r="2" spans="1:49" ht="60" customHeight="1" outlineLevel="1" x14ac:dyDescent="0.35">
      <c r="A2" s="138" t="s">
        <v>1284</v>
      </c>
      <c r="B2" s="124"/>
      <c r="C2" s="123" t="s">
        <v>1285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1284</v>
      </c>
      <c r="B3" s="125" t="s">
        <v>550</v>
      </c>
      <c r="C3" s="126" t="s">
        <v>1286</v>
      </c>
      <c r="D3" s="128" t="s">
        <v>1287</v>
      </c>
      <c r="E3" s="128" t="s">
        <v>1288</v>
      </c>
      <c r="F3" s="128" t="s">
        <v>1289</v>
      </c>
      <c r="G3" s="128" t="s">
        <v>1290</v>
      </c>
      <c r="H3" s="128" t="s">
        <v>1291</v>
      </c>
      <c r="I3" s="130">
        <f>IF(COUNTIF(J3:AW3,"&lt;&gt;")=0,"",SUMPRODUCT(((Recommendations[ImplStatus]="Implemented")+(Recommendations[ImplStatus]="Compensated"))*ISNUMBER(MATCH(Recommendations[Id],J3:AW3,0)))/COUNTIF(J3:AW3,"&lt;&gt;"))</f>
        <v>0</v>
      </c>
      <c r="J3" s="132" t="s">
        <v>54</v>
      </c>
      <c r="K3" s="132" t="s">
        <v>59</v>
      </c>
      <c r="L3" s="132" t="s">
        <v>82</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1284</v>
      </c>
      <c r="B4" s="125" t="s">
        <v>1292</v>
      </c>
      <c r="C4" s="126" t="s">
        <v>1293</v>
      </c>
      <c r="D4" s="128" t="s">
        <v>1294</v>
      </c>
      <c r="E4" s="128" t="s">
        <v>1295</v>
      </c>
      <c r="F4" s="128" t="s">
        <v>1296</v>
      </c>
      <c r="G4" s="128" t="s">
        <v>1297</v>
      </c>
      <c r="H4" s="128" t="s">
        <v>1298</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1284</v>
      </c>
      <c r="B5" s="125" t="s">
        <v>1299</v>
      </c>
      <c r="C5" s="126" t="s">
        <v>1300</v>
      </c>
      <c r="D5" s="128" t="s">
        <v>1301</v>
      </c>
      <c r="E5" s="128" t="s">
        <v>1302</v>
      </c>
      <c r="F5" s="128" t="s">
        <v>1303</v>
      </c>
      <c r="G5" s="128" t="s">
        <v>1304</v>
      </c>
      <c r="H5" s="128" t="s">
        <v>1305</v>
      </c>
      <c r="I5" s="130">
        <f>IF(COUNTIF(J5:AW5,"&lt;&gt;")=0,"",SUMPRODUCT(((Recommendations[ImplStatus]="Implemented")+(Recommendations[ImplStatus]="Compensated"))*ISNUMBER(MATCH(Recommendations[Id],J5:AW5,0)))/COUNTIF(J5:AW5,"&lt;&gt;"))</f>
        <v>0</v>
      </c>
      <c r="J5" s="132" t="s">
        <v>92</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1284</v>
      </c>
      <c r="B6" s="125" t="s">
        <v>1306</v>
      </c>
      <c r="C6" s="126" t="s">
        <v>1307</v>
      </c>
      <c r="D6" s="128" t="s">
        <v>1308</v>
      </c>
      <c r="E6" s="128" t="s">
        <v>1309</v>
      </c>
      <c r="F6" s="128" t="s">
        <v>1310</v>
      </c>
      <c r="G6" s="128" t="s">
        <v>1311</v>
      </c>
      <c r="H6" s="128" t="s">
        <v>1312</v>
      </c>
      <c r="I6" s="130">
        <f>IF(COUNTIF(J6:AW6,"&lt;&gt;")=0,"",SUMPRODUCT(((Recommendations[ImplStatus]="Implemented")+(Recommendations[ImplStatus]="Compensated"))*ISNUMBER(MATCH(Recommendations[Id],J6:AW6,0)))/COUNTIF(J6:AW6,"&lt;&gt;"))</f>
        <v>0</v>
      </c>
      <c r="J6" s="132" t="s">
        <v>44</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1284</v>
      </c>
      <c r="B7" s="125" t="s">
        <v>1313</v>
      </c>
      <c r="C7" s="126" t="s">
        <v>1314</v>
      </c>
      <c r="D7" s="128" t="s">
        <v>1315</v>
      </c>
      <c r="E7" s="128" t="s">
        <v>1316</v>
      </c>
      <c r="F7" s="128" t="s">
        <v>1317</v>
      </c>
      <c r="G7" s="128" t="s">
        <v>1318</v>
      </c>
      <c r="H7" s="128" t="s">
        <v>1319</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1284</v>
      </c>
      <c r="B8" s="125" t="s">
        <v>1320</v>
      </c>
      <c r="C8" s="126" t="s">
        <v>1321</v>
      </c>
      <c r="D8" s="128" t="s">
        <v>1322</v>
      </c>
      <c r="E8" s="128" t="s">
        <v>1323</v>
      </c>
      <c r="F8" s="128" t="s">
        <v>1324</v>
      </c>
      <c r="G8" s="128" t="s">
        <v>1318</v>
      </c>
      <c r="H8" s="128" t="s">
        <v>1325</v>
      </c>
      <c r="I8" s="130">
        <f>IF(COUNTIF(J8:AW8,"&lt;&gt;")=0,"",SUMPRODUCT(((Recommendations[ImplStatus]="Implemented")+(Recommendations[ImplStatus]="Compensated"))*ISNUMBER(MATCH(Recommendations[Id],J8:AW8,0)))/COUNTIF(J8:AW8,"&lt;&gt;"))</f>
        <v>0</v>
      </c>
      <c r="J8" s="132" t="s">
        <v>44</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1284</v>
      </c>
      <c r="B9" s="125" t="s">
        <v>1326</v>
      </c>
      <c r="C9" s="126" t="s">
        <v>1327</v>
      </c>
      <c r="D9" s="128" t="s">
        <v>1328</v>
      </c>
      <c r="E9" s="128" t="s">
        <v>1329</v>
      </c>
      <c r="F9" s="128" t="s">
        <v>1330</v>
      </c>
      <c r="G9" s="128" t="s">
        <v>1331</v>
      </c>
      <c r="H9" s="128" t="s">
        <v>1332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1284</v>
      </c>
      <c r="B10" s="125" t="s">
        <v>1333</v>
      </c>
      <c r="C10" s="126" t="s">
        <v>1334</v>
      </c>
      <c r="D10" s="128" t="s">
        <v>1335</v>
      </c>
      <c r="E10" s="128" t="s">
        <v>1336</v>
      </c>
      <c r="F10" s="128" t="s">
        <v>1337</v>
      </c>
      <c r="G10" s="128" t="s">
        <v>1338</v>
      </c>
      <c r="H10" s="128" t="s">
        <v>1339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1284</v>
      </c>
      <c r="B11" s="125" t="s">
        <v>1340</v>
      </c>
      <c r="C11" s="126" t="s">
        <v>1341</v>
      </c>
      <c r="D11" s="128" t="s">
        <v>1342</v>
      </c>
      <c r="E11" s="128" t="s">
        <v>1343</v>
      </c>
      <c r="F11" s="128" t="s">
        <v>1344</v>
      </c>
      <c r="G11" s="128" t="s">
        <v>1345</v>
      </c>
      <c r="H11" s="128" t="s">
        <v>1346</v>
      </c>
      <c r="I11" s="130">
        <f>IF(COUNTIF(J11:AW11,"&lt;&gt;")=0,"",SUMPRODUCT(((Recommendations[ImplStatus]="Implemented")+(Recommendations[ImplStatus]="Compensated"))*ISNUMBER(MATCH(Recommendations[Id],J11:AW11,0)))/COUNTIF(J11:AW11,"&lt;&gt;"))</f>
        <v>0</v>
      </c>
      <c r="J11" s="132" t="s">
        <v>39</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1284</v>
      </c>
      <c r="B12" s="125" t="s">
        <v>1347</v>
      </c>
      <c r="C12" s="126" t="s">
        <v>1348</v>
      </c>
      <c r="D12" s="128" t="s">
        <v>1349</v>
      </c>
      <c r="E12" s="128" t="s">
        <v>1350</v>
      </c>
      <c r="F12" s="128" t="s">
        <v>1351</v>
      </c>
      <c r="G12" s="128" t="s">
        <v>1338</v>
      </c>
      <c r="H12" s="128" t="s">
        <v>1352</v>
      </c>
      <c r="I12" s="130">
        <f>IF(COUNTIF(J12:AW12,"&lt;&gt;")=0,"",SUMPRODUCT(((Recommendations[ImplStatus]="Implemented")+(Recommendations[ImplStatus]="Compensated"))*ISNUMBER(MATCH(Recommendations[Id],J12:AW12,0)))/COUNTIF(J12:AW12,"&lt;&gt;"))</f>
        <v>0</v>
      </c>
      <c r="J12" s="132" t="s">
        <v>29</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1284</v>
      </c>
      <c r="B13" s="125" t="s">
        <v>1353</v>
      </c>
      <c r="C13" s="126" t="s">
        <v>1354</v>
      </c>
      <c r="D13" s="128" t="s">
        <v>1355</v>
      </c>
      <c r="E13" s="128" t="s">
        <v>1356</v>
      </c>
      <c r="F13" s="128" t="s">
        <v>1357</v>
      </c>
      <c r="G13" s="128" t="s">
        <v>1338</v>
      </c>
      <c r="H13" s="128" t="s">
        <v>1358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1284</v>
      </c>
      <c r="B14" s="125" t="s">
        <v>1359</v>
      </c>
      <c r="C14" s="126" t="s">
        <v>1360</v>
      </c>
      <c r="D14" s="128" t="s">
        <v>1361</v>
      </c>
      <c r="E14" s="128" t="s">
        <v>1362</v>
      </c>
      <c r="F14" s="128" t="s">
        <v>1363</v>
      </c>
      <c r="G14" s="128" t="s">
        <v>1364</v>
      </c>
      <c r="H14" s="128" t="s">
        <v>1365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1284</v>
      </c>
      <c r="B15" s="125" t="s">
        <v>1366</v>
      </c>
      <c r="C15" s="126" t="s">
        <v>1367</v>
      </c>
      <c r="D15" s="128" t="s">
        <v>1368</v>
      </c>
      <c r="E15" s="128" t="s">
        <v>1369</v>
      </c>
      <c r="F15" s="128" t="s">
        <v>1370</v>
      </c>
      <c r="G15" s="128" t="s">
        <v>1371</v>
      </c>
      <c r="H15" s="128" t="s">
        <v>1372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1284</v>
      </c>
      <c r="B16" s="125" t="s">
        <v>1373</v>
      </c>
      <c r="C16" s="126" t="s">
        <v>1374</v>
      </c>
      <c r="D16" s="128" t="s">
        <v>1375</v>
      </c>
      <c r="E16" s="128" t="s">
        <v>1376</v>
      </c>
      <c r="F16" s="128" t="s">
        <v>1377</v>
      </c>
      <c r="G16" s="128" t="s">
        <v>1378</v>
      </c>
      <c r="H16" s="128" t="s">
        <v>1379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1284</v>
      </c>
      <c r="B17" s="125" t="s">
        <v>1380</v>
      </c>
      <c r="C17" s="126" t="s">
        <v>1381</v>
      </c>
      <c r="D17" s="128" t="s">
        <v>1382</v>
      </c>
      <c r="E17" s="128" t="s">
        <v>1383</v>
      </c>
      <c r="F17" s="128" t="s">
        <v>1384</v>
      </c>
      <c r="G17" s="128" t="s">
        <v>1385</v>
      </c>
      <c r="H17" s="128" t="s">
        <v>1386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1284</v>
      </c>
      <c r="B18" s="125" t="s">
        <v>1387</v>
      </c>
      <c r="C18" s="126" t="s">
        <v>1388</v>
      </c>
      <c r="D18" s="128" t="s">
        <v>1389</v>
      </c>
      <c r="E18" s="128" t="s">
        <v>1390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1391</v>
      </c>
      <c r="B19" s="124"/>
      <c r="C19" s="123" t="s">
        <v>1392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1391</v>
      </c>
      <c r="B20" s="125" t="s">
        <v>1393</v>
      </c>
      <c r="C20" s="126" t="s">
        <v>1394</v>
      </c>
      <c r="D20" s="128" t="s">
        <v>1395</v>
      </c>
      <c r="E20" s="128" t="s">
        <v>1396</v>
      </c>
      <c r="F20" s="128" t="s">
        <v>1397</v>
      </c>
      <c r="G20" s="128" t="s">
        <v>1398</v>
      </c>
      <c r="H20" s="128" t="s">
        <v>1399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1391</v>
      </c>
      <c r="B21" s="125" t="s">
        <v>1400</v>
      </c>
      <c r="C21" s="126" t="s">
        <v>1401</v>
      </c>
      <c r="D21" s="128" t="s">
        <v>1402</v>
      </c>
      <c r="E21" s="128" t="s">
        <v>1403</v>
      </c>
      <c r="F21" s="128" t="s">
        <v>1404</v>
      </c>
      <c r="G21" s="128" t="s">
        <v>1405</v>
      </c>
      <c r="H21" s="128" t="s">
        <v>1406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1407</v>
      </c>
      <c r="B22" s="124"/>
      <c r="C22" s="123" t="s">
        <v>1408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1407</v>
      </c>
      <c r="B23" s="125" t="s">
        <v>1409</v>
      </c>
      <c r="C23" s="126" t="s">
        <v>1410</v>
      </c>
      <c r="D23" s="128" t="s">
        <v>1411</v>
      </c>
      <c r="E23" s="128" t="s">
        <v>1412</v>
      </c>
      <c r="F23" s="128" t="s">
        <v>1413</v>
      </c>
      <c r="G23" s="128" t="s">
        <v>1414</v>
      </c>
      <c r="H23" s="128" t="s">
        <v>1415</v>
      </c>
      <c r="I23" s="130">
        <f>IF(COUNTIF(J23:AW23,"&lt;&gt;")=0,"",SUMPRODUCT(((Recommendations[ImplStatus]="Implemented")+(Recommendations[ImplStatus]="Compensated"))*ISNUMBER(MATCH(Recommendations[Id],J23:AW23,0)))/COUNTIF(J23:AW23,"&lt;&gt;"))</f>
        <v>0</v>
      </c>
      <c r="J23" s="132" t="s">
        <v>13</v>
      </c>
      <c r="K23" s="132" t="s">
        <v>23</v>
      </c>
      <c r="L23" s="132" t="s">
        <v>49</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1407</v>
      </c>
      <c r="B24" s="125" t="s">
        <v>1416</v>
      </c>
      <c r="C24" s="126" t="s">
        <v>1417</v>
      </c>
      <c r="D24" s="128" t="s">
        <v>1418</v>
      </c>
      <c r="E24" s="128" t="s">
        <v>1419</v>
      </c>
      <c r="F24" s="128" t="s">
        <v>1420</v>
      </c>
      <c r="G24" s="128" t="s">
        <v>1421</v>
      </c>
      <c r="H24" s="128" t="s">
        <v>1422</v>
      </c>
      <c r="I24" s="130">
        <f>IF(COUNTIF(J24:AW24,"&lt;&gt;")=0,"",SUMPRODUCT(((Recommendations[ImplStatus]="Implemented")+(Recommendations[ImplStatus]="Compensated"))*ISNUMBER(MATCH(Recommendations[Id],J24:AW24,0)))/COUNTIF(J24:AW24,"&lt;&gt;"))</f>
        <v>0</v>
      </c>
      <c r="J24" s="132" t="s">
        <v>13</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1407</v>
      </c>
      <c r="B25" s="125" t="s">
        <v>1423</v>
      </c>
      <c r="C25" s="126" t="s">
        <v>1424</v>
      </c>
      <c r="D25" s="128" t="s">
        <v>1425</v>
      </c>
      <c r="E25" s="128" t="s">
        <v>1426</v>
      </c>
      <c r="F25" s="128" t="s">
        <v>1427</v>
      </c>
      <c r="G25" s="128" t="s">
        <v>1428</v>
      </c>
      <c r="H25" s="128" t="s">
        <v>1429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1407</v>
      </c>
      <c r="B26" s="125" t="s">
        <v>1430</v>
      </c>
      <c r="C26" s="126" t="s">
        <v>1431</v>
      </c>
      <c r="D26" s="128" t="s">
        <v>1432</v>
      </c>
      <c r="E26" s="128" t="s">
        <v>1433</v>
      </c>
      <c r="F26" s="128" t="s">
        <v>1434</v>
      </c>
      <c r="G26" s="128" t="s">
        <v>1421</v>
      </c>
      <c r="H26" s="128" t="s">
        <v>1435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1407</v>
      </c>
      <c r="B27" s="125" t="s">
        <v>1436</v>
      </c>
      <c r="C27" s="126" t="s">
        <v>1437</v>
      </c>
      <c r="D27" s="128" t="s">
        <v>1438</v>
      </c>
      <c r="E27" s="128" t="s">
        <v>1439</v>
      </c>
      <c r="F27" s="128" t="s">
        <v>1440</v>
      </c>
      <c r="G27" s="128" t="s">
        <v>1441</v>
      </c>
      <c r="H27" s="128" t="s">
        <v>1442</v>
      </c>
      <c r="I27" s="130">
        <f>IF(COUNTIF(J27:AW27,"&lt;&gt;")=0,"",SUMPRODUCT(((Recommendations[ImplStatus]="Implemented")+(Recommendations[ImplStatus]="Compensated"))*ISNUMBER(MATCH(Recommendations[Id],J27:AW27,0)))/COUNTIF(J27:AW27,"&lt;&gt;"))</f>
        <v>0</v>
      </c>
      <c r="J27" s="132" t="s">
        <v>34</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1407</v>
      </c>
      <c r="B28" s="125" t="s">
        <v>1443</v>
      </c>
      <c r="C28" s="126" t="s">
        <v>1444</v>
      </c>
      <c r="D28" s="128" t="s">
        <v>1445</v>
      </c>
      <c r="E28" s="128" t="s">
        <v>1446</v>
      </c>
      <c r="F28" s="128" t="s">
        <v>1447</v>
      </c>
      <c r="G28" s="128" t="s">
        <v>1448</v>
      </c>
      <c r="H28" s="128" t="s">
        <v>1449</v>
      </c>
      <c r="I28" s="130">
        <f>IF(COUNTIF(J28:AW28,"&lt;&gt;")=0,"",SUMPRODUCT(((Recommendations[ImplStatus]="Implemented")+(Recommendations[ImplStatus]="Compensated"))*ISNUMBER(MATCH(Recommendations[Id],J28:AW28,0)))/COUNTIF(J28:AW28,"&lt;&gt;"))</f>
        <v>0</v>
      </c>
      <c r="J28" s="132" t="s">
        <v>34</v>
      </c>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1407</v>
      </c>
      <c r="B29" s="125" t="s">
        <v>1450</v>
      </c>
      <c r="C29" s="126" t="s">
        <v>1451</v>
      </c>
      <c r="D29" s="128" t="s">
        <v>1452</v>
      </c>
      <c r="E29" s="128" t="s">
        <v>1453</v>
      </c>
      <c r="F29" s="128" t="s">
        <v>1454</v>
      </c>
      <c r="G29" s="128" t="s">
        <v>1338</v>
      </c>
      <c r="H29" s="128" t="s">
        <v>1455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1407</v>
      </c>
      <c r="B30" s="125" t="s">
        <v>1456</v>
      </c>
      <c r="C30" s="126" t="s">
        <v>1457</v>
      </c>
      <c r="D30" s="128" t="s">
        <v>1458</v>
      </c>
      <c r="E30" s="128" t="s">
        <v>1459</v>
      </c>
      <c r="F30" s="128" t="s">
        <v>1460</v>
      </c>
      <c r="G30" s="128" t="s">
        <v>1421</v>
      </c>
      <c r="H30" s="128" t="s">
        <v>1461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1462</v>
      </c>
      <c r="B31" s="124"/>
      <c r="C31" s="123" t="s">
        <v>1463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1462</v>
      </c>
      <c r="B32" s="125" t="s">
        <v>1464</v>
      </c>
      <c r="C32" s="126" t="s">
        <v>1465</v>
      </c>
      <c r="D32" s="128" t="s">
        <v>1466</v>
      </c>
      <c r="E32" s="128" t="s">
        <v>1467</v>
      </c>
      <c r="F32" s="128" t="s">
        <v>1468</v>
      </c>
      <c r="G32" s="128" t="s">
        <v>1469</v>
      </c>
      <c r="H32" s="128" t="s">
        <v>1470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1462</v>
      </c>
      <c r="B33" s="125" t="s">
        <v>1471</v>
      </c>
      <c r="C33" s="126" t="s">
        <v>1472</v>
      </c>
      <c r="D33" s="128" t="s">
        <v>1473</v>
      </c>
      <c r="E33" s="128" t="s">
        <v>1474</v>
      </c>
      <c r="F33" s="128" t="s">
        <v>1475</v>
      </c>
      <c r="G33" s="128" t="s">
        <v>1476</v>
      </c>
      <c r="H33" s="128" t="s">
        <v>1477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1462</v>
      </c>
      <c r="B34" s="125" t="s">
        <v>1478</v>
      </c>
      <c r="C34" s="126" t="s">
        <v>1479</v>
      </c>
      <c r="D34" s="128" t="s">
        <v>1480</v>
      </c>
      <c r="E34" s="128" t="s">
        <v>1481</v>
      </c>
      <c r="F34" s="128" t="s">
        <v>1482</v>
      </c>
      <c r="G34" s="128" t="s">
        <v>1483</v>
      </c>
      <c r="H34" s="128" t="s">
        <v>1484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1462</v>
      </c>
      <c r="B35" s="125" t="s">
        <v>1485</v>
      </c>
      <c r="C35" s="126" t="s">
        <v>1486</v>
      </c>
      <c r="D35" s="128" t="s">
        <v>1487</v>
      </c>
      <c r="E35" s="128" t="s">
        <v>1488</v>
      </c>
      <c r="F35" s="128" t="s">
        <v>1489</v>
      </c>
      <c r="G35" s="128" t="s">
        <v>1490</v>
      </c>
      <c r="H35" s="128" t="s">
        <v>1491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1462</v>
      </c>
      <c r="B36" s="125" t="s">
        <v>1492</v>
      </c>
      <c r="C36" s="126" t="s">
        <v>1493</v>
      </c>
      <c r="D36" s="128" t="s">
        <v>1494</v>
      </c>
      <c r="E36" s="128" t="s">
        <v>1495</v>
      </c>
      <c r="F36" s="128" t="s">
        <v>1496</v>
      </c>
      <c r="G36" s="128" t="s">
        <v>1497</v>
      </c>
      <c r="H36" s="128" t="s">
        <v>1498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1462</v>
      </c>
      <c r="B37" s="125" t="s">
        <v>1499</v>
      </c>
      <c r="C37" s="126" t="s">
        <v>1500</v>
      </c>
      <c r="D37" s="128" t="s">
        <v>1501</v>
      </c>
      <c r="E37" s="128" t="s">
        <v>1502</v>
      </c>
      <c r="F37" s="128" t="s">
        <v>1503</v>
      </c>
      <c r="G37" s="128" t="s">
        <v>1504</v>
      </c>
      <c r="H37" s="128" t="s">
        <v>1505</v>
      </c>
      <c r="I37" s="130">
        <f>IF(COUNTIF(J37:AW37,"&lt;&gt;")=0,"",SUMPRODUCT(((Recommendations[ImplStatus]="Implemented")+(Recommendations[ImplStatus]="Compensated"))*ISNUMBER(MATCH(Recommendations[Id],J37:AW37,0)))/COUNTIF(J37:AW37,"&lt;&gt;"))</f>
        <v>0</v>
      </c>
      <c r="J37" s="132" t="s">
        <v>77</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1462</v>
      </c>
      <c r="B38" s="125" t="s">
        <v>1506</v>
      </c>
      <c r="C38" s="126" t="s">
        <v>1507</v>
      </c>
      <c r="D38" s="128" t="s">
        <v>1508</v>
      </c>
      <c r="E38" s="128" t="s">
        <v>1509</v>
      </c>
      <c r="F38" s="128" t="s">
        <v>1510</v>
      </c>
      <c r="G38" s="128" t="s">
        <v>1511</v>
      </c>
      <c r="H38" s="128" t="s">
        <v>1512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1462</v>
      </c>
      <c r="B39" s="125" t="s">
        <v>1513</v>
      </c>
      <c r="C39" s="126" t="s">
        <v>1514</v>
      </c>
      <c r="D39" s="128" t="s">
        <v>1515</v>
      </c>
      <c r="E39" s="128" t="s">
        <v>1516</v>
      </c>
      <c r="F39" s="128" t="s">
        <v>1517</v>
      </c>
      <c r="G39" s="128" t="s">
        <v>1518</v>
      </c>
      <c r="H39" s="128" t="s">
        <v>1519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1462</v>
      </c>
      <c r="B40" s="125" t="s">
        <v>1520</v>
      </c>
      <c r="C40" s="126" t="s">
        <v>1521</v>
      </c>
      <c r="D40" s="128" t="s">
        <v>1522</v>
      </c>
      <c r="E40" s="128" t="s">
        <v>1523</v>
      </c>
      <c r="F40" s="128" t="s">
        <v>1524</v>
      </c>
      <c r="G40" s="128" t="s">
        <v>1525</v>
      </c>
      <c r="H40" s="128" t="s">
        <v>1526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1462</v>
      </c>
      <c r="B41" s="125" t="s">
        <v>1527</v>
      </c>
      <c r="C41" s="126" t="s">
        <v>1528</v>
      </c>
      <c r="D41" s="128" t="s">
        <v>1529</v>
      </c>
      <c r="E41" s="128" t="s">
        <v>1530</v>
      </c>
      <c r="F41" s="128" t="s">
        <v>1531</v>
      </c>
      <c r="G41" s="128" t="s">
        <v>1469</v>
      </c>
      <c r="H41" s="128" t="s">
        <v>1532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1533</v>
      </c>
      <c r="B42" s="124"/>
      <c r="C42" s="123" t="s">
        <v>1534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1533</v>
      </c>
      <c r="B43" s="125" t="s">
        <v>1535</v>
      </c>
      <c r="C43" s="126" t="s">
        <v>1536</v>
      </c>
      <c r="D43" s="128" t="s">
        <v>1537</v>
      </c>
      <c r="E43" s="128" t="s">
        <v>1538</v>
      </c>
      <c r="F43" s="128" t="s">
        <v>1539</v>
      </c>
      <c r="G43" s="128" t="s">
        <v>1540</v>
      </c>
      <c r="H43" s="128" t="s">
        <v>1541</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1533</v>
      </c>
      <c r="B44" s="125" t="s">
        <v>1542</v>
      </c>
      <c r="C44" s="126" t="s">
        <v>1543</v>
      </c>
      <c r="D44" s="128" t="s">
        <v>1544</v>
      </c>
      <c r="E44" s="128" t="s">
        <v>1545</v>
      </c>
      <c r="F44" s="128" t="s">
        <v>1546</v>
      </c>
      <c r="G44" s="128" t="s">
        <v>1547</v>
      </c>
      <c r="H44" s="128" t="s">
        <v>1548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1533</v>
      </c>
      <c r="B45" s="125" t="s">
        <v>1549</v>
      </c>
      <c r="C45" s="126" t="s">
        <v>1550</v>
      </c>
      <c r="D45" s="128" t="s">
        <v>1551</v>
      </c>
      <c r="E45" s="128" t="s">
        <v>1552</v>
      </c>
      <c r="F45" s="128" t="s">
        <v>1553</v>
      </c>
      <c r="G45" s="128" t="s">
        <v>1554</v>
      </c>
      <c r="H45" s="128" t="s">
        <v>1555</v>
      </c>
      <c r="I45" s="130">
        <f>IF(COUNTIF(J45:AW45,"&lt;&gt;")=0,"",SUMPRODUCT(((Recommendations[ImplStatus]="Implemented")+(Recommendations[ImplStatus]="Compensated"))*ISNUMBER(MATCH(Recommendations[Id],J45:AW45,0)))/COUNTIF(J45:AW45,"&lt;&gt;"))</f>
        <v>0</v>
      </c>
      <c r="J45" s="132" t="s">
        <v>54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1533</v>
      </c>
      <c r="B46" s="125" t="s">
        <v>1556</v>
      </c>
      <c r="C46" s="126" t="s">
        <v>1557</v>
      </c>
      <c r="D46" s="128" t="s">
        <v>1558</v>
      </c>
      <c r="E46" s="128" t="s">
        <v>1559</v>
      </c>
      <c r="F46" s="128" t="s">
        <v>1560</v>
      </c>
      <c r="G46" s="128" t="s">
        <v>1554</v>
      </c>
      <c r="H46" s="128" t="s">
        <v>1561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1533</v>
      </c>
      <c r="B47" s="125" t="s">
        <v>1562</v>
      </c>
      <c r="C47" s="126" t="s">
        <v>1563</v>
      </c>
      <c r="D47" s="128" t="s">
        <v>1564</v>
      </c>
      <c r="E47" s="128" t="s">
        <v>1565</v>
      </c>
      <c r="F47" s="128" t="s">
        <v>1566</v>
      </c>
      <c r="G47" s="128" t="s">
        <v>1567</v>
      </c>
      <c r="H47" s="128" t="s">
        <v>1568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1533</v>
      </c>
      <c r="B48" s="125" t="s">
        <v>1569</v>
      </c>
      <c r="C48" s="126" t="s">
        <v>1570</v>
      </c>
      <c r="D48" s="128" t="s">
        <v>1571</v>
      </c>
      <c r="E48" s="128" t="s">
        <v>1572</v>
      </c>
      <c r="F48" s="128" t="s">
        <v>1573</v>
      </c>
      <c r="G48" s="128" t="s">
        <v>1574</v>
      </c>
      <c r="H48" s="128" t="s">
        <v>1575</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1533</v>
      </c>
      <c r="B49" s="125" t="s">
        <v>1576</v>
      </c>
      <c r="C49" s="126" t="s">
        <v>1577</v>
      </c>
      <c r="D49" s="128" t="s">
        <v>1578</v>
      </c>
      <c r="E49" s="128" t="s">
        <v>1579</v>
      </c>
      <c r="F49" s="128" t="s">
        <v>1580</v>
      </c>
      <c r="G49" s="128" t="s">
        <v>1338</v>
      </c>
      <c r="H49" s="128" t="s">
        <v>1581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1533</v>
      </c>
      <c r="B50" s="125" t="s">
        <v>1582</v>
      </c>
      <c r="C50" s="126" t="s">
        <v>1583</v>
      </c>
      <c r="D50" s="128" t="s">
        <v>1584</v>
      </c>
      <c r="E50" s="128" t="s">
        <v>1585</v>
      </c>
      <c r="F50" s="128" t="s">
        <v>1586</v>
      </c>
      <c r="G50" s="128" t="s">
        <v>1587</v>
      </c>
      <c r="H50" s="128" t="s">
        <v>1588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1589</v>
      </c>
      <c r="B51" s="124"/>
      <c r="C51" s="123" t="s">
        <v>1590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1589</v>
      </c>
      <c r="B52" s="125" t="s">
        <v>1591</v>
      </c>
      <c r="C52" s="126" t="s">
        <v>1592</v>
      </c>
      <c r="D52" s="128" t="s">
        <v>1593</v>
      </c>
      <c r="E52" s="128" t="s">
        <v>1594</v>
      </c>
      <c r="F52" s="128" t="s">
        <v>1595</v>
      </c>
      <c r="G52" s="128" t="s">
        <v>1596</v>
      </c>
      <c r="H52" s="128" t="s">
        <v>1597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1589</v>
      </c>
      <c r="B53" s="125" t="s">
        <v>1598</v>
      </c>
      <c r="C53" s="126" t="s">
        <v>1599</v>
      </c>
      <c r="D53" s="128" t="s">
        <v>1600</v>
      </c>
      <c r="E53" s="128" t="s">
        <v>1601</v>
      </c>
      <c r="F53" s="128" t="s">
        <v>1602</v>
      </c>
      <c r="G53" s="128" t="s">
        <v>1603</v>
      </c>
      <c r="H53" s="128" t="s">
        <v>1604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1589</v>
      </c>
      <c r="B54" s="125" t="s">
        <v>1605</v>
      </c>
      <c r="C54" s="126" t="s">
        <v>1606</v>
      </c>
      <c r="D54" s="128" t="s">
        <v>1607</v>
      </c>
      <c r="E54" s="128" t="s">
        <v>1608</v>
      </c>
      <c r="F54" s="128" t="s">
        <v>1609</v>
      </c>
      <c r="G54" s="128" t="s">
        <v>1610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1589</v>
      </c>
      <c r="B55" s="125" t="s">
        <v>1611</v>
      </c>
      <c r="C55" s="126" t="s">
        <v>1612</v>
      </c>
      <c r="D55" s="128" t="s">
        <v>1613</v>
      </c>
      <c r="E55" s="128" t="s">
        <v>1614</v>
      </c>
      <c r="F55" s="128" t="s">
        <v>1615</v>
      </c>
      <c r="G55" s="128" t="s">
        <v>1616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1589</v>
      </c>
      <c r="B56" s="125" t="s">
        <v>1617</v>
      </c>
      <c r="C56" s="126" t="s">
        <v>1618</v>
      </c>
      <c r="D56" s="128" t="s">
        <v>1619</v>
      </c>
      <c r="E56" s="128" t="s">
        <v>1620</v>
      </c>
      <c r="F56" s="128" t="s">
        <v>1621</v>
      </c>
      <c r="G56" s="128" t="s">
        <v>1622</v>
      </c>
      <c r="H56" s="128" t="s">
        <v>1623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1624</v>
      </c>
      <c r="B57" s="124"/>
      <c r="C57" s="123" t="s">
        <v>1625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1624</v>
      </c>
      <c r="B58" s="125" t="s">
        <v>1626</v>
      </c>
      <c r="C58" s="126" t="s">
        <v>1627</v>
      </c>
      <c r="D58" s="128" t="s">
        <v>1628</v>
      </c>
      <c r="E58" s="128" t="s">
        <v>1629</v>
      </c>
      <c r="F58" s="128" t="s">
        <v>1630</v>
      </c>
      <c r="G58" s="128" t="s">
        <v>1631</v>
      </c>
      <c r="H58" s="128" t="s">
        <v>1632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1624</v>
      </c>
      <c r="B59" s="125" t="s">
        <v>1633</v>
      </c>
      <c r="C59" s="126" t="s">
        <v>1634</v>
      </c>
      <c r="D59" s="128" t="s">
        <v>1635</v>
      </c>
      <c r="E59" s="128" t="s">
        <v>1636</v>
      </c>
      <c r="F59" s="128" t="s">
        <v>1637</v>
      </c>
      <c r="G59" s="128" t="s">
        <v>1638</v>
      </c>
      <c r="H59" s="128" t="s">
        <v>1639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1624</v>
      </c>
      <c r="B60" s="125" t="s">
        <v>1640</v>
      </c>
      <c r="C60" s="126" t="s">
        <v>1641</v>
      </c>
      <c r="D60" s="128" t="s">
        <v>1642</v>
      </c>
      <c r="E60" s="128" t="s">
        <v>1643</v>
      </c>
      <c r="F60" s="128" t="s">
        <v>1644</v>
      </c>
      <c r="G60" s="128" t="s">
        <v>1645</v>
      </c>
      <c r="H60" s="128" t="s">
        <v>1646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1647</v>
      </c>
      <c r="B61" s="124"/>
      <c r="C61" s="123" t="s">
        <v>1648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1647</v>
      </c>
      <c r="B62" s="125" t="s">
        <v>1649</v>
      </c>
      <c r="C62" s="126" t="s">
        <v>1650</v>
      </c>
      <c r="D62" s="128" t="s">
        <v>1651</v>
      </c>
      <c r="E62" s="128" t="s">
        <v>1652</v>
      </c>
      <c r="F62" s="128" t="s">
        <v>1653</v>
      </c>
      <c r="G62" s="128" t="s">
        <v>1654</v>
      </c>
      <c r="H62" s="128" t="s">
        <v>1655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1647</v>
      </c>
      <c r="B63" s="125" t="s">
        <v>1656</v>
      </c>
      <c r="C63" s="126" t="s">
        <v>1657</v>
      </c>
      <c r="D63" s="128" t="s">
        <v>1658</v>
      </c>
      <c r="E63" s="128" t="s">
        <v>1659</v>
      </c>
      <c r="F63" s="128" t="s">
        <v>1660</v>
      </c>
      <c r="G63" s="128" t="s">
        <v>1661</v>
      </c>
      <c r="H63" s="128" t="s">
        <v>1662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1647</v>
      </c>
      <c r="B64" s="125" t="s">
        <v>1663</v>
      </c>
      <c r="C64" s="126" t="s">
        <v>1664</v>
      </c>
      <c r="D64" s="128" t="s">
        <v>1665</v>
      </c>
      <c r="E64" s="128" t="s">
        <v>1666</v>
      </c>
      <c r="F64" s="128" t="s">
        <v>1667</v>
      </c>
      <c r="G64" s="128" t="s">
        <v>1668</v>
      </c>
      <c r="H64" s="128" t="s">
        <v>1669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1647</v>
      </c>
      <c r="B65" s="125" t="s">
        <v>1670</v>
      </c>
      <c r="C65" s="126" t="s">
        <v>1671</v>
      </c>
      <c r="D65" s="128" t="s">
        <v>1672</v>
      </c>
      <c r="E65" s="128" t="s">
        <v>1673</v>
      </c>
      <c r="F65" s="128" t="s">
        <v>1674</v>
      </c>
      <c r="G65" s="128" t="s">
        <v>1675</v>
      </c>
      <c r="H65" s="128" t="s">
        <v>1676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1647</v>
      </c>
      <c r="B66" s="125" t="s">
        <v>1677</v>
      </c>
      <c r="C66" s="126" t="s">
        <v>1678</v>
      </c>
      <c r="D66" s="128" t="s">
        <v>1679</v>
      </c>
      <c r="E66" s="128" t="s">
        <v>1680</v>
      </c>
      <c r="F66" s="128" t="s">
        <v>1681</v>
      </c>
      <c r="G66" s="128" t="s">
        <v>1682</v>
      </c>
      <c r="H66" s="128" t="s">
        <v>1683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1647</v>
      </c>
      <c r="B67" s="125" t="s">
        <v>1684</v>
      </c>
      <c r="C67" s="126" t="s">
        <v>1685</v>
      </c>
      <c r="D67" s="128" t="s">
        <v>1686</v>
      </c>
      <c r="E67" s="128" t="s">
        <v>1687</v>
      </c>
      <c r="F67" s="128" t="s">
        <v>1688</v>
      </c>
      <c r="G67" s="128" t="s">
        <v>1689</v>
      </c>
      <c r="H67" s="128" t="s">
        <v>1690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1647</v>
      </c>
      <c r="B68" s="125" t="s">
        <v>1691</v>
      </c>
      <c r="C68" s="126" t="s">
        <v>1692</v>
      </c>
      <c r="D68" s="128" t="s">
        <v>1693</v>
      </c>
      <c r="E68" s="128" t="s">
        <v>1694</v>
      </c>
      <c r="F68" s="128" t="s">
        <v>1695</v>
      </c>
      <c r="G68" s="128" t="s">
        <v>1696</v>
      </c>
      <c r="H68" s="128" t="s">
        <v>1697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1698</v>
      </c>
      <c r="B69" s="124"/>
      <c r="C69" s="123" t="s">
        <v>1699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1698</v>
      </c>
      <c r="B70" s="125" t="s">
        <v>1700</v>
      </c>
      <c r="C70" s="126" t="s">
        <v>1701</v>
      </c>
      <c r="D70" s="128" t="s">
        <v>1702</v>
      </c>
      <c r="E70" s="128" t="s">
        <v>1703</v>
      </c>
      <c r="F70" s="128" t="s">
        <v>1704</v>
      </c>
      <c r="G70" s="128" t="s">
        <v>1705</v>
      </c>
      <c r="H70" s="128" t="s">
        <v>1706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1698</v>
      </c>
      <c r="B71" s="125" t="s">
        <v>1707</v>
      </c>
      <c r="C71" s="126" t="s">
        <v>1708</v>
      </c>
      <c r="D71" s="128" t="s">
        <v>1709</v>
      </c>
      <c r="E71" s="128" t="s">
        <v>1710</v>
      </c>
      <c r="F71" s="128" t="s">
        <v>1711</v>
      </c>
      <c r="G71" s="128" t="s">
        <v>1712</v>
      </c>
      <c r="H71" s="128" t="s">
        <v>1713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1714</v>
      </c>
      <c r="B72" s="124"/>
      <c r="C72" s="123" t="s">
        <v>1715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1714</v>
      </c>
      <c r="B73" s="125" t="s">
        <v>1716</v>
      </c>
      <c r="C73" s="126" t="s">
        <v>1717</v>
      </c>
      <c r="D73" s="128" t="s">
        <v>1718</v>
      </c>
      <c r="E73" s="128" t="s">
        <v>1719</v>
      </c>
      <c r="F73" s="128" t="s">
        <v>1720</v>
      </c>
      <c r="G73" s="128" t="s">
        <v>1721</v>
      </c>
      <c r="H73" s="128" t="s">
        <v>1722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1714</v>
      </c>
      <c r="B74" s="125" t="s">
        <v>1723</v>
      </c>
      <c r="C74" s="126" t="s">
        <v>1724</v>
      </c>
      <c r="D74" s="128" t="s">
        <v>1725</v>
      </c>
      <c r="E74" s="128" t="s">
        <v>1726</v>
      </c>
      <c r="F74" s="128" t="s">
        <v>1727</v>
      </c>
      <c r="G74" s="128" t="s">
        <v>1728</v>
      </c>
      <c r="H74" s="128" t="s">
        <v>1729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1714</v>
      </c>
      <c r="B75" s="125" t="s">
        <v>1730</v>
      </c>
      <c r="C75" s="126" t="s">
        <v>1731</v>
      </c>
      <c r="D75" s="128" t="s">
        <v>1732</v>
      </c>
      <c r="E75" s="128" t="s">
        <v>1733</v>
      </c>
      <c r="F75" s="128" t="s">
        <v>1734</v>
      </c>
      <c r="G75" s="128" t="s">
        <v>1735</v>
      </c>
      <c r="H75" s="128" t="s">
        <v>1736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1714</v>
      </c>
      <c r="B76" s="125" t="s">
        <v>1737</v>
      </c>
      <c r="C76" s="126" t="s">
        <v>1738</v>
      </c>
      <c r="D76" s="128" t="s">
        <v>1739</v>
      </c>
      <c r="E76" s="128" t="s">
        <v>1740</v>
      </c>
      <c r="F76" s="128" t="s">
        <v>1741</v>
      </c>
      <c r="G76" s="128" t="s">
        <v>1742</v>
      </c>
      <c r="H76" s="128" t="s">
        <v>1743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1714</v>
      </c>
      <c r="B77" s="125" t="s">
        <v>1744</v>
      </c>
      <c r="C77" s="126" t="s">
        <v>1745</v>
      </c>
      <c r="D77" s="128" t="s">
        <v>1746</v>
      </c>
      <c r="E77" s="128" t="s">
        <v>1747</v>
      </c>
      <c r="F77" s="128" t="s">
        <v>1748</v>
      </c>
      <c r="G77" s="128" t="s">
        <v>1742</v>
      </c>
      <c r="H77" s="128" t="s">
        <v>1749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1750</v>
      </c>
      <c r="B78" s="124"/>
      <c r="C78" s="123" t="s">
        <v>1751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1750</v>
      </c>
      <c r="B79" s="125" t="s">
        <v>1750</v>
      </c>
      <c r="C79" s="126" t="s">
        <v>1752</v>
      </c>
      <c r="D79" s="128" t="s">
        <v>1753</v>
      </c>
      <c r="E79" s="128" t="s">
        <v>1754</v>
      </c>
      <c r="F79" s="128" t="s">
        <v>1755</v>
      </c>
      <c r="G79" s="128" t="s">
        <v>1756</v>
      </c>
      <c r="H79" s="128" t="s">
        <v>1757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1750</v>
      </c>
      <c r="B80" s="125" t="s">
        <v>1758</v>
      </c>
      <c r="C80" s="126" t="s">
        <v>1759</v>
      </c>
      <c r="D80" s="128" t="s">
        <v>1760</v>
      </c>
      <c r="E80" s="128" t="s">
        <v>1761</v>
      </c>
      <c r="F80" s="128" t="s">
        <v>1762</v>
      </c>
      <c r="G80" s="128" t="s">
        <v>1763</v>
      </c>
      <c r="H80" s="128" t="s">
        <v>1764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1750</v>
      </c>
      <c r="B81" s="125" t="s">
        <v>1765</v>
      </c>
      <c r="C81" s="126" t="s">
        <v>1766</v>
      </c>
      <c r="D81" s="128" t="s">
        <v>1767</v>
      </c>
      <c r="E81" s="128" t="s">
        <v>1768</v>
      </c>
      <c r="F81" s="128" t="s">
        <v>1769</v>
      </c>
      <c r="G81" s="128" t="s">
        <v>1770</v>
      </c>
      <c r="H81" s="128" t="s">
        <v>1771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1772</v>
      </c>
      <c r="B82" s="124"/>
      <c r="C82" s="123" t="s">
        <v>1773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1772</v>
      </c>
      <c r="B83" s="125" t="s">
        <v>1774</v>
      </c>
      <c r="C83" s="126" t="s">
        <v>1775</v>
      </c>
      <c r="D83" s="128" t="s">
        <v>1776</v>
      </c>
      <c r="E83" s="128" t="s">
        <v>1777</v>
      </c>
      <c r="F83" s="128" t="s">
        <v>1778</v>
      </c>
      <c r="G83" s="128" t="s">
        <v>1779</v>
      </c>
      <c r="H83" s="128" t="s">
        <v>1780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1772</v>
      </c>
      <c r="B84" s="125" t="s">
        <v>1781</v>
      </c>
      <c r="C84" s="126" t="s">
        <v>1782</v>
      </c>
      <c r="D84" s="128" t="s">
        <v>1783</v>
      </c>
      <c r="E84" s="128" t="s">
        <v>1784</v>
      </c>
      <c r="F84" s="128" t="s">
        <v>1785</v>
      </c>
      <c r="G84" s="128" t="s">
        <v>1786</v>
      </c>
      <c r="H84" s="128" t="s">
        <v>1787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1772</v>
      </c>
      <c r="B85" s="125" t="s">
        <v>1788</v>
      </c>
      <c r="C85" s="126" t="s">
        <v>1789</v>
      </c>
      <c r="D85" s="128" t="s">
        <v>1790</v>
      </c>
      <c r="E85" s="128" t="s">
        <v>1791</v>
      </c>
      <c r="F85" s="128" t="s">
        <v>1792</v>
      </c>
      <c r="G85" s="128" t="s">
        <v>1793</v>
      </c>
      <c r="H85" s="128" t="s">
        <v>1794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1772</v>
      </c>
      <c r="B86" s="125" t="s">
        <v>1795</v>
      </c>
      <c r="C86" s="126" t="s">
        <v>1796</v>
      </c>
      <c r="D86" s="128" t="s">
        <v>1797</v>
      </c>
      <c r="E86" s="128" t="s">
        <v>1798</v>
      </c>
      <c r="F86" s="128" t="s">
        <v>1799</v>
      </c>
      <c r="G86" s="128" t="s">
        <v>1800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1801</v>
      </c>
      <c r="B87" s="124"/>
      <c r="C87" s="123" t="s">
        <v>1802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1801</v>
      </c>
      <c r="B88" s="125" t="s">
        <v>1803</v>
      </c>
      <c r="C88" s="126" t="s">
        <v>1804</v>
      </c>
      <c r="D88" s="128" t="s">
        <v>1805</v>
      </c>
      <c r="E88" s="128" t="s">
        <v>1806</v>
      </c>
      <c r="F88" s="128" t="s">
        <v>1807</v>
      </c>
      <c r="G88" s="128" t="s">
        <v>1808</v>
      </c>
      <c r="H88" s="128" t="s">
        <v>1809</v>
      </c>
      <c r="I88" s="130">
        <f>IF(COUNTIF(J88:AW88,"&lt;&gt;")=0,"",SUMPRODUCT(((Recommendations[ImplStatus]="Implemented")+(Recommendations[ImplStatus]="Compensated"))*ISNUMBER(MATCH(Recommendations[Id],J88:AW88,0)))/COUNTIF(J88:AW88,"&lt;&gt;"))</f>
        <v>0</v>
      </c>
      <c r="J88" s="132" t="s">
        <v>67</v>
      </c>
      <c r="K88" s="132" t="s">
        <v>92</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1801</v>
      </c>
      <c r="B89" s="125" t="s">
        <v>1810</v>
      </c>
      <c r="C89" s="126" t="s">
        <v>1811</v>
      </c>
      <c r="D89" s="128" t="s">
        <v>1812</v>
      </c>
      <c r="E89" s="128" t="s">
        <v>1813</v>
      </c>
      <c r="F89" s="128" t="s">
        <v>1814</v>
      </c>
      <c r="G89" s="128" t="s">
        <v>1338</v>
      </c>
      <c r="H89" s="128" t="s">
        <v>1815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1801</v>
      </c>
      <c r="B90" s="125" t="s">
        <v>1816</v>
      </c>
      <c r="C90" s="126" t="s">
        <v>1817</v>
      </c>
      <c r="D90" s="128" t="s">
        <v>1818</v>
      </c>
      <c r="E90" s="128" t="s">
        <v>1819</v>
      </c>
      <c r="F90" s="128" t="s">
        <v>1820</v>
      </c>
      <c r="G90" s="128" t="s">
        <v>1808</v>
      </c>
      <c r="H90" s="128" t="s">
        <v>1821</v>
      </c>
      <c r="I90" s="130">
        <f>IF(COUNTIF(J90:AW90,"&lt;&gt;")=0,"",SUMPRODUCT(((Recommendations[ImplStatus]="Implemented")+(Recommendations[ImplStatus]="Compensated"))*ISNUMBER(MATCH(Recommendations[Id],J90:AW90,0)))/COUNTIF(J90:AW90,"&lt;&gt;"))</f>
        <v>0</v>
      </c>
      <c r="J90" s="132" t="s">
        <v>72</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1801</v>
      </c>
      <c r="B91" s="125" t="s">
        <v>1822</v>
      </c>
      <c r="C91" s="126" t="s">
        <v>1823</v>
      </c>
      <c r="D91" s="128" t="s">
        <v>1824</v>
      </c>
      <c r="E91" s="128" t="s">
        <v>1825</v>
      </c>
      <c r="F91" s="128" t="s">
        <v>1826</v>
      </c>
      <c r="G91" s="128" t="s">
        <v>1338</v>
      </c>
      <c r="H91" s="128" t="s">
        <v>1827</v>
      </c>
      <c r="I91" s="130">
        <f>IF(COUNTIF(J91:AW91,"&lt;&gt;")=0,"",SUMPRODUCT(((Recommendations[ImplStatus]="Implemented")+(Recommendations[ImplStatus]="Compensated"))*ISNUMBER(MATCH(Recommendations[Id],J91:AW91,0)))/COUNTIF(J91:AW91,"&lt;&gt;"))</f>
        <v>0</v>
      </c>
      <c r="J91" s="132" t="s">
        <v>87</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1801</v>
      </c>
      <c r="B92" s="125" t="s">
        <v>1828</v>
      </c>
      <c r="C92" s="126" t="s">
        <v>1829</v>
      </c>
      <c r="D92" s="128" t="s">
        <v>1830</v>
      </c>
      <c r="E92" s="128" t="s">
        <v>1831</v>
      </c>
      <c r="F92" s="128" t="s">
        <v>1832</v>
      </c>
      <c r="G92" s="128" t="s">
        <v>1338</v>
      </c>
      <c r="H92" s="128" t="s">
        <v>1833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1801</v>
      </c>
      <c r="B93" s="125" t="s">
        <v>1834</v>
      </c>
      <c r="C93" s="126" t="s">
        <v>1835</v>
      </c>
      <c r="D93" s="128" t="s">
        <v>1836</v>
      </c>
      <c r="E93" s="128" t="s">
        <v>1837</v>
      </c>
      <c r="F93" s="128" t="s">
        <v>1838</v>
      </c>
      <c r="G93" s="128" t="s">
        <v>1839</v>
      </c>
      <c r="H93" s="128" t="s">
        <v>1840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1801</v>
      </c>
      <c r="B94" s="125" t="s">
        <v>1841</v>
      </c>
      <c r="C94" s="126" t="s">
        <v>1842</v>
      </c>
      <c r="D94" s="128" t="s">
        <v>1843</v>
      </c>
      <c r="E94" s="128" t="s">
        <v>1844</v>
      </c>
      <c r="F94" s="128" t="s">
        <v>1845</v>
      </c>
      <c r="G94" s="128" t="s">
        <v>1846</v>
      </c>
      <c r="H94" s="128" t="s">
        <v>1847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1801</v>
      </c>
      <c r="B95" s="125" t="s">
        <v>1848</v>
      </c>
      <c r="C95" s="126" t="s">
        <v>1849</v>
      </c>
      <c r="D95" s="128" t="s">
        <v>1850</v>
      </c>
      <c r="E95" s="128" t="s">
        <v>1851</v>
      </c>
      <c r="F95" s="128" t="s">
        <v>1852</v>
      </c>
      <c r="G95" s="128" t="s">
        <v>1853</v>
      </c>
      <c r="H95" s="128" t="s">
        <v>1854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1801</v>
      </c>
      <c r="B96" s="125" t="s">
        <v>1855</v>
      </c>
      <c r="C96" s="126" t="s">
        <v>1856</v>
      </c>
      <c r="D96" s="128" t="s">
        <v>1857</v>
      </c>
      <c r="E96" s="128" t="s">
        <v>1858</v>
      </c>
      <c r="F96" s="128" t="s">
        <v>1859</v>
      </c>
      <c r="G96" s="128" t="s">
        <v>1860</v>
      </c>
      <c r="H96" s="128" t="s">
        <v>1861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1801</v>
      </c>
      <c r="B97" s="125" t="s">
        <v>1862</v>
      </c>
      <c r="C97" s="126" t="s">
        <v>1863</v>
      </c>
      <c r="D97" s="128" t="s">
        <v>1864</v>
      </c>
      <c r="E97" s="128" t="s">
        <v>1865</v>
      </c>
      <c r="F97" s="128" t="s">
        <v>1866</v>
      </c>
      <c r="G97" s="128" t="s">
        <v>1867</v>
      </c>
      <c r="H97" s="128" t="s">
        <v>1868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1869</v>
      </c>
      <c r="B98" s="124"/>
      <c r="C98" s="123" t="s">
        <v>1870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1869</v>
      </c>
      <c r="B99" s="125" t="s">
        <v>1871</v>
      </c>
      <c r="C99" s="126" t="s">
        <v>1872</v>
      </c>
      <c r="D99" s="128" t="s">
        <v>1873</v>
      </c>
      <c r="E99" s="128" t="s">
        <v>1874</v>
      </c>
      <c r="F99" s="128" t="s">
        <v>1875</v>
      </c>
      <c r="G99" s="128" t="s">
        <v>1876</v>
      </c>
      <c r="H99" s="128" t="s">
        <v>1877</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1869</v>
      </c>
      <c r="B100" s="125" t="s">
        <v>1878</v>
      </c>
      <c r="C100" s="126" t="s">
        <v>1879</v>
      </c>
      <c r="D100" s="128" t="s">
        <v>1880</v>
      </c>
      <c r="E100" s="128" t="s">
        <v>1881</v>
      </c>
      <c r="F100" s="128" t="s">
        <v>1882</v>
      </c>
      <c r="G100" s="128" t="s">
        <v>1883</v>
      </c>
      <c r="H100" s="128" t="s">
        <v>1884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1869</v>
      </c>
      <c r="B101" s="125" t="s">
        <v>1885</v>
      </c>
      <c r="C101" s="126" t="s">
        <v>1886</v>
      </c>
      <c r="D101" s="128" t="s">
        <v>1887</v>
      </c>
      <c r="E101" s="128" t="s">
        <v>1888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1869</v>
      </c>
      <c r="B102" s="125" t="s">
        <v>1889</v>
      </c>
      <c r="C102" s="126" t="s">
        <v>1890</v>
      </c>
      <c r="D102" s="128" t="s">
        <v>1891</v>
      </c>
      <c r="E102" s="128" t="s">
        <v>1892</v>
      </c>
      <c r="F102" s="128" t="s">
        <v>1893</v>
      </c>
      <c r="G102" s="128" t="s">
        <v>1894</v>
      </c>
      <c r="H102" s="128" t="s">
        <v>1895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1869</v>
      </c>
      <c r="B103" s="125" t="s">
        <v>1896</v>
      </c>
      <c r="C103" s="126" t="s">
        <v>1897</v>
      </c>
      <c r="D103" s="128" t="s">
        <v>1898</v>
      </c>
      <c r="E103" s="128" t="s">
        <v>1899</v>
      </c>
      <c r="F103" s="128" t="s">
        <v>1900</v>
      </c>
      <c r="G103" s="128" t="s">
        <v>1901</v>
      </c>
      <c r="H103" s="128" t="s">
        <v>1902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1903</v>
      </c>
      <c r="B104" s="124"/>
      <c r="C104" s="123" t="s">
        <v>1904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1903</v>
      </c>
      <c r="B105" s="125" t="s">
        <v>1905</v>
      </c>
      <c r="C105" s="126" t="s">
        <v>1906</v>
      </c>
      <c r="D105" s="128" t="s">
        <v>1907</v>
      </c>
      <c r="E105" s="128" t="s">
        <v>1908</v>
      </c>
      <c r="F105" s="128" t="s">
        <v>1909</v>
      </c>
      <c r="G105" s="128" t="s">
        <v>1910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1903</v>
      </c>
      <c r="B106" s="125" t="s">
        <v>1911</v>
      </c>
      <c r="C106" s="126" t="s">
        <v>1912</v>
      </c>
      <c r="D106" s="128" t="s">
        <v>1913</v>
      </c>
      <c r="E106" s="128" t="s">
        <v>1914</v>
      </c>
      <c r="F106" s="128" t="s">
        <v>1915</v>
      </c>
      <c r="G106" s="128" t="s">
        <v>1916</v>
      </c>
      <c r="H106" s="128" t="s">
        <v>1917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1903</v>
      </c>
      <c r="B107" s="125" t="s">
        <v>1918</v>
      </c>
      <c r="C107" s="126" t="s">
        <v>1919</v>
      </c>
      <c r="D107" s="128" t="s">
        <v>1920</v>
      </c>
      <c r="E107" s="128" t="s">
        <v>1921</v>
      </c>
      <c r="F107" s="128" t="s">
        <v>1922</v>
      </c>
      <c r="G107" s="128" t="s">
        <v>1923</v>
      </c>
      <c r="H107" s="128" t="s">
        <v>1924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1925</v>
      </c>
      <c r="B108" s="124"/>
      <c r="C108" s="123" t="s">
        <v>1926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1925</v>
      </c>
      <c r="B109" s="125" t="s">
        <v>1927</v>
      </c>
      <c r="C109" s="126" t="s">
        <v>1928</v>
      </c>
      <c r="D109" s="128" t="s">
        <v>1929</v>
      </c>
      <c r="E109" s="128" t="s">
        <v>1930</v>
      </c>
      <c r="F109" s="128" t="s">
        <v>1931</v>
      </c>
      <c r="G109" s="128" t="s">
        <v>1932</v>
      </c>
      <c r="H109" s="128" t="s">
        <v>1933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1925</v>
      </c>
      <c r="B110" s="125" t="s">
        <v>1934</v>
      </c>
      <c r="C110" s="126" t="s">
        <v>1935</v>
      </c>
      <c r="D110" s="128" t="s">
        <v>1936</v>
      </c>
      <c r="E110" s="128" t="s">
        <v>1937</v>
      </c>
      <c r="F110" s="128" t="s">
        <v>1938</v>
      </c>
      <c r="G110" s="128" t="s">
        <v>1939</v>
      </c>
      <c r="H110" s="128" t="s">
        <v>1940</v>
      </c>
      <c r="I110" s="130">
        <f>IF(COUNTIF(J110:AW110,"&lt;&gt;")=0,"",SUMPRODUCT(((Recommendations[ImplStatus]="Implemented")+(Recommendations[ImplStatus]="Compensated"))*ISNUMBER(MATCH(Recommendations[Id],J110:AW110,0)))/COUNTIF(J110:AW110,"&lt;&gt;"))</f>
        <v>0</v>
      </c>
      <c r="J110" s="132" t="s">
        <v>61</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1925</v>
      </c>
      <c r="B111" s="125" t="s">
        <v>1941</v>
      </c>
      <c r="C111" s="126" t="s">
        <v>1942</v>
      </c>
      <c r="D111" s="128" t="s">
        <v>1943</v>
      </c>
      <c r="E111" s="128" t="s">
        <v>1944</v>
      </c>
      <c r="F111" s="128" t="s">
        <v>1945</v>
      </c>
      <c r="G111" s="128" t="s">
        <v>1946</v>
      </c>
      <c r="H111" s="128" t="s">
        <v>1947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1948</v>
      </c>
      <c r="B112" s="124"/>
      <c r="C112" s="123" t="s">
        <v>1949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1948</v>
      </c>
      <c r="B113" s="125" t="s">
        <v>1950</v>
      </c>
      <c r="C113" s="126" t="s">
        <v>1951</v>
      </c>
      <c r="D113" s="128" t="s">
        <v>1952</v>
      </c>
      <c r="E113" s="128" t="s">
        <v>1953</v>
      </c>
      <c r="F113" s="128" t="s">
        <v>1954</v>
      </c>
      <c r="G113" s="128" t="s">
        <v>1955</v>
      </c>
      <c r="H113" s="128" t="s">
        <v>1956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1948</v>
      </c>
      <c r="B114" s="125" t="s">
        <v>1957</v>
      </c>
      <c r="C114" s="126" t="s">
        <v>1958</v>
      </c>
      <c r="D114" s="128" t="s">
        <v>1959</v>
      </c>
      <c r="E114" s="128" t="s">
        <v>1960</v>
      </c>
      <c r="F114" s="128" t="s">
        <v>1961</v>
      </c>
      <c r="G114" s="128" t="s">
        <v>1955</v>
      </c>
      <c r="H114" s="128" t="s">
        <v>1962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1948</v>
      </c>
      <c r="B115" s="133" t="s">
        <v>1963</v>
      </c>
      <c r="C115" s="134" t="s">
        <v>1964</v>
      </c>
      <c r="D115" s="135" t="s">
        <v>1965</v>
      </c>
      <c r="E115" s="135" t="s">
        <v>1966</v>
      </c>
      <c r="F115" s="135" t="s">
        <v>1967</v>
      </c>
      <c r="G115" s="135" t="s">
        <v>1968</v>
      </c>
      <c r="H115" s="135" t="s">
        <v>1969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97</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IFERROR(INDEX('Recommendations'!$G$2:$G$17, MATCH(J2,'Recommendations'!$A$2:$A$17,0))="Implemented", FALSE))</xm:f>
            <x14:dxf>
              <font>
                <color rgb="FF000000"/>
              </font>
              <fill>
                <patternFill>
                  <bgColor rgb="FF3C7D22"/>
                </patternFill>
              </fill>
            </x14:dxf>
          </x14:cfRule>
          <x14:cfRule type="expression" priority="2" id="{00000000-000E-0000-0600-000002000000}">
            <xm:f>AND(J2&lt;&gt;"", IFERROR(INDEX('Recommendations'!$G$2:$G$17, MATCH(J2,'Recommendations'!$A$2:$A$17,0))="Compensated", FALSE))</xm:f>
            <x14:dxf>
              <font>
                <color rgb="FF000000"/>
              </font>
              <fill>
                <patternFill>
                  <bgColor rgb="FFC6E0B4"/>
                </patternFill>
              </fill>
            </x14:dxf>
          </x14:cfRule>
          <x14:cfRule type="expression" priority="3" id="{00000000-000E-0000-0600-000003000000}">
            <xm:f>AND(J2&lt;&gt;"", IFERROR(INDEX('Recommendations'!$G$2:$G$17, MATCH(J2,'Recommendations'!$A$2:$A$17,0))="Testing", FALSE))</xm:f>
            <x14:dxf>
              <font>
                <color rgb="FF000000"/>
              </font>
              <fill>
                <patternFill>
                  <bgColor rgb="FFFFC000"/>
                </patternFill>
              </fill>
            </x14:dxf>
          </x14:cfRule>
          <x14:cfRule type="expression" priority="4" id="{00000000-000E-0000-0600-000004000000}">
            <xm:f>AND(J2&lt;&gt;"", IFERROR(INDEX('Recommendations'!$G$2:$G$17, MATCH(J2,'Recommendations'!$A$2:$A$17,0))="Failed", FALSE))</xm:f>
            <x14:dxf>
              <font>
                <color rgb="FF000000"/>
              </font>
              <fill>
                <patternFill>
                  <bgColor rgb="FFD82891"/>
                </patternFill>
              </fill>
            </x14:dxf>
          </x14:cfRule>
          <x14:cfRule type="expression" priority="5" id="{00000000-000E-0000-0600-000005000000}">
            <xm:f>AND(J2&lt;&gt;"", IFERROR(INDEX('Recommendations'!$G$2:$G$17, MATCH(J2,'Recommendations'!$A$2:$A$17,0))="Risk Accepted", FALSE))</xm:f>
            <x14:dxf>
              <font>
                <color rgb="FF000000"/>
              </font>
              <fill>
                <patternFill>
                  <bgColor rgb="FFD9D9D9"/>
                </patternFill>
              </fill>
            </x14:dxf>
          </x14:cfRule>
          <x14:cfRule type="expression" priority="6" id="{00000000-000E-0000-0600-000006000000}">
            <xm:f>AND(J2&lt;&gt;"", IFERROR(INDEX('Recommendations'!$G$2:$G$17, MATCH(J2,'Recommendations'!$A$2:$A$17,0))="N/A",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1970</v>
      </c>
      <c r="B1" s="184" t="s">
        <v>1971</v>
      </c>
      <c r="C1" s="184" t="s">
        <v>0</v>
      </c>
      <c r="D1" s="184" t="s">
        <v>1972</v>
      </c>
      <c r="E1" s="184" t="s">
        <v>1973</v>
      </c>
      <c r="F1" s="184" t="s">
        <v>1974</v>
      </c>
      <c r="G1" s="184" t="s">
        <v>339</v>
      </c>
      <c r="H1" s="184" t="s">
        <v>340</v>
      </c>
      <c r="I1" s="184" t="s">
        <v>341</v>
      </c>
      <c r="J1" s="184" t="s">
        <v>342</v>
      </c>
      <c r="K1" s="184" t="s">
        <v>343</v>
      </c>
      <c r="L1" s="184" t="s">
        <v>344</v>
      </c>
      <c r="M1" s="184" t="s">
        <v>345</v>
      </c>
      <c r="N1" s="184" t="s">
        <v>346</v>
      </c>
      <c r="O1" s="184" t="s">
        <v>347</v>
      </c>
      <c r="P1" s="184" t="s">
        <v>348</v>
      </c>
      <c r="Q1" s="184" t="s">
        <v>349</v>
      </c>
      <c r="R1" s="184" t="s">
        <v>350</v>
      </c>
      <c r="S1" s="184" t="s">
        <v>351</v>
      </c>
      <c r="T1" s="184" t="s">
        <v>352</v>
      </c>
      <c r="U1" s="184" t="s">
        <v>353</v>
      </c>
      <c r="V1" s="184" t="s">
        <v>354</v>
      </c>
      <c r="W1" s="184" t="s">
        <v>355</v>
      </c>
      <c r="X1" s="184" t="s">
        <v>356</v>
      </c>
      <c r="Y1" s="184" t="s">
        <v>357</v>
      </c>
      <c r="Z1" s="184" t="s">
        <v>358</v>
      </c>
      <c r="AA1" s="184" t="s">
        <v>359</v>
      </c>
      <c r="AB1" s="184" t="s">
        <v>360</v>
      </c>
      <c r="AC1" s="184" t="s">
        <v>361</v>
      </c>
      <c r="AD1" s="184" t="s">
        <v>362</v>
      </c>
      <c r="AE1" s="184" t="s">
        <v>363</v>
      </c>
      <c r="AF1" s="184" t="s">
        <v>364</v>
      </c>
      <c r="AG1" s="184" t="s">
        <v>365</v>
      </c>
      <c r="AH1" s="184" t="s">
        <v>366</v>
      </c>
      <c r="AI1" s="184" t="s">
        <v>367</v>
      </c>
      <c r="AJ1" s="184" t="s">
        <v>368</v>
      </c>
      <c r="AK1" s="184" t="s">
        <v>369</v>
      </c>
      <c r="AL1" s="184" t="s">
        <v>370</v>
      </c>
      <c r="AM1" s="184" t="s">
        <v>371</v>
      </c>
      <c r="AN1" s="184" t="s">
        <v>372</v>
      </c>
      <c r="AO1" s="184" t="s">
        <v>373</v>
      </c>
      <c r="AP1" s="184" t="s">
        <v>374</v>
      </c>
      <c r="AQ1" s="184" t="s">
        <v>375</v>
      </c>
      <c r="AR1" s="184" t="s">
        <v>376</v>
      </c>
      <c r="AS1" s="184" t="s">
        <v>377</v>
      </c>
      <c r="AT1" s="184" t="s">
        <v>378</v>
      </c>
      <c r="AU1" s="185" t="s">
        <v>379</v>
      </c>
    </row>
    <row r="2" spans="1:47" ht="60" customHeight="1" outlineLevel="1" x14ac:dyDescent="0.35">
      <c r="A2" s="175" t="s">
        <v>1975</v>
      </c>
      <c r="B2" s="149" t="s">
        <v>19</v>
      </c>
      <c r="C2" s="147" t="s">
        <v>1976</v>
      </c>
      <c r="D2" s="153" t="s">
        <v>1977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1975</v>
      </c>
      <c r="B3" s="150" t="s">
        <v>1978</v>
      </c>
      <c r="C3" s="148" t="s">
        <v>1979</v>
      </c>
      <c r="D3" s="154" t="s">
        <v>1980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1975</v>
      </c>
      <c r="B4" s="151" t="s">
        <v>1978</v>
      </c>
      <c r="C4" s="152" t="s">
        <v>1981</v>
      </c>
      <c r="D4" s="155" t="s">
        <v>1982</v>
      </c>
      <c r="E4" s="158" t="s">
        <v>1983</v>
      </c>
      <c r="F4" s="161" t="s">
        <v>1984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1975</v>
      </c>
      <c r="B5" s="151" t="s">
        <v>1978</v>
      </c>
      <c r="C5" s="152" t="s">
        <v>1985</v>
      </c>
      <c r="D5" s="155" t="s">
        <v>1986</v>
      </c>
      <c r="E5" s="158" t="s">
        <v>1987</v>
      </c>
      <c r="F5" s="161" t="s">
        <v>1988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1975</v>
      </c>
      <c r="B6" s="151" t="s">
        <v>1978</v>
      </c>
      <c r="C6" s="152" t="s">
        <v>1989</v>
      </c>
      <c r="D6" s="155" t="s">
        <v>1990</v>
      </c>
      <c r="E6" s="158" t="s">
        <v>1991</v>
      </c>
      <c r="F6" s="161" t="s">
        <v>1988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1975</v>
      </c>
      <c r="B7" s="151" t="s">
        <v>1978</v>
      </c>
      <c r="C7" s="152" t="s">
        <v>1992</v>
      </c>
      <c r="D7" s="155" t="s">
        <v>1993</v>
      </c>
      <c r="E7" s="158" t="s">
        <v>1994</v>
      </c>
      <c r="F7" s="161" t="s">
        <v>1988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1975</v>
      </c>
      <c r="B8" s="151" t="s">
        <v>1978</v>
      </c>
      <c r="C8" s="152" t="s">
        <v>1995</v>
      </c>
      <c r="D8" s="155" t="s">
        <v>1996</v>
      </c>
      <c r="E8" s="158" t="s">
        <v>1997</v>
      </c>
      <c r="F8" s="161" t="s">
        <v>1998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1975</v>
      </c>
      <c r="B9" s="150" t="s">
        <v>1999</v>
      </c>
      <c r="C9" s="148" t="s">
        <v>2000</v>
      </c>
      <c r="D9" s="154" t="s">
        <v>2001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1975</v>
      </c>
      <c r="B10" s="151" t="s">
        <v>1999</v>
      </c>
      <c r="C10" s="152" t="s">
        <v>2002</v>
      </c>
      <c r="D10" s="155" t="s">
        <v>2003</v>
      </c>
      <c r="E10" s="158" t="s">
        <v>2004</v>
      </c>
      <c r="F10" s="161" t="s">
        <v>1984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1975</v>
      </c>
      <c r="B11" s="151" t="s">
        <v>1999</v>
      </c>
      <c r="C11" s="152" t="s">
        <v>2005</v>
      </c>
      <c r="D11" s="155" t="s">
        <v>2006</v>
      </c>
      <c r="E11" s="158" t="s">
        <v>2007</v>
      </c>
      <c r="F11" s="161" t="s">
        <v>1984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1975</v>
      </c>
      <c r="B12" s="151" t="s">
        <v>1999</v>
      </c>
      <c r="C12" s="152" t="s">
        <v>2008</v>
      </c>
      <c r="D12" s="155" t="s">
        <v>2009</v>
      </c>
      <c r="E12" s="158" t="s">
        <v>2010</v>
      </c>
      <c r="F12" s="161" t="s">
        <v>1984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1975</v>
      </c>
      <c r="B13" s="150" t="s">
        <v>2011</v>
      </c>
      <c r="C13" s="148" t="s">
        <v>2012</v>
      </c>
      <c r="D13" s="154" t="s">
        <v>2013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1975</v>
      </c>
      <c r="B14" s="151" t="s">
        <v>2011</v>
      </c>
      <c r="C14" s="152" t="s">
        <v>2014</v>
      </c>
      <c r="D14" s="155" t="s">
        <v>2015</v>
      </c>
      <c r="E14" s="158" t="s">
        <v>2016</v>
      </c>
      <c r="F14" s="161" t="s">
        <v>1984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1975</v>
      </c>
      <c r="B15" s="151" t="s">
        <v>2011</v>
      </c>
      <c r="C15" s="152" t="s">
        <v>2017</v>
      </c>
      <c r="D15" s="155" t="s">
        <v>2018</v>
      </c>
      <c r="E15" s="158" t="s">
        <v>2019</v>
      </c>
      <c r="F15" s="161" t="s">
        <v>1984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1975</v>
      </c>
      <c r="B16" s="150" t="s">
        <v>2020</v>
      </c>
      <c r="C16" s="148" t="s">
        <v>2021</v>
      </c>
      <c r="D16" s="154" t="s">
        <v>2022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1975</v>
      </c>
      <c r="B17" s="151" t="s">
        <v>2020</v>
      </c>
      <c r="C17" s="152" t="s">
        <v>2023</v>
      </c>
      <c r="D17" s="155" t="s">
        <v>2024</v>
      </c>
      <c r="E17" s="158" t="s">
        <v>2025</v>
      </c>
      <c r="F17" s="161" t="s">
        <v>1984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1975</v>
      </c>
      <c r="B18" s="151" t="s">
        <v>2020</v>
      </c>
      <c r="C18" s="152" t="s">
        <v>2026</v>
      </c>
      <c r="D18" s="155" t="s">
        <v>2027</v>
      </c>
      <c r="E18" s="158" t="s">
        <v>2028</v>
      </c>
      <c r="F18" s="161" t="s">
        <v>1988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1975</v>
      </c>
      <c r="B19" s="151" t="s">
        <v>2020</v>
      </c>
      <c r="C19" s="152" t="s">
        <v>2029</v>
      </c>
      <c r="D19" s="155" t="s">
        <v>2030</v>
      </c>
      <c r="E19" s="158" t="s">
        <v>2031</v>
      </c>
      <c r="F19" s="161" t="s">
        <v>1984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1975</v>
      </c>
      <c r="B20" s="151" t="s">
        <v>2020</v>
      </c>
      <c r="C20" s="152" t="s">
        <v>2032</v>
      </c>
      <c r="D20" s="155" t="s">
        <v>2033</v>
      </c>
      <c r="E20" s="158" t="s">
        <v>2034</v>
      </c>
      <c r="F20" s="161" t="s">
        <v>1984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1975</v>
      </c>
      <c r="B21" s="151" t="s">
        <v>2020</v>
      </c>
      <c r="C21" s="152" t="s">
        <v>2035</v>
      </c>
      <c r="D21" s="155" t="s">
        <v>2036</v>
      </c>
      <c r="E21" s="158" t="s">
        <v>2037</v>
      </c>
      <c r="F21" s="161" t="s">
        <v>1988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1975</v>
      </c>
      <c r="B22" s="151" t="s">
        <v>2020</v>
      </c>
      <c r="C22" s="152" t="s">
        <v>2038</v>
      </c>
      <c r="D22" s="155" t="s">
        <v>2039</v>
      </c>
      <c r="E22" s="158" t="s">
        <v>2040</v>
      </c>
      <c r="F22" s="161" t="s">
        <v>1984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1975</v>
      </c>
      <c r="B23" s="151" t="s">
        <v>2020</v>
      </c>
      <c r="C23" s="152" t="s">
        <v>2041</v>
      </c>
      <c r="D23" s="155" t="s">
        <v>2042</v>
      </c>
      <c r="E23" s="158" t="s">
        <v>2043</v>
      </c>
      <c r="F23" s="161" t="s">
        <v>1984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1975</v>
      </c>
      <c r="B24" s="150" t="s">
        <v>2044</v>
      </c>
      <c r="C24" s="148" t="s">
        <v>2045</v>
      </c>
      <c r="D24" s="154" t="s">
        <v>2046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1975</v>
      </c>
      <c r="B25" s="151" t="s">
        <v>2044</v>
      </c>
      <c r="C25" s="152" t="s">
        <v>2047</v>
      </c>
      <c r="D25" s="155" t="s">
        <v>2048</v>
      </c>
      <c r="E25" s="158" t="s">
        <v>2049</v>
      </c>
      <c r="F25" s="161" t="s">
        <v>1984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1975</v>
      </c>
      <c r="B26" s="151" t="s">
        <v>2044</v>
      </c>
      <c r="C26" s="152" t="s">
        <v>2050</v>
      </c>
      <c r="D26" s="155" t="s">
        <v>2051</v>
      </c>
      <c r="E26" s="158" t="s">
        <v>2052</v>
      </c>
      <c r="F26" s="161" t="s">
        <v>1984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1975</v>
      </c>
      <c r="B27" s="151" t="s">
        <v>2044</v>
      </c>
      <c r="C27" s="152" t="s">
        <v>2053</v>
      </c>
      <c r="D27" s="155" t="s">
        <v>2054</v>
      </c>
      <c r="E27" s="158" t="s">
        <v>2055</v>
      </c>
      <c r="F27" s="161" t="s">
        <v>1988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1975</v>
      </c>
      <c r="B28" s="151" t="s">
        <v>2044</v>
      </c>
      <c r="C28" s="152" t="s">
        <v>2056</v>
      </c>
      <c r="D28" s="155" t="s">
        <v>2057</v>
      </c>
      <c r="E28" s="158" t="s">
        <v>2058</v>
      </c>
      <c r="F28" s="161" t="s">
        <v>1984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1975</v>
      </c>
      <c r="B29" s="150" t="s">
        <v>2059</v>
      </c>
      <c r="C29" s="148" t="s">
        <v>2060</v>
      </c>
      <c r="D29" s="154" t="s">
        <v>2061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1975</v>
      </c>
      <c r="B30" s="151" t="s">
        <v>2059</v>
      </c>
      <c r="C30" s="152" t="s">
        <v>2062</v>
      </c>
      <c r="D30" s="155" t="s">
        <v>2063</v>
      </c>
      <c r="E30" s="158" t="s">
        <v>2064</v>
      </c>
      <c r="F30" s="161" t="s">
        <v>1998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1975</v>
      </c>
      <c r="B31" s="151" t="s">
        <v>2059</v>
      </c>
      <c r="C31" s="152" t="s">
        <v>2065</v>
      </c>
      <c r="D31" s="155" t="s">
        <v>2066</v>
      </c>
      <c r="E31" s="158" t="s">
        <v>2067</v>
      </c>
      <c r="F31" s="161" t="s">
        <v>1998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1975</v>
      </c>
      <c r="B32" s="151" t="s">
        <v>2059</v>
      </c>
      <c r="C32" s="152" t="s">
        <v>2068</v>
      </c>
      <c r="D32" s="155" t="s">
        <v>2069</v>
      </c>
      <c r="E32" s="158" t="s">
        <v>2070</v>
      </c>
      <c r="F32" s="161" t="s">
        <v>1998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1975</v>
      </c>
      <c r="B33" s="151" t="s">
        <v>2059</v>
      </c>
      <c r="C33" s="152" t="s">
        <v>2071</v>
      </c>
      <c r="D33" s="155" t="s">
        <v>2072</v>
      </c>
      <c r="E33" s="158" t="s">
        <v>2073</v>
      </c>
      <c r="F33" s="161" t="s">
        <v>1998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1975</v>
      </c>
      <c r="B34" s="151" t="s">
        <v>2059</v>
      </c>
      <c r="C34" s="152" t="s">
        <v>2074</v>
      </c>
      <c r="D34" s="155" t="s">
        <v>2075</v>
      </c>
      <c r="E34" s="158" t="s">
        <v>2076</v>
      </c>
      <c r="F34" s="161" t="s">
        <v>1998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1975</v>
      </c>
      <c r="B35" s="151" t="s">
        <v>2059</v>
      </c>
      <c r="C35" s="152" t="s">
        <v>2077</v>
      </c>
      <c r="D35" s="155" t="s">
        <v>2078</v>
      </c>
      <c r="E35" s="158" t="s">
        <v>2079</v>
      </c>
      <c r="F35" s="161" t="s">
        <v>1998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1975</v>
      </c>
      <c r="B36" s="151" t="s">
        <v>2059</v>
      </c>
      <c r="C36" s="152" t="s">
        <v>2080</v>
      </c>
      <c r="D36" s="155" t="s">
        <v>2081</v>
      </c>
      <c r="E36" s="158" t="s">
        <v>2082</v>
      </c>
      <c r="F36" s="161" t="s">
        <v>1998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1975</v>
      </c>
      <c r="B37" s="151" t="s">
        <v>2059</v>
      </c>
      <c r="C37" s="152" t="s">
        <v>2083</v>
      </c>
      <c r="D37" s="155" t="s">
        <v>2084</v>
      </c>
      <c r="E37" s="158" t="s">
        <v>2085</v>
      </c>
      <c r="F37" s="161" t="s">
        <v>1998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1975</v>
      </c>
      <c r="B38" s="151" t="s">
        <v>2059</v>
      </c>
      <c r="C38" s="152" t="s">
        <v>2086</v>
      </c>
      <c r="D38" s="155" t="s">
        <v>2087</v>
      </c>
      <c r="E38" s="158" t="s">
        <v>2088</v>
      </c>
      <c r="F38" s="161" t="s">
        <v>1998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1975</v>
      </c>
      <c r="B39" s="151" t="s">
        <v>2059</v>
      </c>
      <c r="C39" s="152" t="s">
        <v>2089</v>
      </c>
      <c r="D39" s="155" t="s">
        <v>2090</v>
      </c>
      <c r="E39" s="158" t="s">
        <v>2091</v>
      </c>
      <c r="F39" s="161" t="s">
        <v>1998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2092</v>
      </c>
      <c r="B40" s="149" t="s">
        <v>19</v>
      </c>
      <c r="C40" s="147" t="s">
        <v>2093</v>
      </c>
      <c r="D40" s="153" t="s">
        <v>2094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2092</v>
      </c>
      <c r="B41" s="150" t="s">
        <v>2095</v>
      </c>
      <c r="C41" s="148" t="s">
        <v>2096</v>
      </c>
      <c r="D41" s="154" t="s">
        <v>2097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2092</v>
      </c>
      <c r="B42" s="151" t="s">
        <v>2095</v>
      </c>
      <c r="C42" s="152" t="s">
        <v>2098</v>
      </c>
      <c r="D42" s="155" t="s">
        <v>2099</v>
      </c>
      <c r="E42" s="158" t="s">
        <v>2100</v>
      </c>
      <c r="F42" s="161" t="s">
        <v>1984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2092</v>
      </c>
      <c r="B43" s="151" t="s">
        <v>2095</v>
      </c>
      <c r="C43" s="152" t="s">
        <v>2101</v>
      </c>
      <c r="D43" s="155" t="s">
        <v>2102</v>
      </c>
      <c r="E43" s="158" t="s">
        <v>2103</v>
      </c>
      <c r="F43" s="161" t="s">
        <v>1984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2092</v>
      </c>
      <c r="B44" s="151" t="s">
        <v>2095</v>
      </c>
      <c r="C44" s="152" t="s">
        <v>2104</v>
      </c>
      <c r="D44" s="155" t="s">
        <v>2105</v>
      </c>
      <c r="E44" s="158" t="s">
        <v>2106</v>
      </c>
      <c r="F44" s="161" t="s">
        <v>1988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2092</v>
      </c>
      <c r="B45" s="151" t="s">
        <v>2095</v>
      </c>
      <c r="C45" s="152" t="s">
        <v>2107</v>
      </c>
      <c r="D45" s="155" t="s">
        <v>2108</v>
      </c>
      <c r="E45" s="158" t="s">
        <v>2109</v>
      </c>
      <c r="F45" s="161" t="s">
        <v>1998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2092</v>
      </c>
      <c r="B46" s="151" t="s">
        <v>2095</v>
      </c>
      <c r="C46" s="152" t="s">
        <v>2110</v>
      </c>
      <c r="D46" s="155" t="s">
        <v>2111</v>
      </c>
      <c r="E46" s="158" t="s">
        <v>2112</v>
      </c>
      <c r="F46" s="161" t="s">
        <v>1984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2092</v>
      </c>
      <c r="B47" s="151" t="s">
        <v>2095</v>
      </c>
      <c r="C47" s="152" t="s">
        <v>2113</v>
      </c>
      <c r="D47" s="155" t="s">
        <v>2114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2092</v>
      </c>
      <c r="B48" s="151" t="s">
        <v>2095</v>
      </c>
      <c r="C48" s="152" t="s">
        <v>2115</v>
      </c>
      <c r="D48" s="155" t="s">
        <v>2116</v>
      </c>
      <c r="E48" s="158" t="s">
        <v>2117</v>
      </c>
      <c r="F48" s="161" t="s">
        <v>1984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2092</v>
      </c>
      <c r="B49" s="151" t="s">
        <v>2095</v>
      </c>
      <c r="C49" s="152" t="s">
        <v>2118</v>
      </c>
      <c r="D49" s="155" t="s">
        <v>2119</v>
      </c>
      <c r="E49" s="158" t="s">
        <v>2120</v>
      </c>
      <c r="F49" s="161" t="s">
        <v>1988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2092</v>
      </c>
      <c r="B50" s="150" t="s">
        <v>2121</v>
      </c>
      <c r="C50" s="148" t="s">
        <v>2122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2092</v>
      </c>
      <c r="B51" s="151" t="s">
        <v>2121</v>
      </c>
      <c r="C51" s="152" t="s">
        <v>2123</v>
      </c>
      <c r="D51" s="155" t="s">
        <v>2124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2092</v>
      </c>
      <c r="B52" s="151" t="s">
        <v>2121</v>
      </c>
      <c r="C52" s="152" t="s">
        <v>2125</v>
      </c>
      <c r="D52" s="155" t="s">
        <v>2126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2092</v>
      </c>
      <c r="B53" s="151" t="s">
        <v>2121</v>
      </c>
      <c r="C53" s="152" t="s">
        <v>2127</v>
      </c>
      <c r="D53" s="155" t="s">
        <v>2128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2092</v>
      </c>
      <c r="B54" s="151" t="s">
        <v>2121</v>
      </c>
      <c r="C54" s="152" t="s">
        <v>2129</v>
      </c>
      <c r="D54" s="155" t="s">
        <v>2130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2092</v>
      </c>
      <c r="B55" s="151" t="s">
        <v>2121</v>
      </c>
      <c r="C55" s="152" t="s">
        <v>2131</v>
      </c>
      <c r="D55" s="155" t="s">
        <v>2132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2092</v>
      </c>
      <c r="B56" s="150" t="s">
        <v>246</v>
      </c>
      <c r="C56" s="148" t="s">
        <v>2133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2092</v>
      </c>
      <c r="B57" s="151" t="s">
        <v>246</v>
      </c>
      <c r="C57" s="152" t="s">
        <v>2134</v>
      </c>
      <c r="D57" s="155" t="s">
        <v>2135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2092</v>
      </c>
      <c r="B58" s="151" t="s">
        <v>246</v>
      </c>
      <c r="C58" s="152" t="s">
        <v>2136</v>
      </c>
      <c r="D58" s="155" t="s">
        <v>2137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2092</v>
      </c>
      <c r="B59" s="151" t="s">
        <v>246</v>
      </c>
      <c r="C59" s="152" t="s">
        <v>2138</v>
      </c>
      <c r="D59" s="155" t="s">
        <v>2139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2092</v>
      </c>
      <c r="B60" s="151" t="s">
        <v>246</v>
      </c>
      <c r="C60" s="152" t="s">
        <v>2140</v>
      </c>
      <c r="D60" s="155" t="s">
        <v>2141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2092</v>
      </c>
      <c r="B61" s="150" t="s">
        <v>2142</v>
      </c>
      <c r="C61" s="148" t="s">
        <v>2143</v>
      </c>
      <c r="D61" s="154" t="s">
        <v>2144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2092</v>
      </c>
      <c r="B62" s="151" t="s">
        <v>2142</v>
      </c>
      <c r="C62" s="152" t="s">
        <v>2145</v>
      </c>
      <c r="D62" s="155" t="s">
        <v>2146</v>
      </c>
      <c r="E62" s="158" t="s">
        <v>2147</v>
      </c>
      <c r="F62" s="161" t="s">
        <v>1984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2092</v>
      </c>
      <c r="B63" s="151" t="s">
        <v>2142</v>
      </c>
      <c r="C63" s="152" t="s">
        <v>2148</v>
      </c>
      <c r="D63" s="155" t="s">
        <v>2149</v>
      </c>
      <c r="E63" s="158" t="s">
        <v>2150</v>
      </c>
      <c r="F63" s="161" t="s">
        <v>1988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2092</v>
      </c>
      <c r="B64" s="151" t="s">
        <v>2142</v>
      </c>
      <c r="C64" s="152" t="s">
        <v>2151</v>
      </c>
      <c r="D64" s="155" t="s">
        <v>2152</v>
      </c>
      <c r="E64" s="158" t="s">
        <v>2153</v>
      </c>
      <c r="F64" s="161" t="s">
        <v>1984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2092</v>
      </c>
      <c r="B65" s="151" t="s">
        <v>2142</v>
      </c>
      <c r="C65" s="152" t="s">
        <v>2154</v>
      </c>
      <c r="D65" s="155" t="s">
        <v>2155</v>
      </c>
      <c r="E65" s="158" t="s">
        <v>2156</v>
      </c>
      <c r="F65" s="161" t="s">
        <v>1984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2092</v>
      </c>
      <c r="B66" s="150" t="s">
        <v>1750</v>
      </c>
      <c r="C66" s="148" t="s">
        <v>2157</v>
      </c>
      <c r="D66" s="154" t="s">
        <v>2158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2092</v>
      </c>
      <c r="B67" s="151" t="s">
        <v>1750</v>
      </c>
      <c r="C67" s="152" t="s">
        <v>2159</v>
      </c>
      <c r="D67" s="155" t="s">
        <v>2160</v>
      </c>
      <c r="E67" s="158" t="s">
        <v>2161</v>
      </c>
      <c r="F67" s="161" t="s">
        <v>1984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2092</v>
      </c>
      <c r="B68" s="151" t="s">
        <v>1750</v>
      </c>
      <c r="C68" s="152" t="s">
        <v>2162</v>
      </c>
      <c r="D68" s="155" t="s">
        <v>2163</v>
      </c>
      <c r="E68" s="158" t="s">
        <v>2164</v>
      </c>
      <c r="F68" s="161" t="s">
        <v>1984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2092</v>
      </c>
      <c r="B69" s="151" t="s">
        <v>1750</v>
      </c>
      <c r="C69" s="152" t="s">
        <v>2165</v>
      </c>
      <c r="D69" s="155" t="s">
        <v>2166</v>
      </c>
      <c r="E69" s="158" t="s">
        <v>2167</v>
      </c>
      <c r="F69" s="161" t="s">
        <v>1988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2092</v>
      </c>
      <c r="B70" s="151" t="s">
        <v>1750</v>
      </c>
      <c r="C70" s="152" t="s">
        <v>2168</v>
      </c>
      <c r="D70" s="155" t="s">
        <v>2169</v>
      </c>
      <c r="E70" s="158" t="s">
        <v>2170</v>
      </c>
      <c r="F70" s="161" t="s">
        <v>1984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2092</v>
      </c>
      <c r="B71" s="151" t="s">
        <v>1750</v>
      </c>
      <c r="C71" s="152" t="s">
        <v>2171</v>
      </c>
      <c r="D71" s="155" t="s">
        <v>2172</v>
      </c>
      <c r="E71" s="158" t="s">
        <v>2173</v>
      </c>
      <c r="F71" s="161" t="s">
        <v>1984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2092</v>
      </c>
      <c r="B72" s="151" t="s">
        <v>1750</v>
      </c>
      <c r="C72" s="152" t="s">
        <v>2174</v>
      </c>
      <c r="D72" s="155" t="s">
        <v>2175</v>
      </c>
      <c r="E72" s="158" t="s">
        <v>2176</v>
      </c>
      <c r="F72" s="161" t="s">
        <v>1984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2092</v>
      </c>
      <c r="B73" s="151" t="s">
        <v>1750</v>
      </c>
      <c r="C73" s="152" t="s">
        <v>2177</v>
      </c>
      <c r="D73" s="155" t="s">
        <v>2178</v>
      </c>
      <c r="E73" s="158" t="s">
        <v>2179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2092</v>
      </c>
      <c r="B74" s="151" t="s">
        <v>1750</v>
      </c>
      <c r="C74" s="152" t="s">
        <v>2180</v>
      </c>
      <c r="D74" s="155" t="s">
        <v>2181</v>
      </c>
      <c r="E74" s="158" t="s">
        <v>2182</v>
      </c>
      <c r="F74" s="161" t="s">
        <v>1988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2092</v>
      </c>
      <c r="B75" s="151" t="s">
        <v>1750</v>
      </c>
      <c r="C75" s="152" t="s">
        <v>2183</v>
      </c>
      <c r="D75" s="155" t="s">
        <v>2184</v>
      </c>
      <c r="E75" s="158" t="s">
        <v>2185</v>
      </c>
      <c r="F75" s="161" t="s">
        <v>1998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2092</v>
      </c>
      <c r="B76" s="151" t="s">
        <v>1750</v>
      </c>
      <c r="C76" s="152" t="s">
        <v>2186</v>
      </c>
      <c r="D76" s="155" t="s">
        <v>2187</v>
      </c>
      <c r="E76" s="158" t="s">
        <v>2188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2092</v>
      </c>
      <c r="B77" s="150" t="s">
        <v>2020</v>
      </c>
      <c r="C77" s="148" t="s">
        <v>2189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2092</v>
      </c>
      <c r="B78" s="151" t="s">
        <v>2020</v>
      </c>
      <c r="C78" s="152" t="s">
        <v>2190</v>
      </c>
      <c r="D78" s="155" t="s">
        <v>2191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2092</v>
      </c>
      <c r="B79" s="151" t="s">
        <v>2020</v>
      </c>
      <c r="C79" s="152" t="s">
        <v>2192</v>
      </c>
      <c r="D79" s="155" t="s">
        <v>2193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2092</v>
      </c>
      <c r="B80" s="151" t="s">
        <v>2020</v>
      </c>
      <c r="C80" s="152" t="s">
        <v>2194</v>
      </c>
      <c r="D80" s="155" t="s">
        <v>2195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2092</v>
      </c>
      <c r="B81" s="150" t="s">
        <v>1948</v>
      </c>
      <c r="C81" s="148" t="s">
        <v>2196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2092</v>
      </c>
      <c r="B82" s="151" t="s">
        <v>1948</v>
      </c>
      <c r="C82" s="152" t="s">
        <v>2197</v>
      </c>
      <c r="D82" s="155" t="s">
        <v>2198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2092</v>
      </c>
      <c r="B83" s="151" t="s">
        <v>1948</v>
      </c>
      <c r="C83" s="152" t="s">
        <v>2199</v>
      </c>
      <c r="D83" s="155" t="s">
        <v>2200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2092</v>
      </c>
      <c r="B84" s="151" t="s">
        <v>1948</v>
      </c>
      <c r="C84" s="152" t="s">
        <v>2201</v>
      </c>
      <c r="D84" s="155" t="s">
        <v>2202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2092</v>
      </c>
      <c r="B85" s="151" t="s">
        <v>1948</v>
      </c>
      <c r="C85" s="152" t="s">
        <v>2203</v>
      </c>
      <c r="D85" s="155" t="s">
        <v>2204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2092</v>
      </c>
      <c r="B86" s="151" t="s">
        <v>1948</v>
      </c>
      <c r="C86" s="152" t="s">
        <v>2205</v>
      </c>
      <c r="D86" s="155" t="s">
        <v>2206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2207</v>
      </c>
      <c r="B87" s="149" t="s">
        <v>19</v>
      </c>
      <c r="C87" s="147" t="s">
        <v>2208</v>
      </c>
      <c r="D87" s="153" t="s">
        <v>2209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2207</v>
      </c>
      <c r="B88" s="150" t="s">
        <v>2210</v>
      </c>
      <c r="C88" s="148" t="s">
        <v>2211</v>
      </c>
      <c r="D88" s="154" t="s">
        <v>2212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2207</v>
      </c>
      <c r="B89" s="151" t="s">
        <v>2210</v>
      </c>
      <c r="C89" s="152" t="s">
        <v>2213</v>
      </c>
      <c r="D89" s="155" t="s">
        <v>2214</v>
      </c>
      <c r="E89" s="158" t="s">
        <v>2215</v>
      </c>
      <c r="F89" s="161" t="s">
        <v>1984</v>
      </c>
      <c r="G89" s="164">
        <f>IF(COUNTIF(H89:AU89,"&lt;&gt;")=0,"",SUMPRODUCT(((Recommendations[ImplStatus]="Implemented")+(Recommendations[ImplStatus]="Compensated"))*ISNUMBER(MATCH(Recommendations[Id],H89:AU89,0)))/COUNTIF(H89:AU89,"&lt;&gt;"))</f>
        <v>0</v>
      </c>
      <c r="H89" s="167" t="s">
        <v>59</v>
      </c>
      <c r="I89" s="167" t="s">
        <v>82</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2207</v>
      </c>
      <c r="B90" s="151" t="s">
        <v>2210</v>
      </c>
      <c r="C90" s="152" t="s">
        <v>2216</v>
      </c>
      <c r="D90" s="155" t="s">
        <v>2217</v>
      </c>
      <c r="E90" s="158" t="s">
        <v>2218</v>
      </c>
      <c r="F90" s="161" t="s">
        <v>1988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2207</v>
      </c>
      <c r="B91" s="151" t="s">
        <v>2210</v>
      </c>
      <c r="C91" s="152" t="s">
        <v>2219</v>
      </c>
      <c r="D91" s="155" t="s">
        <v>2220</v>
      </c>
      <c r="E91" s="158" t="s">
        <v>2221</v>
      </c>
      <c r="F91" s="161" t="s">
        <v>1984</v>
      </c>
      <c r="G91" s="164">
        <f>IF(COUNTIF(H91:AU91,"&lt;&gt;")=0,"",SUMPRODUCT(((Recommendations[ImplStatus]="Implemented")+(Recommendations[ImplStatus]="Compensated"))*ISNUMBER(MATCH(Recommendations[Id],H91:AU91,0)))/COUNTIF(H91:AU91,"&lt;&gt;"))</f>
        <v>0</v>
      </c>
      <c r="H91" s="167" t="s">
        <v>54</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2207</v>
      </c>
      <c r="B92" s="151" t="s">
        <v>2210</v>
      </c>
      <c r="C92" s="152" t="s">
        <v>2222</v>
      </c>
      <c r="D92" s="155" t="s">
        <v>2223</v>
      </c>
      <c r="E92" s="158" t="s">
        <v>2224</v>
      </c>
      <c r="F92" s="161" t="s">
        <v>1984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2207</v>
      </c>
      <c r="B93" s="151" t="s">
        <v>2210</v>
      </c>
      <c r="C93" s="152" t="s">
        <v>2225</v>
      </c>
      <c r="D93" s="155" t="s">
        <v>2226</v>
      </c>
      <c r="E93" s="158" t="s">
        <v>2227</v>
      </c>
      <c r="F93" s="161" t="s">
        <v>1984</v>
      </c>
      <c r="G93" s="164">
        <f>IF(COUNTIF(H93:AU93,"&lt;&gt;")=0,"",SUMPRODUCT(((Recommendations[ImplStatus]="Implemented")+(Recommendations[ImplStatus]="Compensated"))*ISNUMBER(MATCH(Recommendations[Id],H93:AU93,0)))/COUNTIF(H93:AU93,"&lt;&gt;"))</f>
        <v>0</v>
      </c>
      <c r="H93" s="167" t="s">
        <v>29</v>
      </c>
      <c r="I93" s="167" t="s">
        <v>44</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2207</v>
      </c>
      <c r="B94" s="151" t="s">
        <v>2210</v>
      </c>
      <c r="C94" s="152" t="s">
        <v>2228</v>
      </c>
      <c r="D94" s="155" t="s">
        <v>2229</v>
      </c>
      <c r="E94" s="158" t="s">
        <v>2230</v>
      </c>
      <c r="F94" s="161" t="s">
        <v>1988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2207</v>
      </c>
      <c r="B95" s="150" t="s">
        <v>2231</v>
      </c>
      <c r="C95" s="148" t="s">
        <v>2232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2207</v>
      </c>
      <c r="B96" s="151" t="s">
        <v>2231</v>
      </c>
      <c r="C96" s="152" t="s">
        <v>2233</v>
      </c>
      <c r="D96" s="155" t="s">
        <v>2234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2207</v>
      </c>
      <c r="B97" s="151" t="s">
        <v>2231</v>
      </c>
      <c r="C97" s="152" t="s">
        <v>2235</v>
      </c>
      <c r="D97" s="155" t="s">
        <v>2236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2207</v>
      </c>
      <c r="B98" s="151" t="s">
        <v>2231</v>
      </c>
      <c r="C98" s="152" t="s">
        <v>2237</v>
      </c>
      <c r="D98" s="155" t="s">
        <v>2238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2207</v>
      </c>
      <c r="B99" s="151" t="s">
        <v>2231</v>
      </c>
      <c r="C99" s="152" t="s">
        <v>2239</v>
      </c>
      <c r="D99" s="155" t="s">
        <v>2240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2207</v>
      </c>
      <c r="B100" s="151" t="s">
        <v>2231</v>
      </c>
      <c r="C100" s="152" t="s">
        <v>2241</v>
      </c>
      <c r="D100" s="155" t="s">
        <v>2242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2207</v>
      </c>
      <c r="B101" s="151" t="s">
        <v>2231</v>
      </c>
      <c r="C101" s="152" t="s">
        <v>2243</v>
      </c>
      <c r="D101" s="155" t="s">
        <v>2244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2207</v>
      </c>
      <c r="B102" s="151" t="s">
        <v>2231</v>
      </c>
      <c r="C102" s="152" t="s">
        <v>2245</v>
      </c>
      <c r="D102" s="155" t="s">
        <v>2246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2207</v>
      </c>
      <c r="B103" s="150" t="s">
        <v>1391</v>
      </c>
      <c r="C103" s="148" t="s">
        <v>2247</v>
      </c>
      <c r="D103" s="154" t="s">
        <v>2248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2207</v>
      </c>
      <c r="B104" s="151" t="s">
        <v>1391</v>
      </c>
      <c r="C104" s="152" t="s">
        <v>2249</v>
      </c>
      <c r="D104" s="155" t="s">
        <v>2250</v>
      </c>
      <c r="E104" s="158" t="s">
        <v>2251</v>
      </c>
      <c r="F104" s="161" t="s">
        <v>1984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2207</v>
      </c>
      <c r="B105" s="151" t="s">
        <v>1391</v>
      </c>
      <c r="C105" s="152" t="s">
        <v>2252</v>
      </c>
      <c r="D105" s="155" t="s">
        <v>2253</v>
      </c>
      <c r="E105" s="158" t="s">
        <v>2254</v>
      </c>
      <c r="F105" s="161" t="s">
        <v>1988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2207</v>
      </c>
      <c r="B106" s="151" t="s">
        <v>1391</v>
      </c>
      <c r="C106" s="152" t="s">
        <v>2255</v>
      </c>
      <c r="D106" s="155" t="s">
        <v>2256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2207</v>
      </c>
      <c r="B107" s="151" t="s">
        <v>1391</v>
      </c>
      <c r="C107" s="152" t="s">
        <v>2257</v>
      </c>
      <c r="D107" s="155" t="s">
        <v>2258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2207</v>
      </c>
      <c r="B108" s="151" t="s">
        <v>1391</v>
      </c>
      <c r="C108" s="152" t="s">
        <v>2259</v>
      </c>
      <c r="D108" s="155" t="s">
        <v>2260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2207</v>
      </c>
      <c r="B109" s="150" t="s">
        <v>2261</v>
      </c>
      <c r="C109" s="148" t="s">
        <v>2262</v>
      </c>
      <c r="D109" s="154" t="s">
        <v>2263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2207</v>
      </c>
      <c r="B110" s="151" t="s">
        <v>2261</v>
      </c>
      <c r="C110" s="152" t="s">
        <v>2264</v>
      </c>
      <c r="D110" s="155" t="s">
        <v>2265</v>
      </c>
      <c r="E110" s="158" t="s">
        <v>2266</v>
      </c>
      <c r="F110" s="161" t="s">
        <v>1984</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2207</v>
      </c>
      <c r="B111" s="151" t="s">
        <v>2261</v>
      </c>
      <c r="C111" s="152" t="s">
        <v>2267</v>
      </c>
      <c r="D111" s="155" t="s">
        <v>2268</v>
      </c>
      <c r="E111" s="158" t="s">
        <v>2269</v>
      </c>
      <c r="F111" s="161" t="s">
        <v>1984</v>
      </c>
      <c r="G111" s="164">
        <f>IF(COUNTIF(H111:AU111,"&lt;&gt;")=0,"",SUMPRODUCT(((Recommendations[ImplStatus]="Implemented")+(Recommendations[ImplStatus]="Compensated"))*ISNUMBER(MATCH(Recommendations[Id],H111:AU111,0)))/COUNTIF(H111:AU111,"&lt;&gt;"))</f>
        <v>0</v>
      </c>
      <c r="H111" s="167" t="s">
        <v>87</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2207</v>
      </c>
      <c r="B112" s="151" t="s">
        <v>2261</v>
      </c>
      <c r="C112" s="152" t="s">
        <v>2270</v>
      </c>
      <c r="D112" s="155" t="s">
        <v>2271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2207</v>
      </c>
      <c r="B113" s="151" t="s">
        <v>2261</v>
      </c>
      <c r="C113" s="152" t="s">
        <v>2272</v>
      </c>
      <c r="D113" s="155" t="s">
        <v>2273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2207</v>
      </c>
      <c r="B114" s="151" t="s">
        <v>2261</v>
      </c>
      <c r="C114" s="152" t="s">
        <v>2274</v>
      </c>
      <c r="D114" s="155" t="s">
        <v>2275</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2207</v>
      </c>
      <c r="B115" s="151" t="s">
        <v>2261</v>
      </c>
      <c r="C115" s="152" t="s">
        <v>2276</v>
      </c>
      <c r="D115" s="155" t="s">
        <v>2277</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2207</v>
      </c>
      <c r="B116" s="151" t="s">
        <v>2261</v>
      </c>
      <c r="C116" s="152" t="s">
        <v>2278</v>
      </c>
      <c r="D116" s="155" t="s">
        <v>2279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2207</v>
      </c>
      <c r="B117" s="151" t="s">
        <v>2261</v>
      </c>
      <c r="C117" s="152" t="s">
        <v>2280</v>
      </c>
      <c r="D117" s="155" t="s">
        <v>2281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2207</v>
      </c>
      <c r="B118" s="151" t="s">
        <v>2261</v>
      </c>
      <c r="C118" s="152" t="s">
        <v>2282</v>
      </c>
      <c r="D118" s="155" t="s">
        <v>2283</v>
      </c>
      <c r="E118" s="158" t="s">
        <v>2284</v>
      </c>
      <c r="F118" s="161" t="s">
        <v>1984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2207</v>
      </c>
      <c r="B119" s="151" t="s">
        <v>2261</v>
      </c>
      <c r="C119" s="152" t="s">
        <v>2285</v>
      </c>
      <c r="D119" s="155" t="s">
        <v>2286</v>
      </c>
      <c r="E119" s="158" t="s">
        <v>2287</v>
      </c>
      <c r="F119" s="161" t="s">
        <v>1984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2207</v>
      </c>
      <c r="B120" s="150" t="s">
        <v>2288</v>
      </c>
      <c r="C120" s="148" t="s">
        <v>2289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2207</v>
      </c>
      <c r="B121" s="151" t="s">
        <v>2288</v>
      </c>
      <c r="C121" s="152" t="s">
        <v>2290</v>
      </c>
      <c r="D121" s="155" t="s">
        <v>2291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2207</v>
      </c>
      <c r="B122" s="151" t="s">
        <v>2288</v>
      </c>
      <c r="C122" s="152" t="s">
        <v>2292</v>
      </c>
      <c r="D122" s="155" t="s">
        <v>2293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2207</v>
      </c>
      <c r="B123" s="151" t="s">
        <v>2288</v>
      </c>
      <c r="C123" s="152" t="s">
        <v>2294</v>
      </c>
      <c r="D123" s="155" t="s">
        <v>2295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2207</v>
      </c>
      <c r="B124" s="151" t="s">
        <v>2288</v>
      </c>
      <c r="C124" s="152" t="s">
        <v>2296</v>
      </c>
      <c r="D124" s="155" t="s">
        <v>2297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2207</v>
      </c>
      <c r="B125" s="151" t="s">
        <v>2288</v>
      </c>
      <c r="C125" s="152" t="s">
        <v>2298</v>
      </c>
      <c r="D125" s="155" t="s">
        <v>2299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2207</v>
      </c>
      <c r="B126" s="151" t="s">
        <v>2288</v>
      </c>
      <c r="C126" s="152" t="s">
        <v>2300</v>
      </c>
      <c r="D126" s="155" t="s">
        <v>2301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2207</v>
      </c>
      <c r="B127" s="151" t="s">
        <v>2288</v>
      </c>
      <c r="C127" s="152" t="s">
        <v>2302</v>
      </c>
      <c r="D127" s="155" t="s">
        <v>2303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2207</v>
      </c>
      <c r="B128" s="151" t="s">
        <v>2288</v>
      </c>
      <c r="C128" s="152" t="s">
        <v>2304</v>
      </c>
      <c r="D128" s="155" t="s">
        <v>2305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2207</v>
      </c>
      <c r="B129" s="151" t="s">
        <v>2288</v>
      </c>
      <c r="C129" s="152" t="s">
        <v>2306</v>
      </c>
      <c r="D129" s="155" t="s">
        <v>2307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2207</v>
      </c>
      <c r="B130" s="151" t="s">
        <v>2288</v>
      </c>
      <c r="C130" s="152" t="s">
        <v>2308</v>
      </c>
      <c r="D130" s="155" t="s">
        <v>2309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2207</v>
      </c>
      <c r="B131" s="151" t="s">
        <v>2288</v>
      </c>
      <c r="C131" s="152" t="s">
        <v>2310</v>
      </c>
      <c r="D131" s="155" t="s">
        <v>2311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2207</v>
      </c>
      <c r="B132" s="151" t="s">
        <v>2288</v>
      </c>
      <c r="C132" s="152" t="s">
        <v>2312</v>
      </c>
      <c r="D132" s="155" t="s">
        <v>2313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2207</v>
      </c>
      <c r="B133" s="150" t="s">
        <v>2314</v>
      </c>
      <c r="C133" s="148" t="s">
        <v>2315</v>
      </c>
      <c r="D133" s="154" t="s">
        <v>2316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2207</v>
      </c>
      <c r="B134" s="151" t="s">
        <v>2314</v>
      </c>
      <c r="C134" s="152" t="s">
        <v>2317</v>
      </c>
      <c r="D134" s="155" t="s">
        <v>2318</v>
      </c>
      <c r="E134" s="158" t="s">
        <v>2319</v>
      </c>
      <c r="F134" s="161" t="s">
        <v>1988</v>
      </c>
      <c r="G134" s="164">
        <f>IF(COUNTIF(H134:AU134,"&lt;&gt;")=0,"",SUMPRODUCT(((Recommendations[ImplStatus]="Implemented")+(Recommendations[ImplStatus]="Compensated"))*ISNUMBER(MATCH(Recommendations[Id],H134:AU134,0)))/COUNTIF(H134:AU134,"&lt;&gt;"))</f>
        <v>0</v>
      </c>
      <c r="H134" s="167" t="s">
        <v>72</v>
      </c>
      <c r="I134" s="167" t="s">
        <v>92</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2207</v>
      </c>
      <c r="B135" s="151" t="s">
        <v>2314</v>
      </c>
      <c r="C135" s="152" t="s">
        <v>2320</v>
      </c>
      <c r="D135" s="155" t="s">
        <v>2321</v>
      </c>
      <c r="E135" s="158" t="s">
        <v>2322</v>
      </c>
      <c r="F135" s="161" t="s">
        <v>1988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2207</v>
      </c>
      <c r="B136" s="151" t="s">
        <v>2314</v>
      </c>
      <c r="C136" s="152" t="s">
        <v>2323</v>
      </c>
      <c r="D136" s="155" t="s">
        <v>2324</v>
      </c>
      <c r="E136" s="158" t="s">
        <v>2325</v>
      </c>
      <c r="F136" s="161" t="s">
        <v>1984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2207</v>
      </c>
      <c r="B137" s="151" t="s">
        <v>2314</v>
      </c>
      <c r="C137" s="152" t="s">
        <v>2326</v>
      </c>
      <c r="D137" s="155" t="s">
        <v>2327</v>
      </c>
      <c r="E137" s="158" t="s">
        <v>2328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2207</v>
      </c>
      <c r="B138" s="150" t="s">
        <v>1624</v>
      </c>
      <c r="C138" s="148" t="s">
        <v>2329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2207</v>
      </c>
      <c r="B139" s="151" t="s">
        <v>1624</v>
      </c>
      <c r="C139" s="152" t="s">
        <v>2330</v>
      </c>
      <c r="D139" s="155" t="s">
        <v>2331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2207</v>
      </c>
      <c r="B140" s="151" t="s">
        <v>1624</v>
      </c>
      <c r="C140" s="152" t="s">
        <v>2332</v>
      </c>
      <c r="D140" s="155" t="s">
        <v>2333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2207</v>
      </c>
      <c r="B141" s="150" t="s">
        <v>2334</v>
      </c>
      <c r="C141" s="148" t="s">
        <v>2335</v>
      </c>
      <c r="D141" s="154" t="s">
        <v>2336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2207</v>
      </c>
      <c r="B142" s="151" t="s">
        <v>2334</v>
      </c>
      <c r="C142" s="152" t="s">
        <v>2337</v>
      </c>
      <c r="D142" s="155" t="s">
        <v>2338</v>
      </c>
      <c r="E142" s="158" t="s">
        <v>2339</v>
      </c>
      <c r="F142" s="161" t="s">
        <v>1984</v>
      </c>
      <c r="G142" s="164">
        <f>IF(COUNTIF(H142:AU142,"&lt;&gt;")=0,"",SUMPRODUCT(((Recommendations[ImplStatus]="Implemented")+(Recommendations[ImplStatus]="Compensated"))*ISNUMBER(MATCH(Recommendations[Id],H142:AU142,0)))/COUNTIF(H142:AU142,"&lt;&gt;"))</f>
        <v>0</v>
      </c>
      <c r="H142" s="167" t="s">
        <v>39</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2207</v>
      </c>
      <c r="B143" s="151" t="s">
        <v>2334</v>
      </c>
      <c r="C143" s="152" t="s">
        <v>2340</v>
      </c>
      <c r="D143" s="155" t="s">
        <v>2341</v>
      </c>
      <c r="E143" s="158" t="s">
        <v>2342</v>
      </c>
      <c r="F143" s="161" t="s">
        <v>1984</v>
      </c>
      <c r="G143" s="164">
        <f>IF(COUNTIF(H143:AU143,"&lt;&gt;")=0,"",SUMPRODUCT(((Recommendations[ImplStatus]="Implemented")+(Recommendations[ImplStatus]="Compensated"))*ISNUMBER(MATCH(Recommendations[Id],H143:AU143,0)))/COUNTIF(H143:AU143,"&lt;&gt;"))</f>
        <v>0</v>
      </c>
      <c r="H143" s="167" t="s">
        <v>61</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2207</v>
      </c>
      <c r="B144" s="151" t="s">
        <v>2334</v>
      </c>
      <c r="C144" s="152" t="s">
        <v>2343</v>
      </c>
      <c r="D144" s="155" t="s">
        <v>2344</v>
      </c>
      <c r="E144" s="158" t="s">
        <v>2345</v>
      </c>
      <c r="F144" s="161" t="s">
        <v>1988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2207</v>
      </c>
      <c r="B145" s="151" t="s">
        <v>2334</v>
      </c>
      <c r="C145" s="152" t="s">
        <v>2346</v>
      </c>
      <c r="D145" s="155" t="s">
        <v>2347</v>
      </c>
      <c r="E145" s="158" t="s">
        <v>2348</v>
      </c>
      <c r="F145" s="161" t="s">
        <v>1984</v>
      </c>
      <c r="G145" s="164">
        <f>IF(COUNTIF(H145:AU145,"&lt;&gt;")=0,"",SUMPRODUCT(((Recommendations[ImplStatus]="Implemented")+(Recommendations[ImplStatus]="Compensated"))*ISNUMBER(MATCH(Recommendations[Id],H145:AU145,0)))/COUNTIF(H145:AU145,"&lt;&gt;"))</f>
        <v>0</v>
      </c>
      <c r="H145" s="167" t="s">
        <v>34</v>
      </c>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2207</v>
      </c>
      <c r="B146" s="151" t="s">
        <v>2334</v>
      </c>
      <c r="C146" s="152" t="s">
        <v>2349</v>
      </c>
      <c r="D146" s="155" t="s">
        <v>2350</v>
      </c>
      <c r="E146" s="158" t="s">
        <v>2351</v>
      </c>
      <c r="F146" s="161" t="s">
        <v>1984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2207</v>
      </c>
      <c r="B147" s="151" t="s">
        <v>2334</v>
      </c>
      <c r="C147" s="152" t="s">
        <v>2352</v>
      </c>
      <c r="D147" s="155" t="s">
        <v>2353</v>
      </c>
      <c r="E147" s="158" t="s">
        <v>2354</v>
      </c>
      <c r="F147" s="161" t="s">
        <v>1984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2207</v>
      </c>
      <c r="B148" s="150" t="s">
        <v>2355</v>
      </c>
      <c r="C148" s="148" t="s">
        <v>2356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2207</v>
      </c>
      <c r="B149" s="151" t="s">
        <v>2355</v>
      </c>
      <c r="C149" s="152" t="s">
        <v>2357</v>
      </c>
      <c r="D149" s="155" t="s">
        <v>2358</v>
      </c>
      <c r="E149" s="158"/>
      <c r="F149" s="161" t="s">
        <v>19</v>
      </c>
      <c r="G149" s="164">
        <f>IF(COUNTIF(H149:AU149,"&lt;&gt;")=0,"",SUMPRODUCT(((Recommendations[ImplStatus]="Implemented")+(Recommendations[ImplStatus]="Compensated"))*ISNUMBER(MATCH(Recommendations[Id],H149:AU149,0)))/COUNTIF(H149:AU149,"&lt;&gt;"))</f>
        <v>0</v>
      </c>
      <c r="H149" s="167" t="s">
        <v>13</v>
      </c>
      <c r="I149" s="167" t="s">
        <v>23</v>
      </c>
      <c r="J149" s="167" t="s">
        <v>49</v>
      </c>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2207</v>
      </c>
      <c r="B150" s="151" t="s">
        <v>2355</v>
      </c>
      <c r="C150" s="152" t="s">
        <v>2359</v>
      </c>
      <c r="D150" s="155" t="s">
        <v>2360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2207</v>
      </c>
      <c r="B151" s="151" t="s">
        <v>2355</v>
      </c>
      <c r="C151" s="152" t="s">
        <v>2361</v>
      </c>
      <c r="D151" s="155" t="s">
        <v>2362</v>
      </c>
      <c r="E151" s="158"/>
      <c r="F151" s="161" t="s">
        <v>19</v>
      </c>
      <c r="G151" s="164">
        <f>IF(COUNTIF(H151:AU151,"&lt;&gt;")=0,"",SUMPRODUCT(((Recommendations[ImplStatus]="Implemented")+(Recommendations[ImplStatus]="Compensated"))*ISNUMBER(MATCH(Recommendations[Id],H151:AU151,0)))/COUNTIF(H151:AU151,"&lt;&gt;"))</f>
        <v>0</v>
      </c>
      <c r="H151" s="167" t="s">
        <v>77</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2207</v>
      </c>
      <c r="B152" s="151" t="s">
        <v>2355</v>
      </c>
      <c r="C152" s="152" t="s">
        <v>2363</v>
      </c>
      <c r="D152" s="155" t="s">
        <v>2364</v>
      </c>
      <c r="E152" s="158"/>
      <c r="F152" s="161" t="s">
        <v>19</v>
      </c>
      <c r="G152" s="164">
        <f>IF(COUNTIF(H152:AU152,"&lt;&gt;")=0,"",SUMPRODUCT(((Recommendations[ImplStatus]="Implemented")+(Recommendations[ImplStatus]="Compensated"))*ISNUMBER(MATCH(Recommendations[Id],H152:AU152,0)))/COUNTIF(H152:AU152,"&lt;&gt;"))</f>
        <v>0</v>
      </c>
      <c r="H152" s="167" t="s">
        <v>67</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2207</v>
      </c>
      <c r="B153" s="151" t="s">
        <v>2355</v>
      </c>
      <c r="C153" s="152" t="s">
        <v>2365</v>
      </c>
      <c r="D153" s="155" t="s">
        <v>2366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2367</v>
      </c>
      <c r="B154" s="149" t="s">
        <v>19</v>
      </c>
      <c r="C154" s="147" t="s">
        <v>2368</v>
      </c>
      <c r="D154" s="153" t="s">
        <v>2369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2367</v>
      </c>
      <c r="B155" s="150" t="s">
        <v>2370</v>
      </c>
      <c r="C155" s="148" t="s">
        <v>2371</v>
      </c>
      <c r="D155" s="154" t="s">
        <v>2372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2367</v>
      </c>
      <c r="B156" s="151" t="s">
        <v>2370</v>
      </c>
      <c r="C156" s="152" t="s">
        <v>2373</v>
      </c>
      <c r="D156" s="155" t="s">
        <v>2374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2367</v>
      </c>
      <c r="B157" s="151" t="s">
        <v>2370</v>
      </c>
      <c r="C157" s="152" t="s">
        <v>2375</v>
      </c>
      <c r="D157" s="155" t="s">
        <v>2376</v>
      </c>
      <c r="E157" s="158" t="s">
        <v>2377</v>
      </c>
      <c r="F157" s="161" t="s">
        <v>1984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2367</v>
      </c>
      <c r="B158" s="151" t="s">
        <v>2370</v>
      </c>
      <c r="C158" s="152" t="s">
        <v>2378</v>
      </c>
      <c r="D158" s="155" t="s">
        <v>2379</v>
      </c>
      <c r="E158" s="158" t="s">
        <v>2380</v>
      </c>
      <c r="F158" s="161" t="s">
        <v>1984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2367</v>
      </c>
      <c r="B159" s="151" t="s">
        <v>2370</v>
      </c>
      <c r="C159" s="152" t="s">
        <v>2381</v>
      </c>
      <c r="D159" s="155" t="s">
        <v>2382</v>
      </c>
      <c r="E159" s="158" t="s">
        <v>2383</v>
      </c>
      <c r="F159" s="161" t="s">
        <v>1984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2367</v>
      </c>
      <c r="B160" s="151" t="s">
        <v>2370</v>
      </c>
      <c r="C160" s="152" t="s">
        <v>2384</v>
      </c>
      <c r="D160" s="155" t="s">
        <v>2385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2367</v>
      </c>
      <c r="B161" s="151" t="s">
        <v>2370</v>
      </c>
      <c r="C161" s="152" t="s">
        <v>2386</v>
      </c>
      <c r="D161" s="155" t="s">
        <v>2387</v>
      </c>
      <c r="E161" s="158" t="s">
        <v>2388</v>
      </c>
      <c r="F161" s="161" t="s">
        <v>1984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2367</v>
      </c>
      <c r="B162" s="151" t="s">
        <v>2370</v>
      </c>
      <c r="C162" s="152" t="s">
        <v>2389</v>
      </c>
      <c r="D162" s="155" t="s">
        <v>2390</v>
      </c>
      <c r="E162" s="158" t="s">
        <v>2391</v>
      </c>
      <c r="F162" s="161" t="s">
        <v>1984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2367</v>
      </c>
      <c r="B163" s="151" t="s">
        <v>2370</v>
      </c>
      <c r="C163" s="152" t="s">
        <v>2392</v>
      </c>
      <c r="D163" s="155" t="s">
        <v>2393</v>
      </c>
      <c r="E163" s="158" t="s">
        <v>2394</v>
      </c>
      <c r="F163" s="161" t="s">
        <v>1984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2367</v>
      </c>
      <c r="B164" s="150" t="s">
        <v>1788</v>
      </c>
      <c r="C164" s="148" t="s">
        <v>2395</v>
      </c>
      <c r="D164" s="154" t="s">
        <v>2396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2367</v>
      </c>
      <c r="B165" s="151" t="s">
        <v>1788</v>
      </c>
      <c r="C165" s="152" t="s">
        <v>2397</v>
      </c>
      <c r="D165" s="155" t="s">
        <v>2398</v>
      </c>
      <c r="E165" s="158" t="s">
        <v>2399</v>
      </c>
      <c r="F165" s="161" t="s">
        <v>1984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2367</v>
      </c>
      <c r="B166" s="151" t="s">
        <v>1788</v>
      </c>
      <c r="C166" s="152" t="s">
        <v>2400</v>
      </c>
      <c r="D166" s="155" t="s">
        <v>2401</v>
      </c>
      <c r="E166" s="158" t="s">
        <v>2402</v>
      </c>
      <c r="F166" s="161" t="s">
        <v>1984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2367</v>
      </c>
      <c r="B167" s="151" t="s">
        <v>1788</v>
      </c>
      <c r="C167" s="152" t="s">
        <v>2403</v>
      </c>
      <c r="D167" s="155" t="s">
        <v>2404</v>
      </c>
      <c r="E167" s="158" t="s">
        <v>2405</v>
      </c>
      <c r="F167" s="161" t="s">
        <v>1984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2367</v>
      </c>
      <c r="B168" s="151" t="s">
        <v>1788</v>
      </c>
      <c r="C168" s="152" t="s">
        <v>2406</v>
      </c>
      <c r="D168" s="155" t="s">
        <v>2407</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2367</v>
      </c>
      <c r="B169" s="151" t="s">
        <v>1788</v>
      </c>
      <c r="C169" s="152" t="s">
        <v>2408</v>
      </c>
      <c r="D169" s="155" t="s">
        <v>2409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2367</v>
      </c>
      <c r="B170" s="151" t="s">
        <v>1788</v>
      </c>
      <c r="C170" s="152" t="s">
        <v>2410</v>
      </c>
      <c r="D170" s="155" t="s">
        <v>2411</v>
      </c>
      <c r="E170" s="158" t="s">
        <v>2412</v>
      </c>
      <c r="F170" s="161" t="s">
        <v>1998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2367</v>
      </c>
      <c r="B171" s="151" t="s">
        <v>1788</v>
      </c>
      <c r="C171" s="152" t="s">
        <v>2413</v>
      </c>
      <c r="D171" s="155" t="s">
        <v>2414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2367</v>
      </c>
      <c r="B172" s="151" t="s">
        <v>1788</v>
      </c>
      <c r="C172" s="152" t="s">
        <v>2415</v>
      </c>
      <c r="D172" s="155" t="s">
        <v>2416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2367</v>
      </c>
      <c r="B173" s="151" t="s">
        <v>1788</v>
      </c>
      <c r="C173" s="152" t="s">
        <v>2417</v>
      </c>
      <c r="D173" s="155" t="s">
        <v>2418</v>
      </c>
      <c r="E173" s="158" t="s">
        <v>2419</v>
      </c>
      <c r="F173" s="161" t="s">
        <v>1984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2367</v>
      </c>
      <c r="B174" s="150" t="s">
        <v>2420</v>
      </c>
      <c r="C174" s="148" t="s">
        <v>2421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2367</v>
      </c>
      <c r="B175" s="151" t="s">
        <v>2420</v>
      </c>
      <c r="C175" s="152" t="s">
        <v>2422</v>
      </c>
      <c r="D175" s="155" t="s">
        <v>2423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2367</v>
      </c>
      <c r="B176" s="151" t="s">
        <v>2420</v>
      </c>
      <c r="C176" s="152" t="s">
        <v>2424</v>
      </c>
      <c r="D176" s="155" t="s">
        <v>2425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2367</v>
      </c>
      <c r="B177" s="151" t="s">
        <v>2420</v>
      </c>
      <c r="C177" s="152" t="s">
        <v>2426</v>
      </c>
      <c r="D177" s="155" t="s">
        <v>2427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2367</v>
      </c>
      <c r="B178" s="151" t="s">
        <v>2420</v>
      </c>
      <c r="C178" s="152" t="s">
        <v>2428</v>
      </c>
      <c r="D178" s="155" t="s">
        <v>2429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2367</v>
      </c>
      <c r="B179" s="151" t="s">
        <v>2420</v>
      </c>
      <c r="C179" s="152" t="s">
        <v>2430</v>
      </c>
      <c r="D179" s="155" t="s">
        <v>2431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2432</v>
      </c>
      <c r="B180" s="149" t="s">
        <v>19</v>
      </c>
      <c r="C180" s="147" t="s">
        <v>2433</v>
      </c>
      <c r="D180" s="153" t="s">
        <v>2434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2432</v>
      </c>
      <c r="B181" s="150" t="s">
        <v>2435</v>
      </c>
      <c r="C181" s="148" t="s">
        <v>2436</v>
      </c>
      <c r="D181" s="154" t="s">
        <v>2437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2432</v>
      </c>
      <c r="B182" s="151" t="s">
        <v>2435</v>
      </c>
      <c r="C182" s="152" t="s">
        <v>2438</v>
      </c>
      <c r="D182" s="155" t="s">
        <v>2439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2432</v>
      </c>
      <c r="B183" s="151" t="s">
        <v>2435</v>
      </c>
      <c r="C183" s="152" t="s">
        <v>2440</v>
      </c>
      <c r="D183" s="155" t="s">
        <v>2441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2432</v>
      </c>
      <c r="B184" s="151" t="s">
        <v>2435</v>
      </c>
      <c r="C184" s="152" t="s">
        <v>2442</v>
      </c>
      <c r="D184" s="155" t="s">
        <v>2443</v>
      </c>
      <c r="E184" s="158" t="s">
        <v>2444</v>
      </c>
      <c r="F184" s="161" t="s">
        <v>1984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2432</v>
      </c>
      <c r="B185" s="151" t="s">
        <v>2435</v>
      </c>
      <c r="C185" s="152" t="s">
        <v>2445</v>
      </c>
      <c r="D185" s="155" t="s">
        <v>2446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2432</v>
      </c>
      <c r="B186" s="151" t="s">
        <v>2435</v>
      </c>
      <c r="C186" s="152" t="s">
        <v>2447</v>
      </c>
      <c r="D186" s="155" t="s">
        <v>2448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2432</v>
      </c>
      <c r="B187" s="151" t="s">
        <v>2435</v>
      </c>
      <c r="C187" s="152" t="s">
        <v>2449</v>
      </c>
      <c r="D187" s="155" t="s">
        <v>2450</v>
      </c>
      <c r="E187" s="158" t="s">
        <v>2451</v>
      </c>
      <c r="F187" s="161" t="s">
        <v>1984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2432</v>
      </c>
      <c r="B188" s="151" t="s">
        <v>2435</v>
      </c>
      <c r="C188" s="152" t="s">
        <v>2452</v>
      </c>
      <c r="D188" s="155" t="s">
        <v>2453</v>
      </c>
      <c r="E188" s="158" t="s">
        <v>2454</v>
      </c>
      <c r="F188" s="161" t="s">
        <v>1984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2432</v>
      </c>
      <c r="B189" s="151" t="s">
        <v>2435</v>
      </c>
      <c r="C189" s="152" t="s">
        <v>2455</v>
      </c>
      <c r="D189" s="155" t="s">
        <v>2456</v>
      </c>
      <c r="E189" s="158" t="s">
        <v>2457</v>
      </c>
      <c r="F189" s="161" t="s">
        <v>1984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2432</v>
      </c>
      <c r="B190" s="150" t="s">
        <v>2458</v>
      </c>
      <c r="C190" s="148" t="s">
        <v>2459</v>
      </c>
      <c r="D190" s="154" t="s">
        <v>2460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2432</v>
      </c>
      <c r="B191" s="151" t="s">
        <v>2458</v>
      </c>
      <c r="C191" s="152" t="s">
        <v>2461</v>
      </c>
      <c r="D191" s="155" t="s">
        <v>2462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2432</v>
      </c>
      <c r="B192" s="151" t="s">
        <v>2458</v>
      </c>
      <c r="C192" s="152" t="s">
        <v>2463</v>
      </c>
      <c r="D192" s="155" t="s">
        <v>2464</v>
      </c>
      <c r="E192" s="158" t="s">
        <v>2465</v>
      </c>
      <c r="F192" s="161" t="s">
        <v>1988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2432</v>
      </c>
      <c r="B193" s="151" t="s">
        <v>2458</v>
      </c>
      <c r="C193" s="152" t="s">
        <v>2466</v>
      </c>
      <c r="D193" s="155" t="s">
        <v>2467</v>
      </c>
      <c r="E193" s="158" t="s">
        <v>2468</v>
      </c>
      <c r="F193" s="161" t="s">
        <v>1988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2432</v>
      </c>
      <c r="B194" s="151" t="s">
        <v>2458</v>
      </c>
      <c r="C194" s="152" t="s">
        <v>2469</v>
      </c>
      <c r="D194" s="155" t="s">
        <v>2470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2432</v>
      </c>
      <c r="B195" s="151" t="s">
        <v>2458</v>
      </c>
      <c r="C195" s="152" t="s">
        <v>2471</v>
      </c>
      <c r="D195" s="155" t="s">
        <v>2472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2432</v>
      </c>
      <c r="B196" s="150" t="s">
        <v>2473</v>
      </c>
      <c r="C196" s="148" t="s">
        <v>2474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2432</v>
      </c>
      <c r="B197" s="151" t="s">
        <v>2473</v>
      </c>
      <c r="C197" s="152" t="s">
        <v>2475</v>
      </c>
      <c r="D197" s="155" t="s">
        <v>2476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2432</v>
      </c>
      <c r="B198" s="151" t="s">
        <v>2473</v>
      </c>
      <c r="C198" s="152" t="s">
        <v>2477</v>
      </c>
      <c r="D198" s="155" t="s">
        <v>2478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2432</v>
      </c>
      <c r="B199" s="150" t="s">
        <v>2479</v>
      </c>
      <c r="C199" s="148" t="s">
        <v>2480</v>
      </c>
      <c r="D199" s="154" t="s">
        <v>2481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2432</v>
      </c>
      <c r="B200" s="151" t="s">
        <v>2479</v>
      </c>
      <c r="C200" s="152" t="s">
        <v>2482</v>
      </c>
      <c r="D200" s="155" t="s">
        <v>2483</v>
      </c>
      <c r="E200" s="158" t="s">
        <v>2484</v>
      </c>
      <c r="F200" s="161" t="s">
        <v>1998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2432</v>
      </c>
      <c r="B201" s="151" t="s">
        <v>2479</v>
      </c>
      <c r="C201" s="152" t="s">
        <v>2485</v>
      </c>
      <c r="D201" s="155" t="s">
        <v>2486</v>
      </c>
      <c r="E201" s="158" t="s">
        <v>2487</v>
      </c>
      <c r="F201" s="161" t="s">
        <v>1984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2432</v>
      </c>
      <c r="B202" s="151" t="s">
        <v>2479</v>
      </c>
      <c r="C202" s="152" t="s">
        <v>2488</v>
      </c>
      <c r="D202" s="155" t="s">
        <v>2489</v>
      </c>
      <c r="E202" s="158" t="s">
        <v>2490</v>
      </c>
      <c r="F202" s="161" t="s">
        <v>1984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2432</v>
      </c>
      <c r="B203" s="151" t="s">
        <v>2479</v>
      </c>
      <c r="C203" s="152" t="s">
        <v>2491</v>
      </c>
      <c r="D203" s="155" t="s">
        <v>2492</v>
      </c>
      <c r="E203" s="158" t="s">
        <v>2493</v>
      </c>
      <c r="F203" s="161" t="s">
        <v>1984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2432</v>
      </c>
      <c r="B204" s="151" t="s">
        <v>2479</v>
      </c>
      <c r="C204" s="152" t="s">
        <v>2494</v>
      </c>
      <c r="D204" s="155" t="s">
        <v>2495</v>
      </c>
      <c r="E204" s="158" t="s">
        <v>2496</v>
      </c>
      <c r="F204" s="161" t="s">
        <v>1984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2432</v>
      </c>
      <c r="B205" s="150" t="s">
        <v>2497</v>
      </c>
      <c r="C205" s="148" t="s">
        <v>2498</v>
      </c>
      <c r="D205" s="154" t="s">
        <v>2499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2432</v>
      </c>
      <c r="B206" s="151" t="s">
        <v>2497</v>
      </c>
      <c r="C206" s="152" t="s">
        <v>2500</v>
      </c>
      <c r="D206" s="155" t="s">
        <v>2501</v>
      </c>
      <c r="E206" s="158" t="s">
        <v>2502</v>
      </c>
      <c r="F206" s="161" t="s">
        <v>1988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2432</v>
      </c>
      <c r="B207" s="151" t="s">
        <v>2497</v>
      </c>
      <c r="C207" s="152" t="s">
        <v>2503</v>
      </c>
      <c r="D207" s="155" t="s">
        <v>2504</v>
      </c>
      <c r="E207" s="158" t="s">
        <v>2505</v>
      </c>
      <c r="F207" s="161" t="s">
        <v>1988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2432</v>
      </c>
      <c r="B208" s="151" t="s">
        <v>2497</v>
      </c>
      <c r="C208" s="152" t="s">
        <v>2506</v>
      </c>
      <c r="D208" s="155" t="s">
        <v>2507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2432</v>
      </c>
      <c r="B209" s="150" t="s">
        <v>2508</v>
      </c>
      <c r="C209" s="148" t="s">
        <v>2509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2432</v>
      </c>
      <c r="B210" s="151" t="s">
        <v>2508</v>
      </c>
      <c r="C210" s="152" t="s">
        <v>2510</v>
      </c>
      <c r="D210" s="155" t="s">
        <v>2511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2512</v>
      </c>
      <c r="B211" s="149" t="s">
        <v>19</v>
      </c>
      <c r="C211" s="147" t="s">
        <v>2513</v>
      </c>
      <c r="D211" s="153" t="s">
        <v>2514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2512</v>
      </c>
      <c r="B212" s="150" t="s">
        <v>2515</v>
      </c>
      <c r="C212" s="148" t="s">
        <v>2516</v>
      </c>
      <c r="D212" s="154" t="s">
        <v>2517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2512</v>
      </c>
      <c r="B213" s="151" t="s">
        <v>2515</v>
      </c>
      <c r="C213" s="152" t="s">
        <v>2518</v>
      </c>
      <c r="D213" s="155" t="s">
        <v>2519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2512</v>
      </c>
      <c r="B214" s="151" t="s">
        <v>2515</v>
      </c>
      <c r="C214" s="152" t="s">
        <v>2520</v>
      </c>
      <c r="D214" s="155" t="s">
        <v>2521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2512</v>
      </c>
      <c r="B215" s="151" t="s">
        <v>2515</v>
      </c>
      <c r="C215" s="152" t="s">
        <v>2522</v>
      </c>
      <c r="D215" s="155" t="s">
        <v>2523</v>
      </c>
      <c r="E215" s="158" t="s">
        <v>2524</v>
      </c>
      <c r="F215" s="161" t="s">
        <v>1988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2512</v>
      </c>
      <c r="B216" s="151" t="s">
        <v>2515</v>
      </c>
      <c r="C216" s="152" t="s">
        <v>2525</v>
      </c>
      <c r="D216" s="155" t="s">
        <v>2526</v>
      </c>
      <c r="E216" s="158" t="s">
        <v>2527</v>
      </c>
      <c r="F216" s="161" t="s">
        <v>1984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2512</v>
      </c>
      <c r="B217" s="150" t="s">
        <v>2473</v>
      </c>
      <c r="C217" s="148" t="s">
        <v>2528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2512</v>
      </c>
      <c r="B218" s="151" t="s">
        <v>2473</v>
      </c>
      <c r="C218" s="152" t="s">
        <v>2529</v>
      </c>
      <c r="D218" s="155" t="s">
        <v>2530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2512</v>
      </c>
      <c r="B219" s="151" t="s">
        <v>2473</v>
      </c>
      <c r="C219" s="152" t="s">
        <v>2531</v>
      </c>
      <c r="D219" s="155" t="s">
        <v>2532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2512</v>
      </c>
      <c r="B220" s="150" t="s">
        <v>2533</v>
      </c>
      <c r="C220" s="148" t="s">
        <v>2534</v>
      </c>
      <c r="D220" s="154" t="s">
        <v>2535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2512</v>
      </c>
      <c r="B221" s="151" t="s">
        <v>2533</v>
      </c>
      <c r="C221" s="152" t="s">
        <v>2536</v>
      </c>
      <c r="D221" s="155" t="s">
        <v>2537</v>
      </c>
      <c r="E221" s="158" t="s">
        <v>2538</v>
      </c>
      <c r="F221" s="161" t="s">
        <v>1984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2512</v>
      </c>
      <c r="B222" s="151" t="s">
        <v>2533</v>
      </c>
      <c r="C222" s="152" t="s">
        <v>2539</v>
      </c>
      <c r="D222" s="155" t="s">
        <v>2540</v>
      </c>
      <c r="E222" s="158" t="s">
        <v>2541</v>
      </c>
      <c r="F222" s="161" t="s">
        <v>1984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2512</v>
      </c>
      <c r="B223" s="151" t="s">
        <v>2533</v>
      </c>
      <c r="C223" s="152" t="s">
        <v>2542</v>
      </c>
      <c r="D223" s="155" t="s">
        <v>2543</v>
      </c>
      <c r="E223" s="158" t="s">
        <v>2544</v>
      </c>
      <c r="F223" s="161" t="s">
        <v>1984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2512</v>
      </c>
      <c r="B224" s="151" t="s">
        <v>2533</v>
      </c>
      <c r="C224" s="152" t="s">
        <v>2545</v>
      </c>
      <c r="D224" s="155" t="s">
        <v>2546</v>
      </c>
      <c r="E224" s="158" t="s">
        <v>2547</v>
      </c>
      <c r="F224" s="161" t="s">
        <v>1984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2512</v>
      </c>
      <c r="B225" s="151" t="s">
        <v>2533</v>
      </c>
      <c r="C225" s="152" t="s">
        <v>2548</v>
      </c>
      <c r="D225" s="155" t="s">
        <v>2549</v>
      </c>
      <c r="E225" s="158" t="s">
        <v>2550</v>
      </c>
      <c r="F225" s="161" t="s">
        <v>1984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2512</v>
      </c>
      <c r="B226" s="168" t="s">
        <v>2533</v>
      </c>
      <c r="C226" s="169" t="s">
        <v>2551</v>
      </c>
      <c r="D226" s="170" t="s">
        <v>2552</v>
      </c>
      <c r="E226" s="171" t="s">
        <v>2553</v>
      </c>
      <c r="F226" s="172" t="s">
        <v>1984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97</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IFERROR(INDEX('Recommendations'!$G$2:$G$17, MATCH(H2,'Recommendations'!$A$2:$A$17,0))="Implemented", FALSE))</xm:f>
            <x14:dxf>
              <font>
                <color rgb="FF000000"/>
              </font>
              <fill>
                <patternFill>
                  <bgColor rgb="FF3C7D22"/>
                </patternFill>
              </fill>
            </x14:dxf>
          </x14:cfRule>
          <x14:cfRule type="expression" priority="2" id="{00000000-000E-0000-0700-000002000000}">
            <xm:f>AND(H2&lt;&gt;"", IFERROR(INDEX('Recommendations'!$G$2:$G$17, MATCH(H2,'Recommendations'!$A$2:$A$17,0))="Compensated", FALSE))</xm:f>
            <x14:dxf>
              <font>
                <color rgb="FF000000"/>
              </font>
              <fill>
                <patternFill>
                  <bgColor rgb="FFC6E0B4"/>
                </patternFill>
              </fill>
            </x14:dxf>
          </x14:cfRule>
          <x14:cfRule type="expression" priority="3" id="{00000000-000E-0000-0700-000003000000}">
            <xm:f>AND(H2&lt;&gt;"", IFERROR(INDEX('Recommendations'!$G$2:$G$17, MATCH(H2,'Recommendations'!$A$2:$A$17,0))="Testing", FALSE))</xm:f>
            <x14:dxf>
              <font>
                <color rgb="FF000000"/>
              </font>
              <fill>
                <patternFill>
                  <bgColor rgb="FFFFC000"/>
                </patternFill>
              </fill>
            </x14:dxf>
          </x14:cfRule>
          <x14:cfRule type="expression" priority="4" id="{00000000-000E-0000-0700-000004000000}">
            <xm:f>AND(H2&lt;&gt;"", IFERROR(INDEX('Recommendations'!$G$2:$G$17, MATCH(H2,'Recommendations'!$A$2:$A$17,0))="Failed", FALSE))</xm:f>
            <x14:dxf>
              <font>
                <color rgb="FF000000"/>
              </font>
              <fill>
                <patternFill>
                  <bgColor rgb="FFD82891"/>
                </patternFill>
              </fill>
            </x14:dxf>
          </x14:cfRule>
          <x14:cfRule type="expression" priority="5" id="{00000000-000E-0000-0700-000005000000}">
            <xm:f>AND(H2&lt;&gt;"", IFERROR(INDEX('Recommendations'!$G$2:$G$17, MATCH(H2,'Recommendations'!$A$2:$A$17,0))="Risk Accepted", FALSE))</xm:f>
            <x14:dxf>
              <font>
                <color rgb="FF000000"/>
              </font>
              <fill>
                <patternFill>
                  <bgColor rgb="FFD9D9D9"/>
                </patternFill>
              </fill>
            </x14:dxf>
          </x14:cfRule>
          <x14:cfRule type="expression" priority="6" id="{00000000-000E-0000-0700-000006000000}">
            <xm:f>AND(H2&lt;&gt;"", IFERROR(INDEX('Recommendations'!$G$2:$G$17, MATCH(H2,'Recommendations'!$A$2:$A$17,0))="N/A",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1971</v>
      </c>
      <c r="B1" s="207" t="s">
        <v>2554</v>
      </c>
      <c r="C1" s="207" t="s">
        <v>2555</v>
      </c>
      <c r="D1" s="207" t="s">
        <v>2556</v>
      </c>
      <c r="E1" s="207" t="s">
        <v>1280</v>
      </c>
      <c r="F1" s="207" t="s">
        <v>339</v>
      </c>
      <c r="G1" s="207" t="s">
        <v>340</v>
      </c>
      <c r="H1" s="207" t="s">
        <v>341</v>
      </c>
      <c r="I1" s="207" t="s">
        <v>342</v>
      </c>
      <c r="J1" s="207" t="s">
        <v>343</v>
      </c>
      <c r="K1" s="207" t="s">
        <v>344</v>
      </c>
      <c r="L1" s="207" t="s">
        <v>345</v>
      </c>
      <c r="M1" s="207" t="s">
        <v>346</v>
      </c>
      <c r="N1" s="207" t="s">
        <v>347</v>
      </c>
      <c r="O1" s="207" t="s">
        <v>348</v>
      </c>
      <c r="P1" s="207" t="s">
        <v>349</v>
      </c>
      <c r="Q1" s="207" t="s">
        <v>350</v>
      </c>
      <c r="R1" s="207" t="s">
        <v>351</v>
      </c>
      <c r="S1" s="207" t="s">
        <v>352</v>
      </c>
      <c r="T1" s="207" t="s">
        <v>353</v>
      </c>
      <c r="U1" s="207" t="s">
        <v>354</v>
      </c>
      <c r="V1" s="207" t="s">
        <v>355</v>
      </c>
      <c r="W1" s="207" t="s">
        <v>356</v>
      </c>
      <c r="X1" s="207" t="s">
        <v>357</v>
      </c>
      <c r="Y1" s="207" t="s">
        <v>358</v>
      </c>
      <c r="Z1" s="207" t="s">
        <v>359</v>
      </c>
      <c r="AA1" s="207" t="s">
        <v>360</v>
      </c>
      <c r="AB1" s="207" t="s">
        <v>361</v>
      </c>
      <c r="AC1" s="207" t="s">
        <v>362</v>
      </c>
      <c r="AD1" s="207" t="s">
        <v>363</v>
      </c>
      <c r="AE1" s="207" t="s">
        <v>364</v>
      </c>
      <c r="AF1" s="207" t="s">
        <v>365</v>
      </c>
      <c r="AG1" s="207" t="s">
        <v>366</v>
      </c>
      <c r="AH1" s="207" t="s">
        <v>367</v>
      </c>
      <c r="AI1" s="207" t="s">
        <v>368</v>
      </c>
      <c r="AJ1" s="207" t="s">
        <v>369</v>
      </c>
      <c r="AK1" s="207" t="s">
        <v>370</v>
      </c>
      <c r="AL1" s="207" t="s">
        <v>371</v>
      </c>
      <c r="AM1" s="207" t="s">
        <v>372</v>
      </c>
      <c r="AN1" s="207" t="s">
        <v>373</v>
      </c>
      <c r="AO1" s="207" t="s">
        <v>374</v>
      </c>
      <c r="AP1" s="207" t="s">
        <v>375</v>
      </c>
      <c r="AQ1" s="207" t="s">
        <v>376</v>
      </c>
      <c r="AR1" s="207" t="s">
        <v>377</v>
      </c>
      <c r="AS1" s="207" t="s">
        <v>378</v>
      </c>
      <c r="AT1" s="208" t="s">
        <v>379</v>
      </c>
    </row>
    <row r="2" spans="1:46" ht="60" customHeight="1" outlineLevel="1" x14ac:dyDescent="0.35">
      <c r="A2" s="200" t="s">
        <v>181</v>
      </c>
      <c r="B2" s="186" t="s">
        <v>2557</v>
      </c>
      <c r="C2" s="186"/>
      <c r="D2" s="189" t="s">
        <v>2558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181</v>
      </c>
      <c r="B3" s="187" t="s">
        <v>2557</v>
      </c>
      <c r="C3" s="188" t="s">
        <v>2559</v>
      </c>
      <c r="D3" s="190" t="s">
        <v>2560</v>
      </c>
      <c r="E3" s="190" t="s">
        <v>2561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181</v>
      </c>
      <c r="B4" s="187" t="s">
        <v>2557</v>
      </c>
      <c r="C4" s="188" t="s">
        <v>2562</v>
      </c>
      <c r="D4" s="190" t="s">
        <v>2563</v>
      </c>
      <c r="E4" s="190" t="s">
        <v>2564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181</v>
      </c>
      <c r="B5" s="187" t="s">
        <v>2557</v>
      </c>
      <c r="C5" s="188" t="s">
        <v>2565</v>
      </c>
      <c r="D5" s="190" t="s">
        <v>2566</v>
      </c>
      <c r="E5" s="190" t="s">
        <v>2567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181</v>
      </c>
      <c r="B6" s="187" t="s">
        <v>2557</v>
      </c>
      <c r="C6" s="188" t="s">
        <v>2568</v>
      </c>
      <c r="D6" s="190" t="s">
        <v>2569</v>
      </c>
      <c r="E6" s="190" t="s">
        <v>2570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181</v>
      </c>
      <c r="B7" s="187" t="s">
        <v>2557</v>
      </c>
      <c r="C7" s="188" t="s">
        <v>2571</v>
      </c>
      <c r="D7" s="190" t="s">
        <v>2572</v>
      </c>
      <c r="E7" s="190" t="s">
        <v>2573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181</v>
      </c>
      <c r="B8" s="187" t="s">
        <v>2557</v>
      </c>
      <c r="C8" s="188" t="s">
        <v>2574</v>
      </c>
      <c r="D8" s="190" t="s">
        <v>2575</v>
      </c>
      <c r="E8" s="190" t="s">
        <v>2576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181</v>
      </c>
      <c r="B9" s="187" t="s">
        <v>2557</v>
      </c>
      <c r="C9" s="188" t="s">
        <v>2577</v>
      </c>
      <c r="D9" s="190" t="s">
        <v>2578</v>
      </c>
      <c r="E9" s="190" t="s">
        <v>2579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181</v>
      </c>
      <c r="B10" s="187" t="s">
        <v>2557</v>
      </c>
      <c r="C10" s="188" t="s">
        <v>2580</v>
      </c>
      <c r="D10" s="190" t="s">
        <v>2581</v>
      </c>
      <c r="E10" s="190" t="s">
        <v>2582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181</v>
      </c>
      <c r="B11" s="187" t="s">
        <v>2557</v>
      </c>
      <c r="C11" s="188" t="s">
        <v>2583</v>
      </c>
      <c r="D11" s="190" t="s">
        <v>2584</v>
      </c>
      <c r="E11" s="190" t="s">
        <v>2585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181</v>
      </c>
      <c r="B12" s="187" t="s">
        <v>2557</v>
      </c>
      <c r="C12" s="188" t="s">
        <v>2586</v>
      </c>
      <c r="D12" s="190" t="s">
        <v>2587</v>
      </c>
      <c r="E12" s="190" t="s">
        <v>2588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181</v>
      </c>
      <c r="B13" s="187" t="s">
        <v>2557</v>
      </c>
      <c r="C13" s="188" t="s">
        <v>2589</v>
      </c>
      <c r="D13" s="190" t="s">
        <v>2590</v>
      </c>
      <c r="E13" s="190" t="s">
        <v>2591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181</v>
      </c>
      <c r="B14" s="187" t="s">
        <v>2557</v>
      </c>
      <c r="C14" s="188" t="s">
        <v>2592</v>
      </c>
      <c r="D14" s="190" t="s">
        <v>2593</v>
      </c>
      <c r="E14" s="190" t="s">
        <v>2594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181</v>
      </c>
      <c r="B15" s="187" t="s">
        <v>2557</v>
      </c>
      <c r="C15" s="188" t="s">
        <v>2595</v>
      </c>
      <c r="D15" s="190" t="s">
        <v>2596</v>
      </c>
      <c r="E15" s="190" t="s">
        <v>2597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181</v>
      </c>
      <c r="B16" s="187" t="s">
        <v>2557</v>
      </c>
      <c r="C16" s="188" t="s">
        <v>2598</v>
      </c>
      <c r="D16" s="190" t="s">
        <v>2599</v>
      </c>
      <c r="E16" s="190" t="s">
        <v>2600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181</v>
      </c>
      <c r="B17" s="187" t="s">
        <v>2557</v>
      </c>
      <c r="C17" s="188" t="s">
        <v>2601</v>
      </c>
      <c r="D17" s="190" t="s">
        <v>2602</v>
      </c>
      <c r="E17" s="190" t="s">
        <v>2603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181</v>
      </c>
      <c r="B18" s="187" t="s">
        <v>2557</v>
      </c>
      <c r="C18" s="188" t="s">
        <v>2604</v>
      </c>
      <c r="D18" s="190" t="s">
        <v>2605</v>
      </c>
      <c r="E18" s="190" t="s">
        <v>2606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181</v>
      </c>
      <c r="B19" s="186" t="s">
        <v>2607</v>
      </c>
      <c r="C19" s="186"/>
      <c r="D19" s="189" t="s">
        <v>2608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181</v>
      </c>
      <c r="B20" s="187" t="s">
        <v>2607</v>
      </c>
      <c r="C20" s="188" t="s">
        <v>2609</v>
      </c>
      <c r="D20" s="190" t="s">
        <v>2610</v>
      </c>
      <c r="E20" s="190" t="s">
        <v>2611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181</v>
      </c>
      <c r="B21" s="187" t="s">
        <v>2607</v>
      </c>
      <c r="C21" s="188" t="s">
        <v>2612</v>
      </c>
      <c r="D21" s="190" t="s">
        <v>2613</v>
      </c>
      <c r="E21" s="190" t="s">
        <v>2614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181</v>
      </c>
      <c r="B22" s="187" t="s">
        <v>2607</v>
      </c>
      <c r="C22" s="188" t="s">
        <v>2615</v>
      </c>
      <c r="D22" s="190" t="s">
        <v>2616</v>
      </c>
      <c r="E22" s="190" t="s">
        <v>2617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181</v>
      </c>
      <c r="B23" s="187" t="s">
        <v>2607</v>
      </c>
      <c r="C23" s="188" t="s">
        <v>2618</v>
      </c>
      <c r="D23" s="190" t="s">
        <v>2619</v>
      </c>
      <c r="E23" s="190" t="s">
        <v>2620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181</v>
      </c>
      <c r="B24" s="187" t="s">
        <v>2607</v>
      </c>
      <c r="C24" s="188" t="s">
        <v>2621</v>
      </c>
      <c r="D24" s="190" t="s">
        <v>2622</v>
      </c>
      <c r="E24" s="190" t="s">
        <v>2623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181</v>
      </c>
      <c r="B25" s="187" t="s">
        <v>2607</v>
      </c>
      <c r="C25" s="188" t="s">
        <v>2624</v>
      </c>
      <c r="D25" s="190" t="s">
        <v>2625</v>
      </c>
      <c r="E25" s="190" t="s">
        <v>2626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181</v>
      </c>
      <c r="B26" s="187" t="s">
        <v>2607</v>
      </c>
      <c r="C26" s="188" t="s">
        <v>2627</v>
      </c>
      <c r="D26" s="190" t="s">
        <v>2628</v>
      </c>
      <c r="E26" s="190" t="s">
        <v>2629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181</v>
      </c>
      <c r="B27" s="187" t="s">
        <v>2607</v>
      </c>
      <c r="C27" s="188" t="s">
        <v>2630</v>
      </c>
      <c r="D27" s="190" t="s">
        <v>2631</v>
      </c>
      <c r="E27" s="190" t="s">
        <v>2632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181</v>
      </c>
      <c r="B28" s="187" t="s">
        <v>2607</v>
      </c>
      <c r="C28" s="188" t="s">
        <v>2633</v>
      </c>
      <c r="D28" s="190" t="s">
        <v>2634</v>
      </c>
      <c r="E28" s="190" t="s">
        <v>2635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181</v>
      </c>
      <c r="B29" s="187" t="s">
        <v>2607</v>
      </c>
      <c r="C29" s="188" t="s">
        <v>2636</v>
      </c>
      <c r="D29" s="190" t="s">
        <v>2637</v>
      </c>
      <c r="E29" s="190" t="s">
        <v>2638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181</v>
      </c>
      <c r="B30" s="187" t="s">
        <v>2607</v>
      </c>
      <c r="C30" s="188" t="s">
        <v>2639</v>
      </c>
      <c r="D30" s="190" t="s">
        <v>2640</v>
      </c>
      <c r="E30" s="190" t="s">
        <v>2641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181</v>
      </c>
      <c r="B31" s="187" t="s">
        <v>2607</v>
      </c>
      <c r="C31" s="188" t="s">
        <v>2642</v>
      </c>
      <c r="D31" s="190" t="s">
        <v>2643</v>
      </c>
      <c r="E31" s="190" t="s">
        <v>2644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2645</v>
      </c>
      <c r="B32" s="186"/>
      <c r="C32" s="186"/>
      <c r="D32" s="189" t="s">
        <v>2646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2645</v>
      </c>
      <c r="B33" s="187"/>
      <c r="C33" s="188" t="s">
        <v>2647</v>
      </c>
      <c r="D33" s="190" t="s">
        <v>2648</v>
      </c>
      <c r="E33" s="190" t="s">
        <v>2649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2645</v>
      </c>
      <c r="B34" s="187"/>
      <c r="C34" s="188" t="s">
        <v>2650</v>
      </c>
      <c r="D34" s="190" t="s">
        <v>2651</v>
      </c>
      <c r="E34" s="190" t="s">
        <v>2652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2645</v>
      </c>
      <c r="B35" s="187"/>
      <c r="C35" s="188" t="s">
        <v>2653</v>
      </c>
      <c r="D35" s="190" t="s">
        <v>2654</v>
      </c>
      <c r="E35" s="190" t="s">
        <v>2655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2645</v>
      </c>
      <c r="B36" s="186" t="s">
        <v>2656</v>
      </c>
      <c r="C36" s="186"/>
      <c r="D36" s="189" t="s">
        <v>2657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2645</v>
      </c>
      <c r="B37" s="187" t="s">
        <v>2656</v>
      </c>
      <c r="C37" s="188" t="s">
        <v>2658</v>
      </c>
      <c r="D37" s="190" t="s">
        <v>2659</v>
      </c>
      <c r="E37" s="190" t="s">
        <v>2660</v>
      </c>
      <c r="F37" s="192">
        <f>IF(COUNTIF(G37:AT37,"&lt;&gt;")=0,"",SUMPRODUCT(((Recommendations[ImplStatus]="Implemented")+(Recommendations[ImplStatus]="Compensated"))*ISNUMBER(MATCH(Recommendations[Id],G37:AT37,0)))/COUNTIF(G37:AT37,"&lt;&gt;"))</f>
        <v>0</v>
      </c>
      <c r="G37" s="194" t="s">
        <v>67</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2645</v>
      </c>
      <c r="B38" s="187" t="s">
        <v>2656</v>
      </c>
      <c r="C38" s="188" t="s">
        <v>2661</v>
      </c>
      <c r="D38" s="190" t="s">
        <v>2662</v>
      </c>
      <c r="E38" s="190" t="s">
        <v>2663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2645</v>
      </c>
      <c r="B39" s="187" t="s">
        <v>2656</v>
      </c>
      <c r="C39" s="188" t="s">
        <v>2664</v>
      </c>
      <c r="D39" s="190" t="s">
        <v>2665</v>
      </c>
      <c r="E39" s="190" t="s">
        <v>2666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2645</v>
      </c>
      <c r="B40" s="187" t="s">
        <v>2656</v>
      </c>
      <c r="C40" s="188" t="s">
        <v>2667</v>
      </c>
      <c r="D40" s="190" t="s">
        <v>2668</v>
      </c>
      <c r="E40" s="190" t="s">
        <v>2669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2645</v>
      </c>
      <c r="B41" s="187" t="s">
        <v>2656</v>
      </c>
      <c r="C41" s="188" t="s">
        <v>2670</v>
      </c>
      <c r="D41" s="190" t="s">
        <v>2671</v>
      </c>
      <c r="E41" s="190" t="s">
        <v>2672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2645</v>
      </c>
      <c r="B42" s="187" t="s">
        <v>2656</v>
      </c>
      <c r="C42" s="188" t="s">
        <v>2673</v>
      </c>
      <c r="D42" s="190" t="s">
        <v>2674</v>
      </c>
      <c r="E42" s="190" t="s">
        <v>2675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2645</v>
      </c>
      <c r="B43" s="187" t="s">
        <v>2656</v>
      </c>
      <c r="C43" s="188" t="s">
        <v>2676</v>
      </c>
      <c r="D43" s="190" t="s">
        <v>2677</v>
      </c>
      <c r="E43" s="190" t="s">
        <v>2678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2645</v>
      </c>
      <c r="B44" s="187" t="s">
        <v>2656</v>
      </c>
      <c r="C44" s="188" t="s">
        <v>2679</v>
      </c>
      <c r="D44" s="190" t="s">
        <v>2680</v>
      </c>
      <c r="E44" s="190" t="s">
        <v>2681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2645</v>
      </c>
      <c r="B45" s="187" t="s">
        <v>2656</v>
      </c>
      <c r="C45" s="188" t="s">
        <v>2682</v>
      </c>
      <c r="D45" s="190" t="s">
        <v>2683</v>
      </c>
      <c r="E45" s="190" t="s">
        <v>2684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2645</v>
      </c>
      <c r="B46" s="187" t="s">
        <v>2656</v>
      </c>
      <c r="C46" s="188" t="s">
        <v>2685</v>
      </c>
      <c r="D46" s="190" t="s">
        <v>2686</v>
      </c>
      <c r="E46" s="190" t="s">
        <v>2687</v>
      </c>
      <c r="F46" s="192">
        <f>IF(COUNTIF(G46:AT46,"&lt;&gt;")=0,"",SUMPRODUCT(((Recommendations[ImplStatus]="Implemented")+(Recommendations[ImplStatus]="Compensated"))*ISNUMBER(MATCH(Recommendations[Id],G46:AT46,0)))/COUNTIF(G46:AT46,"&lt;&gt;"))</f>
        <v>0</v>
      </c>
      <c r="G46" s="194" t="s">
        <v>72</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2645</v>
      </c>
      <c r="B47" s="187" t="s">
        <v>2656</v>
      </c>
      <c r="C47" s="188" t="s">
        <v>2688</v>
      </c>
      <c r="D47" s="190" t="s">
        <v>2689</v>
      </c>
      <c r="E47" s="190" t="s">
        <v>2690</v>
      </c>
      <c r="F47" s="192">
        <f>IF(COUNTIF(G47:AT47,"&lt;&gt;")=0,"",SUMPRODUCT(((Recommendations[ImplStatus]="Implemented")+(Recommendations[ImplStatus]="Compensated"))*ISNUMBER(MATCH(Recommendations[Id],G47:AT47,0)))/COUNTIF(G47:AT47,"&lt;&gt;"))</f>
        <v>0</v>
      </c>
      <c r="G47" s="194" t="s">
        <v>72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2645</v>
      </c>
      <c r="B48" s="187" t="s">
        <v>2656</v>
      </c>
      <c r="C48" s="188" t="s">
        <v>2691</v>
      </c>
      <c r="D48" s="190" t="s">
        <v>2692</v>
      </c>
      <c r="E48" s="190" t="s">
        <v>2693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2645</v>
      </c>
      <c r="B49" s="187" t="s">
        <v>2656</v>
      </c>
      <c r="C49" s="188" t="s">
        <v>2694</v>
      </c>
      <c r="D49" s="190" t="s">
        <v>2695</v>
      </c>
      <c r="E49" s="190" t="s">
        <v>2696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2645</v>
      </c>
      <c r="B50" s="187" t="s">
        <v>2656</v>
      </c>
      <c r="C50" s="188" t="s">
        <v>2697</v>
      </c>
      <c r="D50" s="190" t="s">
        <v>2698</v>
      </c>
      <c r="E50" s="190" t="s">
        <v>2699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2645</v>
      </c>
      <c r="B51" s="186" t="s">
        <v>2700</v>
      </c>
      <c r="C51" s="186"/>
      <c r="D51" s="189" t="s">
        <v>2701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2645</v>
      </c>
      <c r="B52" s="187" t="s">
        <v>2700</v>
      </c>
      <c r="C52" s="188" t="s">
        <v>2702</v>
      </c>
      <c r="D52" s="190" t="s">
        <v>2703</v>
      </c>
      <c r="E52" s="190" t="s">
        <v>2704</v>
      </c>
      <c r="F52" s="192">
        <f>IF(COUNTIF(G52:AT52,"&lt;&gt;")=0,"",SUMPRODUCT(((Recommendations[ImplStatus]="Implemented")+(Recommendations[ImplStatus]="Compensated"))*ISNUMBER(MATCH(Recommendations[Id],G52:AT52,0)))/COUNTIF(G52:AT52,"&lt;&gt;"))</f>
        <v>0</v>
      </c>
      <c r="G52" s="194" t="s">
        <v>77</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2645</v>
      </c>
      <c r="B53" s="187" t="s">
        <v>2700</v>
      </c>
      <c r="C53" s="188" t="s">
        <v>2705</v>
      </c>
      <c r="D53" s="190" t="s">
        <v>2706</v>
      </c>
      <c r="E53" s="190" t="s">
        <v>2707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2645</v>
      </c>
      <c r="B54" s="187" t="s">
        <v>2700</v>
      </c>
      <c r="C54" s="188" t="s">
        <v>2708</v>
      </c>
      <c r="D54" s="190" t="s">
        <v>2709</v>
      </c>
      <c r="E54" s="190" t="s">
        <v>2710</v>
      </c>
      <c r="F54" s="192">
        <f>IF(COUNTIF(G54:AT54,"&lt;&gt;")=0,"",SUMPRODUCT(((Recommendations[ImplStatus]="Implemented")+(Recommendations[ImplStatus]="Compensated"))*ISNUMBER(MATCH(Recommendations[Id],G54:AT54,0)))/COUNTIF(G54:AT54,"&lt;&gt;"))</f>
        <v>0</v>
      </c>
      <c r="G54" s="194" t="s">
        <v>82</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2645</v>
      </c>
      <c r="B55" s="187" t="s">
        <v>2700</v>
      </c>
      <c r="C55" s="188" t="s">
        <v>2711</v>
      </c>
      <c r="D55" s="190" t="s">
        <v>2712</v>
      </c>
      <c r="E55" s="190" t="s">
        <v>2713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2645</v>
      </c>
      <c r="B56" s="187" t="s">
        <v>2700</v>
      </c>
      <c r="C56" s="188" t="s">
        <v>2714</v>
      </c>
      <c r="D56" s="190" t="s">
        <v>2715</v>
      </c>
      <c r="E56" s="190" t="s">
        <v>2716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2645</v>
      </c>
      <c r="B57" s="187" t="s">
        <v>2700</v>
      </c>
      <c r="C57" s="188" t="s">
        <v>2717</v>
      </c>
      <c r="D57" s="190" t="s">
        <v>2718</v>
      </c>
      <c r="E57" s="190" t="s">
        <v>2719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2645</v>
      </c>
      <c r="B58" s="187" t="s">
        <v>2700</v>
      </c>
      <c r="C58" s="188" t="s">
        <v>2720</v>
      </c>
      <c r="D58" s="190" t="s">
        <v>2721</v>
      </c>
      <c r="E58" s="190" t="s">
        <v>2722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2645</v>
      </c>
      <c r="B59" s="187" t="s">
        <v>2700</v>
      </c>
      <c r="C59" s="188" t="s">
        <v>2723</v>
      </c>
      <c r="D59" s="190" t="s">
        <v>2724</v>
      </c>
      <c r="E59" s="190" t="s">
        <v>2725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2645</v>
      </c>
      <c r="B60" s="187" t="s">
        <v>2726</v>
      </c>
      <c r="C60" s="188" t="s">
        <v>2727</v>
      </c>
      <c r="D60" s="190" t="s">
        <v>2728</v>
      </c>
      <c r="E60" s="190" t="s">
        <v>2729</v>
      </c>
      <c r="F60" s="192">
        <f>IF(COUNTIF(G60:AT60,"&lt;&gt;")=0,"",SUMPRODUCT(((Recommendations[ImplStatus]="Implemented")+(Recommendations[ImplStatus]="Compensated"))*ISNUMBER(MATCH(Recommendations[Id],G60:AT60,0)))/COUNTIF(G60:AT60,"&lt;&gt;"))</f>
        <v>0</v>
      </c>
      <c r="G60" s="194" t="s">
        <v>29</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2645</v>
      </c>
      <c r="B61" s="187" t="s">
        <v>2726</v>
      </c>
      <c r="C61" s="188" t="s">
        <v>2730</v>
      </c>
      <c r="D61" s="190" t="s">
        <v>2731</v>
      </c>
      <c r="E61" s="190" t="s">
        <v>2732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2645</v>
      </c>
      <c r="B62" s="186" t="s">
        <v>2733</v>
      </c>
      <c r="C62" s="186"/>
      <c r="D62" s="189" t="s">
        <v>2734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2645</v>
      </c>
      <c r="B63" s="187" t="s">
        <v>2733</v>
      </c>
      <c r="C63" s="188" t="s">
        <v>2735</v>
      </c>
      <c r="D63" s="190" t="s">
        <v>2736</v>
      </c>
      <c r="E63" s="190" t="s">
        <v>2737</v>
      </c>
      <c r="F63" s="192">
        <f>IF(COUNTIF(G63:AT63,"&lt;&gt;")=0,"",SUMPRODUCT(((Recommendations[ImplStatus]="Implemented")+(Recommendations[ImplStatus]="Compensated"))*ISNUMBER(MATCH(Recommendations[Id],G63:AT63,0)))/COUNTIF(G63:AT63,"&lt;&gt;"))</f>
        <v>0</v>
      </c>
      <c r="G63" s="194" t="s">
        <v>61</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2645</v>
      </c>
      <c r="B64" s="187" t="s">
        <v>2733</v>
      </c>
      <c r="C64" s="188" t="s">
        <v>2738</v>
      </c>
      <c r="D64" s="190" t="s">
        <v>2739</v>
      </c>
      <c r="E64" s="190" t="s">
        <v>2740</v>
      </c>
      <c r="F64" s="192">
        <f>IF(COUNTIF(G64:AT64,"&lt;&gt;")=0,"",SUMPRODUCT(((Recommendations[ImplStatus]="Implemented")+(Recommendations[ImplStatus]="Compensated"))*ISNUMBER(MATCH(Recommendations[Id],G64:AT64,0)))/COUNTIF(G64:AT64,"&lt;&gt;"))</f>
        <v>0</v>
      </c>
      <c r="G64" s="194" t="s">
        <v>61</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2645</v>
      </c>
      <c r="B65" s="187" t="s">
        <v>2733</v>
      </c>
      <c r="C65" s="188" t="s">
        <v>2741</v>
      </c>
      <c r="D65" s="190" t="s">
        <v>2742</v>
      </c>
      <c r="E65" s="190" t="s">
        <v>2743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2645</v>
      </c>
      <c r="B66" s="187" t="s">
        <v>2733</v>
      </c>
      <c r="C66" s="188" t="s">
        <v>2744</v>
      </c>
      <c r="D66" s="190" t="s">
        <v>2745</v>
      </c>
      <c r="E66" s="190" t="s">
        <v>2746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2645</v>
      </c>
      <c r="B67" s="187" t="s">
        <v>2733</v>
      </c>
      <c r="C67" s="188" t="s">
        <v>2747</v>
      </c>
      <c r="D67" s="190" t="s">
        <v>2748</v>
      </c>
      <c r="E67" s="190" t="s">
        <v>2749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2645</v>
      </c>
      <c r="B68" s="187" t="s">
        <v>2733</v>
      </c>
      <c r="C68" s="188" t="s">
        <v>2750</v>
      </c>
      <c r="D68" s="190" t="s">
        <v>2751</v>
      </c>
      <c r="E68" s="190" t="s">
        <v>2752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2645</v>
      </c>
      <c r="B69" s="187" t="s">
        <v>2733</v>
      </c>
      <c r="C69" s="188" t="s">
        <v>2753</v>
      </c>
      <c r="D69" s="190" t="s">
        <v>2754</v>
      </c>
      <c r="E69" s="190" t="s">
        <v>2755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2645</v>
      </c>
      <c r="B70" s="187" t="s">
        <v>2733</v>
      </c>
      <c r="C70" s="188" t="s">
        <v>2756</v>
      </c>
      <c r="D70" s="190" t="s">
        <v>2757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2645</v>
      </c>
      <c r="B71" s="187" t="s">
        <v>2733</v>
      </c>
      <c r="C71" s="188" t="s">
        <v>2758</v>
      </c>
      <c r="D71" s="190" t="s">
        <v>2759</v>
      </c>
      <c r="E71" s="190" t="s">
        <v>2760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2645</v>
      </c>
      <c r="B72" s="187" t="s">
        <v>2733</v>
      </c>
      <c r="C72" s="188" t="s">
        <v>2761</v>
      </c>
      <c r="D72" s="190" t="s">
        <v>2762</v>
      </c>
      <c r="E72" s="190" t="s">
        <v>2763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2645</v>
      </c>
      <c r="B73" s="187" t="s">
        <v>2733</v>
      </c>
      <c r="C73" s="188" t="s">
        <v>2764</v>
      </c>
      <c r="D73" s="190" t="s">
        <v>2765</v>
      </c>
      <c r="E73" s="190" t="s">
        <v>2766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2645</v>
      </c>
      <c r="B74" s="187" t="s">
        <v>2733</v>
      </c>
      <c r="C74" s="188" t="s">
        <v>2767</v>
      </c>
      <c r="D74" s="190" t="s">
        <v>2768</v>
      </c>
      <c r="E74" s="190" t="s">
        <v>2769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2645</v>
      </c>
      <c r="B75" s="187" t="s">
        <v>2733</v>
      </c>
      <c r="C75" s="188" t="s">
        <v>2770</v>
      </c>
      <c r="D75" s="190" t="s">
        <v>2771</v>
      </c>
      <c r="E75" s="190" t="s">
        <v>2772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2645</v>
      </c>
      <c r="B76" s="187" t="s">
        <v>2733</v>
      </c>
      <c r="C76" s="188" t="s">
        <v>2773</v>
      </c>
      <c r="D76" s="190" t="s">
        <v>2774</v>
      </c>
      <c r="E76" s="190" t="s">
        <v>2775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2645</v>
      </c>
      <c r="B77" s="187" t="s">
        <v>2733</v>
      </c>
      <c r="C77" s="188" t="s">
        <v>2776</v>
      </c>
      <c r="D77" s="190" t="s">
        <v>2777</v>
      </c>
      <c r="E77" s="190" t="s">
        <v>2778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2645</v>
      </c>
      <c r="B78" s="187" t="s">
        <v>2733</v>
      </c>
      <c r="C78" s="188" t="s">
        <v>2779</v>
      </c>
      <c r="D78" s="190" t="s">
        <v>2780</v>
      </c>
      <c r="E78" s="190" t="s">
        <v>2781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2645</v>
      </c>
      <c r="B79" s="186" t="s">
        <v>2733</v>
      </c>
      <c r="C79" s="186"/>
      <c r="D79" s="189" t="s">
        <v>2782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2783</v>
      </c>
      <c r="B80" s="187"/>
      <c r="C80" s="188" t="s">
        <v>2784</v>
      </c>
      <c r="D80" s="190" t="s">
        <v>2785</v>
      </c>
      <c r="E80" s="190" t="s">
        <v>2786</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2783</v>
      </c>
      <c r="B81" s="187"/>
      <c r="C81" s="188" t="s">
        <v>2787</v>
      </c>
      <c r="D81" s="190" t="s">
        <v>2788</v>
      </c>
      <c r="E81" s="190" t="s">
        <v>2789</v>
      </c>
      <c r="F81" s="192">
        <f>IF(COUNTIF(G81:AT81,"&lt;&gt;")=0,"",SUMPRODUCT(((Recommendations[ImplStatus]="Implemented")+(Recommendations[ImplStatus]="Compensated"))*ISNUMBER(MATCH(Recommendations[Id],G81:AT81,0)))/COUNTIF(G81:AT81,"&lt;&gt;"))</f>
        <v>0</v>
      </c>
      <c r="G81" s="194" t="s">
        <v>59</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2783</v>
      </c>
      <c r="B82" s="187"/>
      <c r="C82" s="188" t="s">
        <v>2790</v>
      </c>
      <c r="D82" s="190" t="s">
        <v>2791</v>
      </c>
      <c r="E82" s="190" t="s">
        <v>2792</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2783</v>
      </c>
      <c r="B83" s="187"/>
      <c r="C83" s="188" t="s">
        <v>2793</v>
      </c>
      <c r="D83" s="190" t="s">
        <v>2794</v>
      </c>
      <c r="E83" s="190" t="s">
        <v>2795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2783</v>
      </c>
      <c r="B84" s="186"/>
      <c r="C84" s="186"/>
      <c r="D84" s="189" t="s">
        <v>2796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2797</v>
      </c>
      <c r="B85" s="187"/>
      <c r="C85" s="188" t="s">
        <v>2798</v>
      </c>
      <c r="D85" s="190" t="s">
        <v>2799</v>
      </c>
      <c r="E85" s="190" t="s">
        <v>2800</v>
      </c>
      <c r="F85" s="192">
        <f>IF(COUNTIF(G85:AT85,"&lt;&gt;")=0,"",SUMPRODUCT(((Recommendations[ImplStatus]="Implemented")+(Recommendations[ImplStatus]="Compensated"))*ISNUMBER(MATCH(Recommendations[Id],G85:AT85,0)))/COUNTIF(G85:AT85,"&lt;&gt;"))</f>
        <v>0</v>
      </c>
      <c r="G85" s="194" t="s">
        <v>44</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2797</v>
      </c>
      <c r="B86" s="187"/>
      <c r="C86" s="188" t="s">
        <v>2801</v>
      </c>
      <c r="D86" s="190" t="s">
        <v>2802</v>
      </c>
      <c r="E86" s="190" t="s">
        <v>2803</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2797</v>
      </c>
      <c r="B87" s="187"/>
      <c r="C87" s="188" t="s">
        <v>2804</v>
      </c>
      <c r="D87" s="190" t="s">
        <v>2805</v>
      </c>
      <c r="E87" s="190" t="s">
        <v>2806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2797</v>
      </c>
      <c r="B88" s="187"/>
      <c r="C88" s="188" t="s">
        <v>2807</v>
      </c>
      <c r="D88" s="190" t="s">
        <v>2808</v>
      </c>
      <c r="E88" s="190" t="s">
        <v>2809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2797</v>
      </c>
      <c r="B89" s="187"/>
      <c r="C89" s="188" t="s">
        <v>2810</v>
      </c>
      <c r="D89" s="190" t="s">
        <v>2811</v>
      </c>
      <c r="E89" s="190" t="s">
        <v>2812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2797</v>
      </c>
      <c r="B90" s="186" t="s">
        <v>2813</v>
      </c>
      <c r="C90" s="186"/>
      <c r="D90" s="189" t="s">
        <v>2814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2797</v>
      </c>
      <c r="B91" s="187" t="s">
        <v>2813</v>
      </c>
      <c r="C91" s="188" t="s">
        <v>2815</v>
      </c>
      <c r="D91" s="190" t="s">
        <v>2816</v>
      </c>
      <c r="E91" s="190" t="s">
        <v>2817</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2797</v>
      </c>
      <c r="B92" s="187" t="s">
        <v>2813</v>
      </c>
      <c r="C92" s="188" t="s">
        <v>2818</v>
      </c>
      <c r="D92" s="190" t="s">
        <v>2819</v>
      </c>
      <c r="E92" s="190" t="s">
        <v>2820</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2813</v>
      </c>
      <c r="C93" s="188" t="s">
        <v>2821</v>
      </c>
      <c r="D93" s="190" t="s">
        <v>2822</v>
      </c>
      <c r="E93" s="190" t="s">
        <v>2823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2813</v>
      </c>
      <c r="C94" s="188" t="s">
        <v>2824</v>
      </c>
      <c r="D94" s="190" t="s">
        <v>2825</v>
      </c>
      <c r="E94" s="190" t="s">
        <v>2826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2813</v>
      </c>
      <c r="C95" s="188" t="s">
        <v>2827</v>
      </c>
      <c r="D95" s="190" t="s">
        <v>2828</v>
      </c>
      <c r="E95" s="190" t="s">
        <v>2829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2813</v>
      </c>
      <c r="C96" s="188" t="s">
        <v>2830</v>
      </c>
      <c r="D96" s="190" t="s">
        <v>2831</v>
      </c>
      <c r="E96" s="190" t="s">
        <v>2832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2813</v>
      </c>
      <c r="C97" s="188" t="s">
        <v>2833</v>
      </c>
      <c r="D97" s="190" t="s">
        <v>2834</v>
      </c>
      <c r="E97" s="190" t="s">
        <v>2835</v>
      </c>
      <c r="F97" s="192">
        <f>IF(COUNTIF(G97:AT97,"&lt;&gt;")=0,"",SUMPRODUCT(((Recommendations[ImplStatus]="Implemented")+(Recommendations[ImplStatus]="Compensated"))*ISNUMBER(MATCH(Recommendations[Id],G97:AT97,0)))/COUNTIF(G97:AT97,"&lt;&gt;"))</f>
        <v>0</v>
      </c>
      <c r="G97" s="194" t="s">
        <v>54</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2813</v>
      </c>
      <c r="C98" s="188" t="s">
        <v>2836</v>
      </c>
      <c r="D98" s="190" t="s">
        <v>2837</v>
      </c>
      <c r="E98" s="190" t="s">
        <v>2838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2839</v>
      </c>
      <c r="C99" s="186"/>
      <c r="D99" s="189" t="s">
        <v>2840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2839</v>
      </c>
      <c r="C100" s="188" t="s">
        <v>2841</v>
      </c>
      <c r="D100" s="190" t="s">
        <v>2842</v>
      </c>
      <c r="E100" s="190" t="s">
        <v>2843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2839</v>
      </c>
      <c r="C101" s="188" t="s">
        <v>2844</v>
      </c>
      <c r="D101" s="190" t="s">
        <v>2845</v>
      </c>
      <c r="E101" s="190" t="s">
        <v>2846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2839</v>
      </c>
      <c r="C102" s="188" t="s">
        <v>2847</v>
      </c>
      <c r="D102" s="190" t="s">
        <v>2848</v>
      </c>
      <c r="E102" s="190" t="s">
        <v>2849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2839</v>
      </c>
      <c r="C103" s="188" t="s">
        <v>2850</v>
      </c>
      <c r="D103" s="190" t="s">
        <v>2851</v>
      </c>
      <c r="E103" s="190" t="s">
        <v>2852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2839</v>
      </c>
      <c r="C104" s="196" t="s">
        <v>2853</v>
      </c>
      <c r="D104" s="197" t="s">
        <v>2854</v>
      </c>
      <c r="E104" s="197" t="s">
        <v>2855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97</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IFERROR(INDEX('Recommendations'!$G$2:$G$17, MATCH(G2,'Recommendations'!$A$2:$A$17,0))="Implemented", FALSE))</xm:f>
            <x14:dxf>
              <font>
                <color rgb="FF000000"/>
              </font>
              <fill>
                <patternFill>
                  <bgColor rgb="FF3C7D22"/>
                </patternFill>
              </fill>
            </x14:dxf>
          </x14:cfRule>
          <x14:cfRule type="expression" priority="2" id="{00000000-000E-0000-0800-000002000000}">
            <xm:f>AND(G2&lt;&gt;"", IFERROR(INDEX('Recommendations'!$G$2:$G$17, MATCH(G2,'Recommendations'!$A$2:$A$17,0))="Compensated", FALSE))</xm:f>
            <x14:dxf>
              <font>
                <color rgb="FF000000"/>
              </font>
              <fill>
                <patternFill>
                  <bgColor rgb="FFC6E0B4"/>
                </patternFill>
              </fill>
            </x14:dxf>
          </x14:cfRule>
          <x14:cfRule type="expression" priority="3" id="{00000000-000E-0000-0800-000003000000}">
            <xm:f>AND(G2&lt;&gt;"", IFERROR(INDEX('Recommendations'!$G$2:$G$17, MATCH(G2,'Recommendations'!$A$2:$A$17,0))="Testing", FALSE))</xm:f>
            <x14:dxf>
              <font>
                <color rgb="FF000000"/>
              </font>
              <fill>
                <patternFill>
                  <bgColor rgb="FFFFC000"/>
                </patternFill>
              </fill>
            </x14:dxf>
          </x14:cfRule>
          <x14:cfRule type="expression" priority="4" id="{00000000-000E-0000-0800-000004000000}">
            <xm:f>AND(G2&lt;&gt;"", IFERROR(INDEX('Recommendations'!$G$2:$G$17, MATCH(G2,'Recommendations'!$A$2:$A$17,0))="Failed", FALSE))</xm:f>
            <x14:dxf>
              <font>
                <color rgb="FF000000"/>
              </font>
              <fill>
                <patternFill>
                  <bgColor rgb="FFD82891"/>
                </patternFill>
              </fill>
            </x14:dxf>
          </x14:cfRule>
          <x14:cfRule type="expression" priority="5" id="{00000000-000E-0000-0800-000005000000}">
            <xm:f>AND(G2&lt;&gt;"", IFERROR(INDEX('Recommendations'!$G$2:$G$17, MATCH(G2,'Recommendations'!$A$2:$A$17,0))="Risk Accepted", FALSE))</xm:f>
            <x14:dxf>
              <font>
                <color rgb="FF000000"/>
              </font>
              <fill>
                <patternFill>
                  <bgColor rgb="FFD9D9D9"/>
                </patternFill>
              </fill>
            </x14:dxf>
          </x14:cfRule>
          <x14:cfRule type="expression" priority="6" id="{00000000-000E-0000-0800-000006000000}">
            <xm:f>AND(G2&lt;&gt;"", IFERROR(INDEX('Recommendations'!$G$2:$G$17, MATCH(G2,'Recommendations'!$A$2:$A$17,0))="N/A",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UEM Security Technical Implementation Guide - SHGIR</dc:title>
  <dc:subject>Generated on: 2026-06-08 13:15:35</dc:subject>
  <dc:creator>Anicet Fopa Tchoffo</dc:creator>
  <cp:keywords>Baseline;Hardening;DISA;STIG</cp:keywords>
  <dc:description>Baseline Developed By: BlackBerry and Defense Information Systems Agency (DISA) for the US DoD</dc:description>
  <cp:lastModifiedBy>Anicet Fopa Tchoffo</cp:lastModifiedBy>
  <dcterms:modified xsi:type="dcterms:W3CDTF">2026-06-08T12:15:42Z</dcterms:modified>
  <cp:category>DISA-STIG</cp:category>
  <cp:contentStatus>Draft</cp:contentStatus>
</cp:coreProperties>
</file>