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226890D0B6D38135828CA69FA7D0460BF0BEDC18" xr6:coauthVersionLast="47" xr6:coauthVersionMax="47" xr10:uidLastSave="{0DCA46B1-A7C2-4FEB-94FE-ECA7BFE8A04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D70" i="3"/>
  <c r="C70" i="3"/>
  <c r="U123" i="3" s="1"/>
  <c r="E69" i="3"/>
  <c r="D69" i="3"/>
  <c r="C69" i="3"/>
  <c r="F69"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E41" i="3" l="1"/>
  <c r="C41" i="3"/>
  <c r="D41" i="3"/>
  <c r="G112" i="3"/>
  <c r="C40" i="3"/>
  <c r="D40" i="3"/>
  <c r="E40" i="3"/>
  <c r="E98" i="3"/>
  <c r="D98" i="3"/>
  <c r="C98" i="3"/>
  <c r="E58" i="3"/>
  <c r="D58" i="3"/>
  <c r="C5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E99" i="3"/>
  <c r="D99" i="3"/>
  <c r="C99" i="3"/>
  <c r="E81" i="3"/>
  <c r="D81" i="3"/>
  <c r="C81" i="3"/>
  <c r="E60" i="3"/>
  <c r="D60" i="3"/>
  <c r="C60" i="3"/>
  <c r="D80" i="3"/>
  <c r="E80" i="3"/>
  <c r="C80" i="3"/>
  <c r="E42" i="3"/>
  <c r="D42" i="3"/>
  <c r="C42" i="3"/>
  <c r="E59" i="3"/>
  <c r="D59" i="3"/>
  <c r="C59" i="3"/>
  <c r="E43" i="3"/>
  <c r="D43" i="3"/>
  <c r="C43" i="3"/>
  <c r="E97" i="3"/>
  <c r="D97" i="3"/>
  <c r="C97" i="3"/>
  <c r="E100" i="3"/>
  <c r="D100" i="3"/>
  <c r="C100"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D38" i="3"/>
  <c r="C38" i="3"/>
  <c r="E38" i="3"/>
  <c r="D39" i="3"/>
  <c r="C39" i="3"/>
  <c r="E39" i="3"/>
  <c r="F70" i="3"/>
  <c r="F71" i="3"/>
  <c r="Q123" i="3"/>
  <c r="S123"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D79" i="3"/>
  <c r="X153" i="3"/>
  <c r="X148" i="3"/>
  <c r="X143" i="3"/>
  <c r="X138" i="3"/>
  <c r="X133" i="3"/>
  <c r="X12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macOS system must apply gatekeeper settings to block applications from unidentified developers.</t>
        </r>
      </text>
    </comment>
    <comment ref="K13" authorId="0" shapeId="0" xr:uid="{00000000-0006-0000-0400-000003000000}">
      <text>
        <r>
          <rPr>
            <sz val="11"/>
            <rFont val="Calibri"/>
          </rPr>
          <t>The macOS system must enable gatekeeper.</t>
        </r>
      </text>
    </comment>
    <comment ref="L13" authorId="0" shapeId="0" xr:uid="{00000000-0006-0000-0400-000002000000}">
      <text>
        <r>
          <rPr>
            <sz val="11"/>
            <rFont val="Calibri"/>
          </rPr>
          <t>The macOS system must prohibit user installation of software into /users/.</t>
        </r>
      </text>
    </comment>
    <comment ref="J19" authorId="0" shapeId="0" xr:uid="{00000000-0006-0000-0400-000004000000}">
      <text>
        <r>
          <rPr>
            <sz val="11"/>
            <rFont val="Calibri"/>
          </rPr>
          <t>The macOS system must secure users</t>
        </r>
        <r>
          <rPr>
            <sz val="11"/>
            <color rgb="FF000000"/>
            <rFont val="Calibri"/>
          </rPr>
          <t>'</t>
        </r>
        <r>
          <rPr>
            <sz val="11"/>
            <color rgb="FF000000"/>
            <rFont val="Calibri"/>
          </rPr>
          <t xml:space="preserve"> home folders.</t>
        </r>
      </text>
    </comment>
    <comment ref="J22" authorId="0" shapeId="0" xr:uid="{00000000-0006-0000-0400-000005000000}">
      <text>
        <r>
          <rPr>
            <sz val="11"/>
            <rFont val="Calibri"/>
          </rPr>
          <t>The macOS system must enforce FileVault.</t>
        </r>
      </text>
    </comment>
    <comment ref="J32" authorId="0" shapeId="0" xr:uid="{00000000-0006-0000-0400-000006000000}">
      <text>
        <r>
          <rPr>
            <sz val="11"/>
            <rFont val="Calibri"/>
          </rPr>
          <t>The macOS system must disable unattended or automatic login to the system.</t>
        </r>
      </text>
    </comment>
    <comment ref="J33" authorId="0" shapeId="0" xr:uid="{00000000-0006-0000-0400-000007000000}">
      <text>
        <r>
          <rPr>
            <sz val="11"/>
            <rFont val="Calibri"/>
          </rPr>
          <t>The macOS system must require an administrator password to modify systemwide preferences.</t>
        </r>
      </text>
    </comment>
    <comment ref="J34" authorId="0" shapeId="0" xr:uid="{00000000-0006-0000-0400-000008000000}">
      <text>
        <r>
          <rPr>
            <sz val="11"/>
            <rFont val="Calibri"/>
          </rPr>
          <t>The macOS system must prevent Apple Watch from terminating a session lock.</t>
        </r>
      </text>
    </comment>
    <comment ref="K34" authorId="0" shapeId="0" xr:uid="{00000000-0006-0000-0400-00000C000000}">
      <text>
        <r>
          <rPr>
            <sz val="11"/>
            <rFont val="Calibri"/>
          </rPr>
          <t>The macOS system must enforce screen saver password.</t>
        </r>
      </text>
    </comment>
    <comment ref="L34" authorId="0" shapeId="0" xr:uid="{00000000-0006-0000-0400-00000D000000}">
      <text>
        <r>
          <rPr>
            <sz val="11"/>
            <rFont val="Calibri"/>
          </rPr>
          <t>The macOS system must enforce session lock no more than five seconds after screen saver is started.</t>
        </r>
      </text>
    </comment>
    <comment ref="M34" authorId="0" shapeId="0" xr:uid="{00000000-0006-0000-0400-000009000000}">
      <text>
        <r>
          <rPr>
            <sz val="11"/>
            <rFont val="Calibri"/>
          </rPr>
          <t>The macOS system must disable hot corners.</t>
        </r>
      </text>
    </comment>
    <comment ref="N34" authorId="0" shapeId="0" xr:uid="{00000000-0006-0000-0400-00000A000000}">
      <text>
        <r>
          <rPr>
            <sz val="11"/>
            <rFont val="Calibri"/>
          </rPr>
          <t>The macOS system must enforce screen saver timeout.</t>
        </r>
      </text>
    </comment>
    <comment ref="O34" authorId="0" shapeId="0" xr:uid="{00000000-0006-0000-0400-00000B000000}">
      <text>
        <r>
          <rPr>
            <sz val="11"/>
            <rFont val="Calibri"/>
          </rPr>
          <t>The macOS system must enforce auto logout after 86400 seconds of inactivity.</t>
        </r>
      </text>
    </comment>
    <comment ref="J36" authorId="0" shapeId="0" xr:uid="{00000000-0006-0000-0400-00000E000000}">
      <text>
        <r>
          <rPr>
            <sz val="11"/>
            <rFont val="Calibri"/>
          </rPr>
          <t>The macOS system must enable macOS Application Firewall.</t>
        </r>
      </text>
    </comment>
    <comment ref="J38" authorId="0" shapeId="0" xr:uid="{00000000-0006-0000-0400-00000F000000}">
      <text>
        <r>
          <rPr>
            <sz val="11"/>
            <rFont val="Calibri"/>
          </rPr>
          <t>The macOS system must disable root login.</t>
        </r>
      </text>
    </comment>
    <comment ref="K38" authorId="0" shapeId="0" xr:uid="{00000000-0006-0000-0400-000010000000}">
      <text>
        <r>
          <rPr>
            <sz val="11"/>
            <rFont val="Calibri"/>
          </rPr>
          <t>The macOS system must disable root login for SSH.</t>
        </r>
      </text>
    </comment>
    <comment ref="L38" authorId="0" shapeId="0" xr:uid="{00000000-0006-0000-0400-000011000000}">
      <text>
        <r>
          <rPr>
            <sz val="11"/>
            <rFont val="Calibri"/>
          </rPr>
          <t>The macOS system must disable the guest account.</t>
        </r>
      </text>
    </comment>
    <comment ref="J39" authorId="0" shapeId="0" xr:uid="{00000000-0006-0000-0400-000012000000}">
      <text>
        <r>
          <rPr>
            <sz val="11"/>
            <rFont val="Calibri"/>
          </rPr>
          <t>The macOS system must disable Server Message Block (SMB) sharing.</t>
        </r>
      </text>
    </comment>
    <comment ref="K39" authorId="0" shapeId="0" xr:uid="{00000000-0006-0000-0400-000035000000}">
      <text>
        <r>
          <rPr>
            <sz val="11"/>
            <rFont val="Calibri"/>
          </rPr>
          <t>The macOS system must disable Network File System (NFS) service.</t>
        </r>
      </text>
    </comment>
    <comment ref="L39" authorId="0" shapeId="0" xr:uid="{00000000-0006-0000-0400-000036000000}">
      <text>
        <r>
          <rPr>
            <sz val="11"/>
            <rFont val="Calibri"/>
          </rPr>
          <t>The macOS system must disable Location Services.</t>
        </r>
      </text>
    </comment>
    <comment ref="M39" authorId="0" shapeId="0" xr:uid="{00000000-0006-0000-0400-000037000000}">
      <text>
        <r>
          <rPr>
            <sz val="11"/>
            <rFont val="Calibri"/>
          </rPr>
          <t>The macOS system must disable Bonjour multicast.</t>
        </r>
      </text>
    </comment>
    <comment ref="N39" authorId="0" shapeId="0" xr:uid="{00000000-0006-0000-0400-000038000000}">
      <text>
        <r>
          <rPr>
            <sz val="11"/>
            <rFont val="Calibri"/>
          </rPr>
          <t>The macOS system must disable Unix-to-Unix Copy Protocol (UUCP) service.</t>
        </r>
      </text>
    </comment>
    <comment ref="O39" authorId="0" shapeId="0" xr:uid="{00000000-0006-0000-0400-000039000000}">
      <text>
        <r>
          <rPr>
            <sz val="11"/>
            <rFont val="Calibri"/>
          </rPr>
          <t>The macOS system must disable Internet Sharing.</t>
        </r>
      </text>
    </comment>
    <comment ref="P39" authorId="0" shapeId="0" xr:uid="{00000000-0006-0000-0400-000013000000}">
      <text>
        <r>
          <rPr>
            <sz val="11"/>
            <rFont val="Calibri"/>
          </rPr>
          <t>The macOS system must disable the built-in web server.</t>
        </r>
      </text>
    </comment>
    <comment ref="Q39" authorId="0" shapeId="0" xr:uid="{00000000-0006-0000-0400-000014000000}">
      <text>
        <r>
          <rPr>
            <sz val="11"/>
            <rFont val="Calibri"/>
          </rPr>
          <t>The macOS system must disable AirDrop.</t>
        </r>
      </text>
    </comment>
    <comment ref="R39" authorId="0" shapeId="0" xr:uid="{00000000-0006-0000-0400-000015000000}">
      <text>
        <r>
          <rPr>
            <sz val="11"/>
            <rFont val="Calibri"/>
          </rPr>
          <t>The macOS system must disable FaceTime.app.</t>
        </r>
      </text>
    </comment>
    <comment ref="S39" authorId="0" shapeId="0" xr:uid="{00000000-0006-0000-0400-000016000000}">
      <text>
        <r>
          <rPr>
            <sz val="11"/>
            <rFont val="Calibri"/>
          </rPr>
          <t>The macOS system must disable the iCloud Calendar services.</t>
        </r>
      </text>
    </comment>
    <comment ref="T39" authorId="0" shapeId="0" xr:uid="{00000000-0006-0000-0400-000017000000}">
      <text>
        <r>
          <rPr>
            <sz val="11"/>
            <rFont val="Calibri"/>
          </rPr>
          <t>The macOS system must disable iCloud Reminders.</t>
        </r>
      </text>
    </comment>
    <comment ref="U39" authorId="0" shapeId="0" xr:uid="{00000000-0006-0000-0400-000018000000}">
      <text>
        <r>
          <rPr>
            <sz val="11"/>
            <rFont val="Calibri"/>
          </rPr>
          <t>The macOS system must disable iCloud Address Book.</t>
        </r>
      </text>
    </comment>
    <comment ref="V39" authorId="0" shapeId="0" xr:uid="{00000000-0006-0000-0400-000019000000}">
      <text>
        <r>
          <rPr>
            <sz val="11"/>
            <rFont val="Calibri"/>
          </rPr>
          <t>The macOS system must disable iCloud Mail.</t>
        </r>
      </text>
    </comment>
    <comment ref="W39" authorId="0" shapeId="0" xr:uid="{00000000-0006-0000-0400-00001A000000}">
      <text>
        <r>
          <rPr>
            <sz val="11"/>
            <rFont val="Calibri"/>
          </rPr>
          <t>The macOS system must disable iCloud Notes.</t>
        </r>
      </text>
    </comment>
    <comment ref="X39" authorId="0" shapeId="0" xr:uid="{00000000-0006-0000-0400-00001B000000}">
      <text>
        <r>
          <rPr>
            <sz val="11"/>
            <rFont val="Calibri"/>
          </rPr>
          <t>The macOS system must disable the camera.</t>
        </r>
      </text>
    </comment>
    <comment ref="Y39" authorId="0" shapeId="0" xr:uid="{00000000-0006-0000-0400-00001C000000}">
      <text>
        <r>
          <rPr>
            <sz val="11"/>
            <rFont val="Calibri"/>
          </rPr>
          <t>The macOS system must disable Siri.</t>
        </r>
      </text>
    </comment>
    <comment ref="Z39" authorId="0" shapeId="0" xr:uid="{00000000-0006-0000-0400-00001D000000}">
      <text>
        <r>
          <rPr>
            <sz val="11"/>
            <rFont val="Calibri"/>
          </rPr>
          <t>The macOS system must disable sending diagnostic and usage data to Apple.</t>
        </r>
      </text>
    </comment>
    <comment ref="AA39" authorId="0" shapeId="0" xr:uid="{00000000-0006-0000-0400-00001E000000}">
      <text>
        <r>
          <rPr>
            <sz val="11"/>
            <rFont val="Calibri"/>
          </rPr>
          <t>The macOS system must disable Remote Apple Events.</t>
        </r>
      </text>
    </comment>
    <comment ref="AB39" authorId="0" shapeId="0" xr:uid="{00000000-0006-0000-0400-00001F000000}">
      <text>
        <r>
          <rPr>
            <sz val="11"/>
            <rFont val="Calibri"/>
          </rPr>
          <t>The macOS system must disable Apple ID setup during Setup Assistant.</t>
        </r>
      </text>
    </comment>
    <comment ref="AC39" authorId="0" shapeId="0" xr:uid="{00000000-0006-0000-0400-000020000000}">
      <text>
        <r>
          <rPr>
            <sz val="11"/>
            <rFont val="Calibri"/>
          </rPr>
          <t>The macOS system must disable Privacy Setup services during Setup Assistant.</t>
        </r>
      </text>
    </comment>
    <comment ref="AD39" authorId="0" shapeId="0" xr:uid="{00000000-0006-0000-0400-000021000000}">
      <text>
        <r>
          <rPr>
            <sz val="11"/>
            <rFont val="Calibri"/>
          </rPr>
          <t>The macOS system must disable iCloud storage setup during Setup Assistant.</t>
        </r>
      </text>
    </comment>
    <comment ref="AE39" authorId="0" shapeId="0" xr:uid="{00000000-0006-0000-0400-000022000000}">
      <text>
        <r>
          <rPr>
            <sz val="11"/>
            <rFont val="Calibri"/>
          </rPr>
          <t>The macOS system must disable Trivial File Transfer Protocol (TFTP) service.</t>
        </r>
      </text>
    </comment>
    <comment ref="AF39" authorId="0" shapeId="0" xr:uid="{00000000-0006-0000-0400-000023000000}">
      <text>
        <r>
          <rPr>
            <sz val="11"/>
            <rFont val="Calibri"/>
          </rPr>
          <t>The macOS system must disable Siri Setup during Setup Assistant.</t>
        </r>
      </text>
    </comment>
    <comment ref="AG39" authorId="0" shapeId="0" xr:uid="{00000000-0006-0000-0400-000024000000}">
      <text>
        <r>
          <rPr>
            <sz val="11"/>
            <rFont val="Calibri"/>
          </rPr>
          <t>The macOS system must disable iCloud Keychain Sync.</t>
        </r>
      </text>
    </comment>
    <comment ref="AH39" authorId="0" shapeId="0" xr:uid="{00000000-0006-0000-0400-000025000000}">
      <text>
        <r>
          <rPr>
            <sz val="11"/>
            <rFont val="Calibri"/>
          </rPr>
          <t>The macOS system must disable iCloud Document Sync.</t>
        </r>
      </text>
    </comment>
    <comment ref="AI39" authorId="0" shapeId="0" xr:uid="{00000000-0006-0000-0400-000026000000}">
      <text>
        <r>
          <rPr>
            <sz val="11"/>
            <rFont val="Calibri"/>
          </rPr>
          <t>The macOS system must disable iCloud Bookmarks.</t>
        </r>
      </text>
    </comment>
    <comment ref="AJ39" authorId="0" shapeId="0" xr:uid="{00000000-0006-0000-0400-000027000000}">
      <text>
        <r>
          <rPr>
            <sz val="11"/>
            <rFont val="Calibri"/>
          </rPr>
          <t>The macOS system must disable iCloud Photo Library.</t>
        </r>
      </text>
    </comment>
    <comment ref="AK39" authorId="0" shapeId="0" xr:uid="{00000000-0006-0000-0400-000028000000}">
      <text>
        <r>
          <rPr>
            <sz val="11"/>
            <rFont val="Calibri"/>
          </rPr>
          <t>The macOS system must disable Screen Sharing and Apple Remote Desktop.</t>
        </r>
      </text>
    </comment>
    <comment ref="AL39" authorId="0" shapeId="0" xr:uid="{00000000-0006-0000-0400-000029000000}">
      <text>
        <r>
          <rPr>
            <sz val="11"/>
            <rFont val="Calibri"/>
          </rPr>
          <t>The macOS system must disable the System Settings pane for Wallet and Apple Pay.</t>
        </r>
      </text>
    </comment>
    <comment ref="AM39" authorId="0" shapeId="0" xr:uid="{00000000-0006-0000-0400-00002A000000}">
      <text>
        <r>
          <rPr>
            <sz val="11"/>
            <rFont val="Calibri"/>
          </rPr>
          <t>The macOS system must disable the system settings pane for Siri.</t>
        </r>
      </text>
    </comment>
    <comment ref="AN39" authorId="0" shapeId="0" xr:uid="{00000000-0006-0000-0400-00002B000000}">
      <text>
        <r>
          <rPr>
            <sz val="11"/>
            <rFont val="Calibri"/>
          </rPr>
          <t>The macOS system must disable Bluetooth when no approved device is connected.</t>
        </r>
      </text>
    </comment>
    <comment ref="AO39" authorId="0" shapeId="0" xr:uid="{00000000-0006-0000-0400-00002C000000}">
      <text>
        <r>
          <rPr>
            <sz val="11"/>
            <rFont val="Calibri"/>
          </rPr>
          <t>The macOS system must disable Airplay Receiver.</t>
        </r>
      </text>
    </comment>
    <comment ref="AP39" authorId="0" shapeId="0" xr:uid="{00000000-0006-0000-0400-00002D000000}">
      <text>
        <r>
          <rPr>
            <sz val="11"/>
            <rFont val="Calibri"/>
          </rPr>
          <t>The macOS system must disable Media Sharing.</t>
        </r>
      </text>
    </comment>
    <comment ref="AQ39" authorId="0" shapeId="0" xr:uid="{00000000-0006-0000-0400-00002E000000}">
      <text>
        <r>
          <rPr>
            <sz val="11"/>
            <rFont val="Calibri"/>
          </rPr>
          <t>The macOS system must disable Bluetooth Sharing.</t>
        </r>
      </text>
    </comment>
    <comment ref="AR39" authorId="0" shapeId="0" xr:uid="{00000000-0006-0000-0400-00002F000000}">
      <text>
        <r>
          <rPr>
            <sz val="11"/>
            <rFont val="Calibri"/>
          </rPr>
          <t>The macOS system must disable Content Caching service.</t>
        </r>
      </text>
    </comment>
    <comment ref="AS39" authorId="0" shapeId="0" xr:uid="{00000000-0006-0000-0400-000030000000}">
      <text>
        <r>
          <rPr>
            <sz val="11"/>
            <rFont val="Calibri"/>
          </rPr>
          <t>The macOS system must disable iCloud Desktop and Document folder sync.</t>
        </r>
      </text>
    </comment>
    <comment ref="AT39" authorId="0" shapeId="0" xr:uid="{00000000-0006-0000-0400-000031000000}">
      <text>
        <r>
          <rPr>
            <sz val="11"/>
            <rFont val="Calibri"/>
          </rPr>
          <t>The macOS system must disable iCloud Game Center.</t>
        </r>
      </text>
    </comment>
    <comment ref="AU39" authorId="0" shapeId="0" xr:uid="{00000000-0006-0000-0400-000032000000}">
      <text>
        <r>
          <rPr>
            <sz val="11"/>
            <rFont val="Calibri"/>
          </rPr>
          <t>The macOS system must disable iCloud Private Relay.</t>
        </r>
      </text>
    </comment>
    <comment ref="AV39" authorId="0" shapeId="0" xr:uid="{00000000-0006-0000-0400-000033000000}">
      <text>
        <r>
          <rPr>
            <sz val="11"/>
            <rFont val="Calibri"/>
          </rPr>
          <t>The macOS system must disable Find My service.</t>
        </r>
      </text>
    </comment>
    <comment ref="AW39" authorId="0" shapeId="0" xr:uid="{00000000-0006-0000-0400-000034000000}">
      <text>
        <r>
          <rPr>
            <sz val="11"/>
            <rFont val="Calibri"/>
          </rPr>
          <t>The macOS system must disable Personalized Advertising.</t>
        </r>
      </text>
    </comment>
    <comment ref="J46" authorId="0" shapeId="0" xr:uid="{00000000-0006-0000-0400-00003A000000}">
      <text>
        <r>
          <rPr>
            <sz val="11"/>
            <rFont val="Calibri"/>
          </rPr>
          <t>The macOS system must limit consecutive failed login attempts to three.</t>
        </r>
      </text>
    </comment>
    <comment ref="K46" authorId="0" shapeId="0" xr:uid="{00000000-0006-0000-0400-00003B000000}">
      <text>
        <r>
          <rPr>
            <sz val="11"/>
            <rFont val="Calibri"/>
          </rPr>
          <t>The macOS system must disable FileVault automatic login.</t>
        </r>
      </text>
    </comment>
    <comment ref="L46" authorId="0" shapeId="0" xr:uid="{00000000-0006-0000-0400-00003C000000}">
      <text>
        <r>
          <rPr>
            <sz val="11"/>
            <rFont val="Calibri"/>
          </rPr>
          <t>The macOS system must set account lockout time to 15 minutes.</t>
        </r>
      </text>
    </comment>
    <comment ref="M46" authorId="0" shapeId="0" xr:uid="{00000000-0006-0000-0400-00003D000000}">
      <text>
        <r>
          <rPr>
            <sz val="11"/>
            <rFont val="Calibri"/>
          </rPr>
          <t>The macOS system must disable password authentication for SSH.</t>
        </r>
      </text>
    </comment>
    <comment ref="N46" authorId="0" shapeId="0" xr:uid="{00000000-0006-0000-0400-00003E000000}">
      <text>
        <r>
          <rPr>
            <sz val="11"/>
            <rFont val="Calibri"/>
          </rPr>
          <t>The macOS system must require that passwords contain a minimum of one numeric character.</t>
        </r>
      </text>
    </comment>
    <comment ref="O46" authorId="0" shapeId="0" xr:uid="{00000000-0006-0000-0400-00003F000000}">
      <text>
        <r>
          <rPr>
            <sz val="11"/>
            <rFont val="Calibri"/>
          </rPr>
          <t>The macOS system must restrict maximum password lifetime to 60 days.</t>
        </r>
      </text>
    </comment>
    <comment ref="P46" authorId="0" shapeId="0" xr:uid="{00000000-0006-0000-0400-000040000000}">
      <text>
        <r>
          <rPr>
            <sz val="11"/>
            <rFont val="Calibri"/>
          </rPr>
          <t>The macOS system must require a minimum password length of 14 characters.</t>
        </r>
      </text>
    </comment>
    <comment ref="Q46" authorId="0" shapeId="0" xr:uid="{00000000-0006-0000-0400-000041000000}">
      <text>
        <r>
          <rPr>
            <sz val="11"/>
            <rFont val="Calibri"/>
          </rPr>
          <t>The macOS system must require that passwords contain a minimum of one special character.</t>
        </r>
      </text>
    </comment>
    <comment ref="R46" authorId="0" shapeId="0" xr:uid="{00000000-0006-0000-0400-000042000000}">
      <text>
        <r>
          <rPr>
            <sz val="11"/>
            <rFont val="Calibri"/>
          </rPr>
          <t>The macOS system must disable password hints.</t>
        </r>
      </text>
    </comment>
    <comment ref="S46" authorId="0" shapeId="0" xr:uid="{00000000-0006-0000-0400-000043000000}">
      <text>
        <r>
          <rPr>
            <sz val="11"/>
            <rFont val="Calibri"/>
          </rPr>
          <t>The macOS system must remove password hints from user accounts.</t>
        </r>
      </text>
    </comment>
    <comment ref="T46" authorId="0" shapeId="0" xr:uid="{00000000-0006-0000-0400-000044000000}">
      <text>
        <r>
          <rPr>
            <sz val="11"/>
            <rFont val="Calibri"/>
          </rPr>
          <t>The macOS system must require that passwords contain a minimum of one lowercase character and one uppercase character.</t>
        </r>
      </text>
    </comment>
    <comment ref="U46" authorId="0" shapeId="0" xr:uid="{00000000-0006-0000-0400-000045000000}">
      <text>
        <r>
          <rPr>
            <sz val="11"/>
            <rFont val="Calibri"/>
          </rPr>
          <t>The macOS system must set minimum password lifetime to 24 hours.</t>
        </r>
      </text>
    </comment>
    <comment ref="V46" authorId="0" shapeId="0" xr:uid="{00000000-0006-0000-0400-000046000000}">
      <text>
        <r>
          <rPr>
            <sz val="11"/>
            <rFont val="Calibri"/>
          </rPr>
          <t>The macOS system must configure the login window to prompt for username and password.</t>
        </r>
      </text>
    </comment>
    <comment ref="J47" authorId="0" shapeId="0" xr:uid="{00000000-0006-0000-0400-000047000000}">
      <text>
        <r>
          <rPr>
            <sz val="11"/>
            <rFont val="Calibri"/>
          </rPr>
          <t>The macOS system must automatically remove or disable temporary or emergency user accounts within 72 hours.</t>
        </r>
      </text>
    </comment>
    <comment ref="K47" authorId="0" shapeId="0" xr:uid="{00000000-0006-0000-0400-000048000000}">
      <text>
        <r>
          <rPr>
            <sz val="11"/>
            <rFont val="Calibri"/>
          </rPr>
          <t>The macOS system must disable root login.</t>
        </r>
      </text>
    </comment>
    <comment ref="L47" authorId="0" shapeId="0" xr:uid="{00000000-0006-0000-0400-000049000000}">
      <text>
        <r>
          <rPr>
            <sz val="11"/>
            <rFont val="Calibri"/>
          </rPr>
          <t>The macOS system must disable root login for SSH.</t>
        </r>
      </text>
    </comment>
    <comment ref="M47" authorId="0" shapeId="0" xr:uid="{00000000-0006-0000-0400-00004A000000}">
      <text>
        <r>
          <rPr>
            <sz val="11"/>
            <rFont val="Calibri"/>
          </rPr>
          <t>The macOS system must disable AppleID and internet Account Modification.</t>
        </r>
      </text>
    </comment>
    <comment ref="N47" authorId="0" shapeId="0" xr:uid="{00000000-0006-0000-0400-00004B000000}">
      <text>
        <r>
          <rPr>
            <sz val="11"/>
            <rFont val="Calibri"/>
          </rPr>
          <t>The macOS system must disable accounts after 35 days of inactivity.</t>
        </r>
      </text>
    </comment>
    <comment ref="J48" authorId="0" shapeId="0" xr:uid="{00000000-0006-0000-0400-00004C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K48" authorId="0" shapeId="0" xr:uid="{00000000-0006-0000-0400-00004D000000}">
      <text>
        <r>
          <rPr>
            <sz val="11"/>
            <rFont val="Calibri"/>
          </rPr>
          <t>The macOS system must enforce multifactor authentication for the su command.</t>
        </r>
      </text>
    </comment>
    <comment ref="L48" authorId="0" shapeId="0" xr:uid="{00000000-0006-0000-0400-00004E000000}">
      <text>
        <r>
          <rPr>
            <sz val="11"/>
            <rFont val="Calibri"/>
          </rPr>
          <t>The macOS system must enforce multifactor authentication for privilege escalation through the sudo command.</t>
        </r>
      </text>
    </comment>
    <comment ref="M48" authorId="0" shapeId="0" xr:uid="{00000000-0006-0000-0400-00004F000000}">
      <text>
        <r>
          <rPr>
            <sz val="11"/>
            <rFont val="Calibri"/>
          </rPr>
          <t>The macOS system must configure sudoers timestamp type.</t>
        </r>
      </text>
    </comment>
    <comment ref="N48" authorId="0" shapeId="0" xr:uid="{00000000-0006-0000-0400-000050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J54" authorId="0" shapeId="0" xr:uid="{00000000-0006-0000-0400-000051000000}">
      <text>
        <r>
          <rPr>
            <sz val="11"/>
            <rFont val="Calibri"/>
          </rPr>
          <t>The macOS system must configure user session lock when a smart token is removed.</t>
        </r>
      </text>
    </comment>
    <comment ref="K54" authorId="0" shapeId="0" xr:uid="{00000000-0006-0000-0400-000052000000}">
      <text>
        <r>
          <rPr>
            <sz val="11"/>
            <rFont val="Calibri"/>
          </rPr>
          <t>The macOS system must set smart card certificate trust to moderate.</t>
        </r>
      </text>
    </comment>
    <comment ref="L54" authorId="0" shapeId="0" xr:uid="{00000000-0006-0000-0400-000053000000}">
      <text>
        <r>
          <rPr>
            <sz val="11"/>
            <rFont val="Calibri"/>
          </rPr>
          <t>The macOS system must disable TouchID for unlocking the device.</t>
        </r>
      </text>
    </comment>
    <comment ref="M54" authorId="0" shapeId="0" xr:uid="{00000000-0006-0000-0400-000054000000}">
      <text>
        <r>
          <rPr>
            <sz val="11"/>
            <rFont val="Calibri"/>
          </rPr>
          <t>The macOS system must enforce smart card authentication.</t>
        </r>
      </text>
    </comment>
    <comment ref="N54" authorId="0" shapeId="0" xr:uid="{00000000-0006-0000-0400-000055000000}">
      <text>
        <r>
          <rPr>
            <sz val="11"/>
            <rFont val="Calibri"/>
          </rPr>
          <t>The macOS system must allow smart card authentication.</t>
        </r>
      </text>
    </comment>
    <comment ref="O54" authorId="0" shapeId="0" xr:uid="{00000000-0006-0000-0400-000056000000}">
      <text>
        <r>
          <rPr>
            <sz val="11"/>
            <rFont val="Calibri"/>
          </rPr>
          <t>The macOS system must enforce multifactor authentication for login.</t>
        </r>
      </text>
    </comment>
    <comment ref="P54" authorId="0" shapeId="0" xr:uid="{00000000-0006-0000-0400-000057000000}">
      <text>
        <r>
          <rPr>
            <sz val="11"/>
            <rFont val="Calibri"/>
          </rPr>
          <t>The macOS system must enforce multifactor authentication for the su command.</t>
        </r>
      </text>
    </comment>
    <comment ref="Q54" authorId="0" shapeId="0" xr:uid="{00000000-0006-0000-0400-000058000000}">
      <text>
        <r>
          <rPr>
            <sz val="11"/>
            <rFont val="Calibri"/>
          </rPr>
          <t>The macOS system must enforce multifactor authentication for privilege escalation through the sudo command.</t>
        </r>
      </text>
    </comment>
    <comment ref="J63" authorId="0" shapeId="0" xr:uid="{00000000-0006-0000-0400-000059000000}">
      <text>
        <r>
          <rPr>
            <sz val="11"/>
            <rFont val="Calibri"/>
          </rPr>
          <t>The macOS system must install security-relevant software updates within 30 days unless the time period is directed by an authoritative source (e.g., IAVM, CTOs, DTMs, STIGs).</t>
        </r>
      </text>
    </comment>
    <comment ref="J64" authorId="0" shapeId="0" xr:uid="{00000000-0006-0000-0400-00005A000000}">
      <text>
        <r>
          <rPr>
            <sz val="11"/>
            <rFont val="Calibri"/>
          </rPr>
          <t>The macOS system must install security-relevant software updates within 30 days unless the time period is directed by an authoritative source (e.g., IAVM, CTOs, DTMs, STIGs).</t>
        </r>
      </text>
    </comment>
    <comment ref="J70" authorId="0" shapeId="0" xr:uid="{00000000-0006-0000-0400-00005B000000}">
      <text>
        <r>
          <rPr>
            <sz val="11"/>
            <rFont val="Calibri"/>
          </rPr>
          <t>The macOS system must configure audit log files to not contain access control lists (ACLs).</t>
        </r>
      </text>
    </comment>
    <comment ref="K70" authorId="0" shapeId="0" xr:uid="{00000000-0006-0000-0400-00005C000000}">
      <text>
        <r>
          <rPr>
            <sz val="11"/>
            <rFont val="Calibri"/>
          </rPr>
          <t>The macOS system must configure the audit log folder to not contain access control lists (ACLs).</t>
        </r>
      </text>
    </comment>
    <comment ref="L70" authorId="0" shapeId="0" xr:uid="{00000000-0006-0000-0400-00005D000000}">
      <text>
        <r>
          <rPr>
            <sz val="11"/>
            <rFont val="Calibri"/>
          </rPr>
          <t>The macOS system must be configured to audit all administrative action events.</t>
        </r>
      </text>
    </comment>
    <comment ref="M70" authorId="0" shapeId="0" xr:uid="{00000000-0006-0000-0400-00005E000000}">
      <text>
        <r>
          <rPr>
            <sz val="11"/>
            <rFont val="Calibri"/>
          </rPr>
          <t>The macOS system must be configured to audit all login and logout events.</t>
        </r>
      </text>
    </comment>
    <comment ref="N70" authorId="0" shapeId="0" xr:uid="{00000000-0006-0000-0400-00005F000000}">
      <text>
        <r>
          <rPr>
            <sz val="11"/>
            <rFont val="Calibri"/>
          </rPr>
          <t>The macOS system must enable security auditing.</t>
        </r>
      </text>
    </comment>
    <comment ref="O70" authorId="0" shapeId="0" xr:uid="{00000000-0006-0000-0400-000060000000}">
      <text>
        <r>
          <rPr>
            <sz val="11"/>
            <rFont val="Calibri"/>
          </rPr>
          <t>The macOS system must be configured to shut down upon audit failure.</t>
        </r>
      </text>
    </comment>
    <comment ref="P70" authorId="0" shapeId="0" xr:uid="{00000000-0006-0000-0400-000061000000}">
      <text>
        <r>
          <rPr>
            <sz val="11"/>
            <rFont val="Calibri"/>
          </rPr>
          <t>The macOS system must configure audit log files to be owned by root.</t>
        </r>
      </text>
    </comment>
    <comment ref="Q70" authorId="0" shapeId="0" xr:uid="{00000000-0006-0000-0400-000062000000}">
      <text>
        <r>
          <rPr>
            <sz val="11"/>
            <rFont val="Calibri"/>
          </rPr>
          <t>The macOS system must configure audit log folders to be owned by root.</t>
        </r>
      </text>
    </comment>
    <comment ref="R70" authorId="0" shapeId="0" xr:uid="{00000000-0006-0000-0400-000063000000}">
      <text>
        <r>
          <rPr>
            <sz val="11"/>
            <rFont val="Calibri"/>
          </rPr>
          <t>The macOS system must configure the audit log files group to wheel.</t>
        </r>
      </text>
    </comment>
    <comment ref="S70" authorId="0" shapeId="0" xr:uid="{00000000-0006-0000-0400-000064000000}">
      <text>
        <r>
          <rPr>
            <sz val="11"/>
            <rFont val="Calibri"/>
          </rPr>
          <t>The macOS system must configure the audit log folders group to wheel.</t>
        </r>
      </text>
    </comment>
    <comment ref="T70" authorId="0" shapeId="0" xr:uid="{00000000-0006-0000-0400-000065000000}">
      <text>
        <r>
          <rPr>
            <sz val="11"/>
            <rFont val="Calibri"/>
          </rPr>
          <t>The macOS system must configure audit log files to mode 440 or less permissive.</t>
        </r>
      </text>
    </comment>
    <comment ref="U70" authorId="0" shapeId="0" xr:uid="{00000000-0006-0000-0400-000066000000}">
      <text>
        <r>
          <rPr>
            <sz val="11"/>
            <rFont val="Calibri"/>
          </rPr>
          <t>The macOS system must configure audit log folders to mode 700 or less permissive.</t>
        </r>
      </text>
    </comment>
    <comment ref="V70" authorId="0" shapeId="0" xr:uid="{00000000-0006-0000-0400-000067000000}">
      <text>
        <r>
          <rPr>
            <sz val="11"/>
            <rFont val="Calibri"/>
          </rPr>
          <t>The macOS system must configure audit failure notification.</t>
        </r>
      </text>
    </comment>
    <comment ref="W70" authorId="0" shapeId="0" xr:uid="{00000000-0006-0000-0400-000068000000}">
      <text>
        <r>
          <rPr>
            <sz val="11"/>
            <rFont val="Calibri"/>
          </rPr>
          <t>The macOS system must be configured to audit all authorization and authentication events.</t>
        </r>
      </text>
    </comment>
    <comment ref="X70" authorId="0" shapeId="0" xr:uid="{00000000-0006-0000-0400-000069000000}">
      <text>
        <r>
          <rPr>
            <sz val="11"/>
            <rFont val="Calibri"/>
          </rPr>
          <t>The macOS system must configure audit_control group to wheel.</t>
        </r>
      </text>
    </comment>
    <comment ref="Y70" authorId="0" shapeId="0" xr:uid="{00000000-0006-0000-0400-00006A000000}">
      <text>
        <r>
          <rPr>
            <sz val="11"/>
            <rFont val="Calibri"/>
          </rPr>
          <t>The macOS system must configure audit_control owner to root.</t>
        </r>
      </text>
    </comment>
    <comment ref="Z70" authorId="0" shapeId="0" xr:uid="{00000000-0006-0000-0400-00006B000000}">
      <text>
        <r>
          <rPr>
            <sz val="11"/>
            <rFont val="Calibri"/>
          </rPr>
          <t>The macOS system must configure audit_control owner to mode 440 or less permissive.</t>
        </r>
      </text>
    </comment>
    <comment ref="AA70" authorId="0" shapeId="0" xr:uid="{00000000-0006-0000-0400-00006C000000}">
      <text>
        <r>
          <rPr>
            <sz val="11"/>
            <rFont val="Calibri"/>
          </rPr>
          <t>The macOS system must configure Apple System Log (ASL) files owned by root and group to wheel.</t>
        </r>
      </text>
    </comment>
    <comment ref="AB70" authorId="0" shapeId="0" xr:uid="{00000000-0006-0000-0400-00006D000000}">
      <text>
        <r>
          <rPr>
            <sz val="11"/>
            <rFont val="Calibri"/>
          </rPr>
          <t>The macOS system must configure Apple System Log (ASL) files to mode 640 or less permissive.</t>
        </r>
      </text>
    </comment>
    <comment ref="AC70" authorId="0" shapeId="0" xr:uid="{00000000-0006-0000-0400-00006E000000}">
      <text>
        <r>
          <rPr>
            <sz val="11"/>
            <rFont val="Calibri"/>
          </rPr>
          <t>The macOS system must configure system log files owned by root and group to wheel.</t>
        </r>
      </text>
    </comment>
    <comment ref="AD70" authorId="0" shapeId="0" xr:uid="{00000000-0006-0000-0400-00006F000000}">
      <text>
        <r>
          <rPr>
            <sz val="11"/>
            <rFont val="Calibri"/>
          </rPr>
          <t>The macOS system must configure system log files to mode 640 or less permissive.</t>
        </r>
      </text>
    </comment>
    <comment ref="AE70" authorId="0" shapeId="0" xr:uid="{00000000-0006-0000-0400-000070000000}">
      <text>
        <r>
          <rPr>
            <sz val="11"/>
            <rFont val="Calibri"/>
          </rPr>
          <t>The macOS system must configure audit_control to not contain access control lists (ACLs).</t>
        </r>
      </text>
    </comment>
    <comment ref="J71" authorId="0" shapeId="0" xr:uid="{00000000-0006-0000-0400-000071000000}">
      <text>
        <r>
          <rPr>
            <sz val="11"/>
            <rFont val="Calibri"/>
          </rPr>
          <t>The macOS system must configure audit retention to seven days.</t>
        </r>
      </text>
    </comment>
    <comment ref="K71" authorId="0" shapeId="0" xr:uid="{00000000-0006-0000-0400-000072000000}">
      <text>
        <r>
          <rPr>
            <sz val="11"/>
            <rFont val="Calibri"/>
          </rPr>
          <t>The macOS system must configure audit capacity warning.</t>
        </r>
      </text>
    </comment>
    <comment ref="L71" authorId="0" shapeId="0" xr:uid="{00000000-0006-0000-0400-000073000000}">
      <text>
        <r>
          <rPr>
            <sz val="11"/>
            <rFont val="Calibri"/>
          </rPr>
          <t>The macOS system must configure install.log retention to 365.</t>
        </r>
      </text>
    </comment>
    <comment ref="J72" authorId="0" shapeId="0" xr:uid="{00000000-0006-0000-0400-000074000000}">
      <text>
        <r>
          <rPr>
            <sz val="11"/>
            <rFont val="Calibri"/>
          </rPr>
          <t>The macOS system must enforce time synchronization.</t>
        </r>
      </text>
    </comment>
    <comment ref="K72" authorId="0" shapeId="0" xr:uid="{00000000-0006-0000-0400-000075000000}">
      <text>
        <r>
          <rPr>
            <sz val="11"/>
            <rFont val="Calibri"/>
          </rPr>
          <t>The macOS system must be configured to use an authorized time server.</t>
        </r>
      </text>
    </comment>
    <comment ref="L72" authorId="0" shapeId="0" xr:uid="{00000000-0006-0000-0400-000076000000}">
      <text>
        <r>
          <rPr>
            <sz val="11"/>
            <rFont val="Calibri"/>
          </rPr>
          <t>The macOS system must enable the time synchronization daemon.</t>
        </r>
      </text>
    </comment>
    <comment ref="J73" authorId="0" shapeId="0" xr:uid="{00000000-0006-0000-0400-000077000000}">
      <text>
        <r>
          <rPr>
            <sz val="11"/>
            <rFont val="Calibri"/>
          </rPr>
          <t>The macOS system must configure sudo to log events.</t>
        </r>
      </text>
    </comment>
    <comment ref="K73" authorId="0" shapeId="0" xr:uid="{00000000-0006-0000-0400-000078000000}">
      <text>
        <r>
          <rPr>
            <sz val="11"/>
            <rFont val="Calibri"/>
          </rPr>
          <t>The macOS system must be configured to audit all administrative action events.</t>
        </r>
      </text>
    </comment>
    <comment ref="L73" authorId="0" shapeId="0" xr:uid="{00000000-0006-0000-0400-000079000000}">
      <text>
        <r>
          <rPr>
            <sz val="11"/>
            <rFont val="Calibri"/>
          </rPr>
          <t>The macOS system must be configured to audit all login and logout events.</t>
        </r>
      </text>
    </comment>
    <comment ref="M73" authorId="0" shapeId="0" xr:uid="{00000000-0006-0000-0400-00007A000000}">
      <text>
        <r>
          <rPr>
            <sz val="11"/>
            <rFont val="Calibri"/>
          </rPr>
          <t>The macOS system must be configured to audit all deletions of object attributes.</t>
        </r>
      </text>
    </comment>
    <comment ref="N73" authorId="0" shapeId="0" xr:uid="{00000000-0006-0000-0400-00007B000000}">
      <text>
        <r>
          <rPr>
            <sz val="11"/>
            <rFont val="Calibri"/>
          </rPr>
          <t>The macOS system must be configured to audit all changes of object attributes.</t>
        </r>
      </text>
    </comment>
    <comment ref="O73" authorId="0" shapeId="0" xr:uid="{00000000-0006-0000-0400-00007C000000}">
      <text>
        <r>
          <rPr>
            <sz val="11"/>
            <rFont val="Calibri"/>
          </rPr>
          <t>The macOS system must be configured to audit all failed read actions on the system.</t>
        </r>
      </text>
    </comment>
    <comment ref="P73" authorId="0" shapeId="0" xr:uid="{00000000-0006-0000-0400-00007D000000}">
      <text>
        <r>
          <rPr>
            <sz val="11"/>
            <rFont val="Calibri"/>
          </rPr>
          <t>The macOS system must be configured to audit all failed write actions on the system.</t>
        </r>
      </text>
    </comment>
    <comment ref="Q73" authorId="0" shapeId="0" xr:uid="{00000000-0006-0000-0400-00007E000000}">
      <text>
        <r>
          <rPr>
            <sz val="11"/>
            <rFont val="Calibri"/>
          </rPr>
          <t>The macOS system must be configured to audit all authorization and authentication events.</t>
        </r>
      </text>
    </comment>
    <comment ref="R73" authorId="0" shapeId="0" xr:uid="{00000000-0006-0000-0400-00007F000000}">
      <text>
        <r>
          <rPr>
            <sz val="11"/>
            <rFont val="Calibri"/>
          </rPr>
          <t>The macOS system must be configured to audit all failed program execution on the system.</t>
        </r>
      </text>
    </comment>
    <comment ref="J76" authorId="0" shapeId="0" xr:uid="{00000000-0006-0000-0400-000080000000}">
      <text>
        <r>
          <rPr>
            <sz val="11"/>
            <rFont val="Calibri"/>
          </rPr>
          <t>The macOS system must configure sudo to log events.</t>
        </r>
      </text>
    </comment>
    <comment ref="J78" authorId="0" shapeId="0" xr:uid="{00000000-0006-0000-0400-000081000000}">
      <text>
        <r>
          <rPr>
            <sz val="11"/>
            <rFont val="Calibri"/>
          </rPr>
          <t>The macOS system must configure audit retention to seven days.</t>
        </r>
      </text>
    </comment>
    <comment ref="K78" authorId="0" shapeId="0" xr:uid="{00000000-0006-0000-0400-000082000000}">
      <text>
        <r>
          <rPr>
            <sz val="11"/>
            <rFont val="Calibri"/>
          </rPr>
          <t>The macOS system must configure install.log retention to 365.</t>
        </r>
      </text>
    </comment>
    <comment ref="J90" authorId="0" shapeId="0" xr:uid="{00000000-0006-0000-0400-000083000000}">
      <text>
        <r>
          <rPr>
            <sz val="11"/>
            <rFont val="Calibri"/>
          </rPr>
          <t>The macOS system must apply gatekeeper settings to block applications from unidentified developers.</t>
        </r>
      </text>
    </comment>
    <comment ref="K90" authorId="0" shapeId="0" xr:uid="{00000000-0006-0000-0400-000084000000}">
      <text>
        <r>
          <rPr>
            <sz val="11"/>
            <rFont val="Calibri"/>
          </rPr>
          <t>The macOS system must enable gatekeeper.</t>
        </r>
      </text>
    </comment>
    <comment ref="L90" authorId="0" shapeId="0" xr:uid="{00000000-0006-0000-0400-000085000000}">
      <text>
        <r>
          <rPr>
            <sz val="11"/>
            <rFont val="Calibri"/>
          </rPr>
          <t>The macOS system must enforce installation of XProtect Remediator and Gatekeeper updates automatically.</t>
        </r>
      </text>
    </comment>
    <comment ref="J91" authorId="0" shapeId="0" xr:uid="{00000000-0006-0000-0400-000086000000}">
      <text>
        <r>
          <rPr>
            <sz val="11"/>
            <rFont val="Calibri"/>
          </rPr>
          <t>The macOS system must enforce installation of XProtect Remediator and Gatekeeper updates automatically.</t>
        </r>
      </text>
    </comment>
    <comment ref="J94" authorId="0" shapeId="0" xr:uid="{00000000-0006-0000-0400-000087000000}">
      <text>
        <r>
          <rPr>
            <sz val="11"/>
            <rFont val="Calibri"/>
          </rPr>
          <t>The macOS system must ensure System Integrity Protection is enabled.</t>
        </r>
      </text>
    </comment>
    <comment ref="K94" authorId="0" shapeId="0" xr:uid="{00000000-0006-0000-0400-000088000000}">
      <text>
        <r>
          <rPr>
            <sz val="11"/>
            <rFont val="Calibri"/>
          </rPr>
          <t>The macOS system must enable Authenticated Root.</t>
        </r>
      </text>
    </comment>
    <comment ref="J109" authorId="0" shapeId="0" xr:uid="{00000000-0006-0000-0400-000089000000}">
      <text>
        <r>
          <rPr>
            <sz val="11"/>
            <rFont val="Calibri"/>
          </rPr>
          <t>The macOS system must limit SSHD to FIPS-compliant connections.</t>
        </r>
      </text>
    </comment>
    <comment ref="K109" authorId="0" shapeId="0" xr:uid="{00000000-0006-0000-0400-00008A000000}">
      <text>
        <r>
          <rPr>
            <sz val="11"/>
            <rFont val="Calibri"/>
          </rPr>
          <t>The macOS system must limit SSH to FIPS-compliant connections.</t>
        </r>
      </text>
    </comment>
    <comment ref="L109" authorId="0" shapeId="0" xr:uid="{00000000-0006-0000-0400-00008B000000}">
      <text>
        <r>
          <rPr>
            <sz val="11"/>
            <rFont val="Calibri"/>
          </rPr>
          <t>The macOS system must disable password authentication for SSH.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limit consecutive failed login attempts to three.</t>
        </r>
      </text>
    </comment>
    <comment ref="I2" authorId="0" shapeId="0" xr:uid="{00000000-0006-0000-0500-000002000000}">
      <text>
        <r>
          <rPr>
            <sz val="11"/>
            <rFont val="Calibri"/>
          </rPr>
          <t>The macOS system must set account lockout time to 15 minutes.</t>
        </r>
      </text>
    </comment>
    <comment ref="H4" authorId="0" shapeId="0" xr:uid="{00000000-0006-0000-0500-000003000000}">
      <text>
        <r>
          <rPr>
            <sz val="11"/>
            <rFont val="Calibri"/>
          </rPr>
          <t>The macOS system must enforce installation of XProtect Remediator and Gatekeeper updates automatically.</t>
        </r>
      </text>
    </comment>
    <comment ref="H9" authorId="0" shapeId="0" xr:uid="{00000000-0006-0000-0500-000004000000}">
      <text>
        <r>
          <rPr>
            <sz val="11"/>
            <rFont val="Calibri"/>
          </rPr>
          <t>The macOS system must enable firmware password.</t>
        </r>
      </text>
    </comment>
    <comment ref="I9" authorId="0" shapeId="0" xr:uid="{00000000-0006-0000-0500-000008000000}">
      <text>
        <r>
          <rPr>
            <sz val="11"/>
            <rFont val="Calibri"/>
          </rPr>
          <t>The macOS system must ensure System Integrity Protection is enabled.</t>
        </r>
      </text>
    </comment>
    <comment ref="J9" authorId="0" shapeId="0" xr:uid="{00000000-0006-0000-0500-000005000000}">
      <text>
        <r>
          <rPr>
            <sz val="11"/>
            <rFont val="Calibri"/>
          </rPr>
          <t>The macOS system must enable Authenticated Root.</t>
        </r>
      </text>
    </comment>
    <comment ref="K9" authorId="0" shapeId="0" xr:uid="{00000000-0006-0000-0500-000006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L9" authorId="0" shapeId="0" xr:uid="{00000000-0006-0000-0500-000007000000}">
      <text>
        <r>
          <rPr>
            <sz val="11"/>
            <rFont val="Calibri"/>
          </rPr>
          <t>The macOS system must enable Recovery Lock.</t>
        </r>
      </text>
    </comment>
    <comment ref="H10" authorId="0" shapeId="0" xr:uid="{00000000-0006-0000-0500-000009000000}">
      <text>
        <r>
          <rPr>
            <sz val="11"/>
            <rFont val="Calibri"/>
          </rPr>
          <t>The macOS system must apply gatekeeper settings to block applications from unidentified developers.</t>
        </r>
      </text>
    </comment>
    <comment ref="I10" authorId="0" shapeId="0" xr:uid="{00000000-0006-0000-0500-00000A000000}">
      <text>
        <r>
          <rPr>
            <sz val="11"/>
            <rFont val="Calibri"/>
          </rPr>
          <t>The macOS system must enable gatekeeper.</t>
        </r>
      </text>
    </comment>
    <comment ref="H14" authorId="0" shapeId="0" xr:uid="{00000000-0006-0000-0500-00000B000000}">
      <text>
        <r>
          <rPr>
            <sz val="11"/>
            <rFont val="Calibri"/>
          </rPr>
          <t>The macOS system must disable Server Message Block (SMB) sharing.</t>
        </r>
      </text>
    </comment>
    <comment ref="I14" authorId="0" shapeId="0" xr:uid="{00000000-0006-0000-0500-00001E000000}">
      <text>
        <r>
          <rPr>
            <sz val="11"/>
            <rFont val="Calibri"/>
          </rPr>
          <t>The macOS system must disable Network File System (NFS) service.</t>
        </r>
      </text>
    </comment>
    <comment ref="J14" authorId="0" shapeId="0" xr:uid="{00000000-0006-0000-0500-00001F000000}">
      <text>
        <r>
          <rPr>
            <sz val="11"/>
            <rFont val="Calibri"/>
          </rPr>
          <t>The macOS system must disable Bonjour multicast.</t>
        </r>
      </text>
    </comment>
    <comment ref="K14" authorId="0" shapeId="0" xr:uid="{00000000-0006-0000-0500-000020000000}">
      <text>
        <r>
          <rPr>
            <sz val="11"/>
            <rFont val="Calibri"/>
          </rPr>
          <t>The macOS system must disable Unix-to-Unix Copy Protocol (UUCP) service.</t>
        </r>
      </text>
    </comment>
    <comment ref="L14" authorId="0" shapeId="0" xr:uid="{00000000-0006-0000-0500-000021000000}">
      <text>
        <r>
          <rPr>
            <sz val="11"/>
            <rFont val="Calibri"/>
          </rPr>
          <t>The macOS system must disable Internet Sharing.</t>
        </r>
      </text>
    </comment>
    <comment ref="M14" authorId="0" shapeId="0" xr:uid="{00000000-0006-0000-0500-00000C000000}">
      <text>
        <r>
          <rPr>
            <sz val="11"/>
            <rFont val="Calibri"/>
          </rPr>
          <t>The macOS system must disable the built-in web server.</t>
        </r>
      </text>
    </comment>
    <comment ref="N14" authorId="0" shapeId="0" xr:uid="{00000000-0006-0000-0500-00000D000000}">
      <text>
        <r>
          <rPr>
            <sz val="11"/>
            <rFont val="Calibri"/>
          </rPr>
          <t>The macOS system must disable AirDrop.</t>
        </r>
      </text>
    </comment>
    <comment ref="O14" authorId="0" shapeId="0" xr:uid="{00000000-0006-0000-0500-00000E000000}">
      <text>
        <r>
          <rPr>
            <sz val="11"/>
            <rFont val="Calibri"/>
          </rPr>
          <t>The macOS system must disable FaceTime.app.</t>
        </r>
      </text>
    </comment>
    <comment ref="P14" authorId="0" shapeId="0" xr:uid="{00000000-0006-0000-0500-00000F000000}">
      <text>
        <r>
          <rPr>
            <sz val="11"/>
            <rFont val="Calibri"/>
          </rPr>
          <t>The macOS system must disable the camera.</t>
        </r>
      </text>
    </comment>
    <comment ref="Q14" authorId="0" shapeId="0" xr:uid="{00000000-0006-0000-0500-000010000000}">
      <text>
        <r>
          <rPr>
            <sz val="11"/>
            <rFont val="Calibri"/>
          </rPr>
          <t>The macOS system must disable Siri.</t>
        </r>
      </text>
    </comment>
    <comment ref="R14" authorId="0" shapeId="0" xr:uid="{00000000-0006-0000-0500-000011000000}">
      <text>
        <r>
          <rPr>
            <sz val="11"/>
            <rFont val="Calibri"/>
          </rPr>
          <t>The macOS system must disable Remote Apple Events.</t>
        </r>
      </text>
    </comment>
    <comment ref="S14" authorId="0" shapeId="0" xr:uid="{00000000-0006-0000-0500-000012000000}">
      <text>
        <r>
          <rPr>
            <sz val="11"/>
            <rFont val="Calibri"/>
          </rPr>
          <t>The macOS system must disable Trivial File Transfer Protocol (TFTP) service.</t>
        </r>
      </text>
    </comment>
    <comment ref="T14" authorId="0" shapeId="0" xr:uid="{00000000-0006-0000-0500-000013000000}">
      <text>
        <r>
          <rPr>
            <sz val="11"/>
            <rFont val="Calibri"/>
          </rPr>
          <t>The macOS system must disable Siri Setup during Setup Assistant.</t>
        </r>
      </text>
    </comment>
    <comment ref="U14" authorId="0" shapeId="0" xr:uid="{00000000-0006-0000-0500-000014000000}">
      <text>
        <r>
          <rPr>
            <sz val="11"/>
            <rFont val="Calibri"/>
          </rPr>
          <t>The macOS system must disable Screen Sharing and Apple Remote Desktop.</t>
        </r>
      </text>
    </comment>
    <comment ref="V14" authorId="0" shapeId="0" xr:uid="{00000000-0006-0000-0500-000015000000}">
      <text>
        <r>
          <rPr>
            <sz val="11"/>
            <rFont val="Calibri"/>
          </rPr>
          <t>The macOS system must disable Bluetooth when no approved device is connected.</t>
        </r>
      </text>
    </comment>
    <comment ref="W14" authorId="0" shapeId="0" xr:uid="{00000000-0006-0000-0500-000016000000}">
      <text>
        <r>
          <rPr>
            <sz val="11"/>
            <rFont val="Calibri"/>
          </rPr>
          <t>The macOS system must disable Airplay Receiver.</t>
        </r>
      </text>
    </comment>
    <comment ref="X14" authorId="0" shapeId="0" xr:uid="{00000000-0006-0000-0500-000017000000}">
      <text>
        <r>
          <rPr>
            <sz val="11"/>
            <rFont val="Calibri"/>
          </rPr>
          <t>The macOS system must disable Media Sharing.</t>
        </r>
      </text>
    </comment>
    <comment ref="Y14" authorId="0" shapeId="0" xr:uid="{00000000-0006-0000-0500-000018000000}">
      <text>
        <r>
          <rPr>
            <sz val="11"/>
            <rFont val="Calibri"/>
          </rPr>
          <t>The macOS system must disable Bluetooth Sharing.</t>
        </r>
      </text>
    </comment>
    <comment ref="Z14" authorId="0" shapeId="0" xr:uid="{00000000-0006-0000-0500-000019000000}">
      <text>
        <r>
          <rPr>
            <sz val="11"/>
            <rFont val="Calibri"/>
          </rPr>
          <t>The macOS system must disable Content Caching service.</t>
        </r>
      </text>
    </comment>
    <comment ref="AA14" authorId="0" shapeId="0" xr:uid="{00000000-0006-0000-0500-00001A000000}">
      <text>
        <r>
          <rPr>
            <sz val="11"/>
            <rFont val="Calibri"/>
          </rPr>
          <t>The macOS system must disable Dictation.</t>
        </r>
      </text>
    </comment>
    <comment ref="AB14" authorId="0" shapeId="0" xr:uid="{00000000-0006-0000-0500-00001B000000}">
      <text>
        <r>
          <rPr>
            <sz val="11"/>
            <rFont val="Calibri"/>
          </rPr>
          <t>The macOS system must disable Printer Sharing.</t>
        </r>
      </text>
    </comment>
    <comment ref="AC14" authorId="0" shapeId="0" xr:uid="{00000000-0006-0000-0500-00001C000000}">
      <text>
        <r>
          <rPr>
            <sz val="11"/>
            <rFont val="Calibri"/>
          </rPr>
          <t>The macOS system must disable Remote Management.</t>
        </r>
      </text>
    </comment>
    <comment ref="AD14" authorId="0" shapeId="0" xr:uid="{00000000-0006-0000-0500-00001D000000}">
      <text>
        <r>
          <rPr>
            <sz val="11"/>
            <rFont val="Calibri"/>
          </rPr>
          <t>The macOS system must authorize USB devices before allowing connection.</t>
        </r>
      </text>
    </comment>
    <comment ref="H16" authorId="0" shapeId="0" xr:uid="{00000000-0006-0000-0500-000022000000}">
      <text>
        <r>
          <rPr>
            <sz val="11"/>
            <rFont val="Calibri"/>
          </rPr>
          <t>The macOS system must enforce FileVault.</t>
        </r>
      </text>
    </comment>
    <comment ref="H18" authorId="0" shapeId="0" xr:uid="{00000000-0006-0000-0500-000023000000}">
      <text>
        <r>
          <rPr>
            <sz val="11"/>
            <rFont val="Calibri"/>
          </rPr>
          <t>The macOS system must apply gatekeeper settings to block applications from unidentified developers.</t>
        </r>
      </text>
    </comment>
    <comment ref="I18" authorId="0" shapeId="0" xr:uid="{00000000-0006-0000-0500-000024000000}">
      <text>
        <r>
          <rPr>
            <sz val="11"/>
            <rFont val="Calibri"/>
          </rPr>
          <t>The macOS system must enable gatekeeper.</t>
        </r>
      </text>
    </comment>
    <comment ref="J18" authorId="0" shapeId="0" xr:uid="{00000000-0006-0000-0500-000025000000}">
      <text>
        <r>
          <rPr>
            <sz val="11"/>
            <rFont val="Calibri"/>
          </rPr>
          <t>The macOS system must prohibit user installation of software into /users/.</t>
        </r>
      </text>
    </comment>
    <comment ref="H20" authorId="0" shapeId="0" xr:uid="{00000000-0006-0000-0500-000026000000}">
      <text>
        <r>
          <rPr>
            <sz val="11"/>
            <rFont val="Calibri"/>
          </rPr>
          <t>The macOS system must enable macOS Application Firewall.</t>
        </r>
      </text>
    </comment>
    <comment ref="H22" authorId="0" shapeId="0" xr:uid="{00000000-0006-0000-0500-000027000000}">
      <text>
        <r>
          <rPr>
            <sz val="11"/>
            <rFont val="Calibri"/>
          </rPr>
          <t>The macOS system must authorize USB devices before allowing connection.</t>
        </r>
      </text>
    </comment>
    <comment ref="H24" authorId="0" shapeId="0" xr:uid="{00000000-0006-0000-0500-000028000000}">
      <text>
        <r>
          <rPr>
            <sz val="11"/>
            <rFont val="Calibri"/>
          </rPr>
          <t>The macOS system must configure user session lock when a smart token is removed.</t>
        </r>
      </text>
    </comment>
    <comment ref="I24" authorId="0" shapeId="0" xr:uid="{00000000-0006-0000-0500-000029000000}">
      <text>
        <r>
          <rPr>
            <sz val="11"/>
            <rFont val="Calibri"/>
          </rPr>
          <t>The macOS system must set smart card certificate trust to moderate.</t>
        </r>
      </text>
    </comment>
    <comment ref="J24" authorId="0" shapeId="0" xr:uid="{00000000-0006-0000-0500-00002A000000}">
      <text>
        <r>
          <rPr>
            <sz val="11"/>
            <rFont val="Calibri"/>
          </rPr>
          <t>The macOS system must disable password authentication for SSH.</t>
        </r>
      </text>
    </comment>
    <comment ref="K24" authorId="0" shapeId="0" xr:uid="{00000000-0006-0000-0500-00002B000000}">
      <text>
        <r>
          <rPr>
            <sz val="11"/>
            <rFont val="Calibri"/>
          </rPr>
          <t>The macOS system must disable TouchID for unlocking the device.</t>
        </r>
      </text>
    </comment>
    <comment ref="L24" authorId="0" shapeId="0" xr:uid="{00000000-0006-0000-0500-00002C000000}">
      <text>
        <r>
          <rPr>
            <sz val="11"/>
            <rFont val="Calibri"/>
          </rPr>
          <t>The macOS system must enforce smart card authentication.</t>
        </r>
      </text>
    </comment>
    <comment ref="M24" authorId="0" shapeId="0" xr:uid="{00000000-0006-0000-0500-00002D000000}">
      <text>
        <r>
          <rPr>
            <sz val="11"/>
            <rFont val="Calibri"/>
          </rPr>
          <t>The macOS system must allow smart card authentication.</t>
        </r>
      </text>
    </comment>
    <comment ref="N24" authorId="0" shapeId="0" xr:uid="{00000000-0006-0000-0500-00002E000000}">
      <text>
        <r>
          <rPr>
            <sz val="11"/>
            <rFont val="Calibri"/>
          </rPr>
          <t>The macOS system must enforce multifactor authentication for login.</t>
        </r>
      </text>
    </comment>
    <comment ref="O24" authorId="0" shapeId="0" xr:uid="{00000000-0006-0000-0500-00002F000000}">
      <text>
        <r>
          <rPr>
            <sz val="11"/>
            <rFont val="Calibri"/>
          </rPr>
          <t>The macOS system must enforce multifactor authentication for the su command.</t>
        </r>
      </text>
    </comment>
    <comment ref="P24" authorId="0" shapeId="0" xr:uid="{00000000-0006-0000-0500-000030000000}">
      <text>
        <r>
          <rPr>
            <sz val="11"/>
            <rFont val="Calibri"/>
          </rPr>
          <t>The macOS system must enforce multifactor authentication for privilege escalation through the sudo command.</t>
        </r>
      </text>
    </comment>
    <comment ref="H29" authorId="0" shapeId="0" xr:uid="{00000000-0006-0000-0500-000031000000}">
      <text>
        <r>
          <rPr>
            <sz val="11"/>
            <rFont val="Calibri"/>
          </rPr>
          <t>The macOS system must require that passwords contain a minimum of one numeric character.</t>
        </r>
      </text>
    </comment>
    <comment ref="I29" authorId="0" shapeId="0" xr:uid="{00000000-0006-0000-0500-000032000000}">
      <text>
        <r>
          <rPr>
            <sz val="11"/>
            <rFont val="Calibri"/>
          </rPr>
          <t>The macOS system must restrict maximum password lifetime to 60 days.</t>
        </r>
      </text>
    </comment>
    <comment ref="J29" authorId="0" shapeId="0" xr:uid="{00000000-0006-0000-0500-000033000000}">
      <text>
        <r>
          <rPr>
            <sz val="11"/>
            <rFont val="Calibri"/>
          </rPr>
          <t>The macOS system must require a minimum password length of 14 characters.</t>
        </r>
      </text>
    </comment>
    <comment ref="K29" authorId="0" shapeId="0" xr:uid="{00000000-0006-0000-0500-000034000000}">
      <text>
        <r>
          <rPr>
            <sz val="11"/>
            <rFont val="Calibri"/>
          </rPr>
          <t>The macOS system must require that passwords contain a minimum of one special character.</t>
        </r>
      </text>
    </comment>
    <comment ref="L29" authorId="0" shapeId="0" xr:uid="{00000000-0006-0000-0500-000035000000}">
      <text>
        <r>
          <rPr>
            <sz val="11"/>
            <rFont val="Calibri"/>
          </rPr>
          <t>The macOS system must require that passwords contain a minimum of one lowercase character and one uppercase character.</t>
        </r>
      </text>
    </comment>
    <comment ref="M29" authorId="0" shapeId="0" xr:uid="{00000000-0006-0000-0500-000036000000}">
      <text>
        <r>
          <rPr>
            <sz val="11"/>
            <rFont val="Calibri"/>
          </rPr>
          <t>The macOS system must set minimum password lifetime to 24 hours.</t>
        </r>
      </text>
    </comment>
    <comment ref="H31" authorId="0" shapeId="0" xr:uid="{00000000-0006-0000-0500-000037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I31" authorId="0" shapeId="0" xr:uid="{00000000-0006-0000-0500-000038000000}">
      <text>
        <r>
          <rPr>
            <sz val="11"/>
            <rFont val="Calibri"/>
          </rPr>
          <t>The macOS system must disable root login.</t>
        </r>
      </text>
    </comment>
    <comment ref="J31" authorId="0" shapeId="0" xr:uid="{00000000-0006-0000-0500-000039000000}">
      <text>
        <r>
          <rPr>
            <sz val="11"/>
            <rFont val="Calibri"/>
          </rPr>
          <t>The macOS system must disable root login for SSH.</t>
        </r>
      </text>
    </comment>
    <comment ref="K31" authorId="0" shapeId="0" xr:uid="{00000000-0006-0000-0500-00003A000000}">
      <text>
        <r>
          <rPr>
            <sz val="11"/>
            <rFont val="Calibri"/>
          </rPr>
          <t>The macOS system must disable the guest account.</t>
        </r>
      </text>
    </comment>
    <comment ref="L31" authorId="0" shapeId="0" xr:uid="{00000000-0006-0000-0500-00003B000000}">
      <text>
        <r>
          <rPr>
            <sz val="11"/>
            <rFont val="Calibri"/>
          </rPr>
          <t>The macOS system must configure sudoers timestamp type.</t>
        </r>
      </text>
    </comment>
    <comment ref="M31" authorId="0" shapeId="0" xr:uid="{00000000-0006-0000-0500-00003C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34" authorId="0" shapeId="0" xr:uid="{00000000-0006-0000-0500-00003D000000}">
      <text>
        <r>
          <rPr>
            <sz val="11"/>
            <rFont val="Calibri"/>
          </rPr>
          <t>The macOS system must secure users</t>
        </r>
        <r>
          <rPr>
            <sz val="11"/>
            <color rgb="FF000000"/>
            <rFont val="Calibri"/>
          </rPr>
          <t>'</t>
        </r>
        <r>
          <rPr>
            <sz val="11"/>
            <color rgb="FF000000"/>
            <rFont val="Calibri"/>
          </rPr>
          <t xml:space="preserve"> home folders.</t>
        </r>
      </text>
    </comment>
    <comment ref="I34" authorId="0" shapeId="0" xr:uid="{00000000-0006-0000-0500-00003E000000}">
      <text>
        <r>
          <rPr>
            <sz val="11"/>
            <rFont val="Calibri"/>
          </rPr>
          <t>The macOS system must ensure System Integrity Protection is enabled.</t>
        </r>
      </text>
    </comment>
    <comment ref="H41" authorId="0" shapeId="0" xr:uid="{00000000-0006-0000-0500-00003F000000}">
      <text>
        <r>
          <rPr>
            <sz val="11"/>
            <rFont val="Calibri"/>
          </rPr>
          <t>The macOS system must install security-relevant software updates within 30 days unless the time period is directed by an authoritative source (e.g., IAVM, CTOs, DTMs, STIGs).</t>
        </r>
      </text>
    </comment>
    <comment ref="H43" authorId="0" shapeId="0" xr:uid="{00000000-0006-0000-0500-000040000000}">
      <text>
        <r>
          <rPr>
            <sz val="11"/>
            <rFont val="Calibri"/>
          </rPr>
          <t>The macOS system must automatically remove or disable temporary or emergency user accounts within 72 hours.</t>
        </r>
      </text>
    </comment>
    <comment ref="I43" authorId="0" shapeId="0" xr:uid="{00000000-0006-0000-0500-000041000000}">
      <text>
        <r>
          <rPr>
            <sz val="11"/>
            <rFont val="Calibri"/>
          </rPr>
          <t>The macOS system must disable root login.</t>
        </r>
      </text>
    </comment>
    <comment ref="J43" authorId="0" shapeId="0" xr:uid="{00000000-0006-0000-0500-000042000000}">
      <text>
        <r>
          <rPr>
            <sz val="11"/>
            <rFont val="Calibri"/>
          </rPr>
          <t>The macOS system must disable root login for SSH.</t>
        </r>
      </text>
    </comment>
    <comment ref="K43" authorId="0" shapeId="0" xr:uid="{00000000-0006-0000-0500-000043000000}">
      <text>
        <r>
          <rPr>
            <sz val="11"/>
            <rFont val="Calibri"/>
          </rPr>
          <t>The macOS system must disable unattended or automatic login to the system.</t>
        </r>
      </text>
    </comment>
    <comment ref="L43" authorId="0" shapeId="0" xr:uid="{00000000-0006-0000-0500-000044000000}">
      <text>
        <r>
          <rPr>
            <sz val="11"/>
            <rFont val="Calibri"/>
          </rPr>
          <t>The macOS system must disable AppleID and internet Account Modification.</t>
        </r>
      </text>
    </comment>
    <comment ref="M43" authorId="0" shapeId="0" xr:uid="{00000000-0006-0000-0500-000045000000}">
      <text>
        <r>
          <rPr>
            <sz val="11"/>
            <rFont val="Calibri"/>
          </rPr>
          <t>The macOS system must disable accounts after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disable root login.</t>
        </r>
      </text>
    </comment>
    <comment ref="K3" authorId="0" shapeId="0" xr:uid="{00000000-0006-0000-0600-000004000000}">
      <text>
        <r>
          <rPr>
            <sz val="11"/>
            <rFont val="Calibri"/>
          </rPr>
          <t>The macOS system must disable root login for SSH.</t>
        </r>
      </text>
    </comment>
    <comment ref="L3" authorId="0" shapeId="0" xr:uid="{00000000-0006-0000-0600-000002000000}">
      <text>
        <r>
          <rPr>
            <sz val="11"/>
            <rFont val="Calibri"/>
          </rPr>
          <t>The macOS system must disable the guest account.</t>
        </r>
      </text>
    </comment>
    <comment ref="M3" authorId="0" shapeId="0" xr:uid="{00000000-0006-0000-0600-000003000000}">
      <text>
        <r>
          <rPr>
            <sz val="11"/>
            <rFont val="Calibri"/>
          </rPr>
          <t>The macOS system must disable unattended or automatic login to the system.</t>
        </r>
      </text>
    </comment>
    <comment ref="J4" authorId="0" shapeId="0" xr:uid="{00000000-0006-0000-0600-000005000000}">
      <text>
        <r>
          <rPr>
            <sz val="11"/>
            <rFont val="Calibri"/>
          </rPr>
          <t>The macOS system must secure users</t>
        </r>
        <r>
          <rPr>
            <sz val="11"/>
            <color rgb="FF000000"/>
            <rFont val="Calibri"/>
          </rPr>
          <t>'</t>
        </r>
        <r>
          <rPr>
            <sz val="11"/>
            <color rgb="FF000000"/>
            <rFont val="Calibri"/>
          </rPr>
          <t xml:space="preserve"> home folders.</t>
        </r>
      </text>
    </comment>
    <comment ref="J6" authorId="0" shapeId="0" xr:uid="{00000000-0006-0000-0600-000006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J7" authorId="0" shapeId="0" xr:uid="{00000000-0006-0000-0600-000007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K7" authorId="0" shapeId="0" xr:uid="{00000000-0006-0000-0600-00000A000000}">
      <text>
        <r>
          <rPr>
            <sz val="11"/>
            <rFont val="Calibri"/>
          </rPr>
          <t>The macOS system must disable root login.</t>
        </r>
      </text>
    </comment>
    <comment ref="L7" authorId="0" shapeId="0" xr:uid="{00000000-0006-0000-0600-00000B000000}">
      <text>
        <r>
          <rPr>
            <sz val="11"/>
            <rFont val="Calibri"/>
          </rPr>
          <t>The macOS system must disable root login for SSH.</t>
        </r>
      </text>
    </comment>
    <comment ref="M7" authorId="0" shapeId="0" xr:uid="{00000000-0006-0000-0600-00000C000000}">
      <text>
        <r>
          <rPr>
            <sz val="11"/>
            <rFont val="Calibri"/>
          </rPr>
          <t>The macOS system must require an administrator password to modify systemwide preferences.</t>
        </r>
      </text>
    </comment>
    <comment ref="N7" authorId="0" shapeId="0" xr:uid="{00000000-0006-0000-0600-000008000000}">
      <text>
        <r>
          <rPr>
            <sz val="11"/>
            <rFont val="Calibri"/>
          </rPr>
          <t>The macOS system must configure sudoers timestamp type.</t>
        </r>
      </text>
    </comment>
    <comment ref="O7" authorId="0" shapeId="0" xr:uid="{00000000-0006-0000-0600-000009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J8" authorId="0" shapeId="0" xr:uid="{00000000-0006-0000-0600-00000D000000}">
      <text>
        <r>
          <rPr>
            <sz val="11"/>
            <rFont val="Calibri"/>
          </rPr>
          <t>The macOS system must configure sudoers timestamp type.</t>
        </r>
      </text>
    </comment>
    <comment ref="K8" authorId="0" shapeId="0" xr:uid="{00000000-0006-0000-0600-00000E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J9" authorId="0" shapeId="0" xr:uid="{00000000-0006-0000-0600-00000F000000}">
      <text>
        <r>
          <rPr>
            <sz val="11"/>
            <rFont val="Calibri"/>
          </rPr>
          <t>The macOS system must configure sudo to log events.</t>
        </r>
      </text>
    </comment>
    <comment ref="J10" authorId="0" shapeId="0" xr:uid="{00000000-0006-0000-0600-000010000000}">
      <text>
        <r>
          <rPr>
            <sz val="11"/>
            <rFont val="Calibri"/>
          </rPr>
          <t>The macOS system must limit consecutive failed login attempts to three.</t>
        </r>
      </text>
    </comment>
    <comment ref="K10" authorId="0" shapeId="0" xr:uid="{00000000-0006-0000-0600-000011000000}">
      <text>
        <r>
          <rPr>
            <sz val="11"/>
            <rFont val="Calibri"/>
          </rPr>
          <t>The macOS system must set account lockout time to 15 minutes.</t>
        </r>
      </text>
    </comment>
    <comment ref="J11" authorId="0" shapeId="0" xr:uid="{00000000-0006-0000-0600-000012000000}">
      <text>
        <r>
          <rPr>
            <sz val="11"/>
            <rFont val="Calibri"/>
          </rPr>
          <t>The macOS system must prevent AdminHostInfo from being available at LoginWindow.</t>
        </r>
      </text>
    </comment>
    <comment ref="K11" authorId="0" shapeId="0" xr:uid="{00000000-0006-0000-0600-000013000000}">
      <text>
        <r>
          <rPr>
            <sz val="11"/>
            <rFont val="Calibri"/>
          </rPr>
          <t>The macOS system must display a policy banner at remote login.</t>
        </r>
      </text>
    </comment>
    <comment ref="L11" authorId="0" shapeId="0" xr:uid="{00000000-0006-0000-0600-000014000000}">
      <text>
        <r>
          <rPr>
            <sz val="11"/>
            <rFont val="Calibri"/>
          </rPr>
          <t>The macOS system must display the Standard Mandatory DOD Notice and Consent Banner at the login window.</t>
        </r>
      </text>
    </comment>
    <comment ref="M11" authorId="0" shapeId="0" xr:uid="{00000000-0006-0000-0600-000015000000}">
      <text>
        <r>
          <rPr>
            <sz val="11"/>
            <rFont val="Calibri"/>
          </rPr>
          <t>The macOS system must enforce SSH to display a policy banner.</t>
        </r>
      </text>
    </comment>
    <comment ref="J12" authorId="0" shapeId="0" xr:uid="{00000000-0006-0000-0600-000016000000}">
      <text>
        <r>
          <rPr>
            <sz val="11"/>
            <rFont val="Calibri"/>
          </rPr>
          <t>The macOS system must prevent Apple Watch from terminating a session lock.</t>
        </r>
      </text>
    </comment>
    <comment ref="K12" authorId="0" shapeId="0" xr:uid="{00000000-0006-0000-0600-00001F000000}">
      <text>
        <r>
          <rPr>
            <sz val="11"/>
            <rFont val="Calibri"/>
          </rPr>
          <t>The macOS system must enforce screen saver password.</t>
        </r>
      </text>
    </comment>
    <comment ref="L12" authorId="0" shapeId="0" xr:uid="{00000000-0006-0000-0600-000020000000}">
      <text>
        <r>
          <rPr>
            <sz val="11"/>
            <rFont val="Calibri"/>
          </rPr>
          <t>The macOS system must enforce session lock no more than five seconds after screen saver is started.</t>
        </r>
      </text>
    </comment>
    <comment ref="M12" authorId="0" shapeId="0" xr:uid="{00000000-0006-0000-0600-000021000000}">
      <text>
        <r>
          <rPr>
            <sz val="11"/>
            <rFont val="Calibri"/>
          </rPr>
          <t>The macOS system must configure user session lock when a smart token is removed.</t>
        </r>
      </text>
    </comment>
    <comment ref="N12" authorId="0" shapeId="0" xr:uid="{00000000-0006-0000-0600-000022000000}">
      <text>
        <r>
          <rPr>
            <sz val="11"/>
            <rFont val="Calibri"/>
          </rPr>
          <t>The macOS system must disable hot corners.</t>
        </r>
      </text>
    </comment>
    <comment ref="O12" authorId="0" shapeId="0" xr:uid="{00000000-0006-0000-0600-000023000000}">
      <text>
        <r>
          <rPr>
            <sz val="11"/>
            <rFont val="Calibri"/>
          </rPr>
          <t>The macOS system must configure SSHD ClientAliveInterval to 900.</t>
        </r>
      </text>
    </comment>
    <comment ref="P12" authorId="0" shapeId="0" xr:uid="{00000000-0006-0000-0600-000017000000}">
      <text>
        <r>
          <rPr>
            <sz val="11"/>
            <rFont val="Calibri"/>
          </rPr>
          <t>The macOS system must configure SSHD ClientAliveCountMax to 1.</t>
        </r>
      </text>
    </comment>
    <comment ref="Q12" authorId="0" shapeId="0" xr:uid="{00000000-0006-0000-0600-000018000000}">
      <text>
        <r>
          <rPr>
            <sz val="11"/>
            <rFont val="Calibri"/>
          </rPr>
          <t>The macOS system must set login grace time to 30.</t>
        </r>
      </text>
    </comment>
    <comment ref="R12" authorId="0" shapeId="0" xr:uid="{00000000-0006-0000-0600-000019000000}">
      <text>
        <r>
          <rPr>
            <sz val="11"/>
            <rFont val="Calibri"/>
          </rPr>
          <t>The macOS system must enforce screen saver timeout.</t>
        </r>
      </text>
    </comment>
    <comment ref="S12" authorId="0" shapeId="0" xr:uid="{00000000-0006-0000-0600-00001A000000}">
      <text>
        <r>
          <rPr>
            <sz val="11"/>
            <rFont val="Calibri"/>
          </rPr>
          <t>The macOS system must configure the SSH ServerAliveInterval to 900.</t>
        </r>
      </text>
    </comment>
    <comment ref="T12" authorId="0" shapeId="0" xr:uid="{00000000-0006-0000-0600-00001B000000}">
      <text>
        <r>
          <rPr>
            <sz val="11"/>
            <rFont val="Calibri"/>
          </rPr>
          <t>The macOS system must configure SSHD channel timeout to 900.</t>
        </r>
      </text>
    </comment>
    <comment ref="U12" authorId="0" shapeId="0" xr:uid="{00000000-0006-0000-0600-00001C000000}">
      <text>
        <r>
          <rPr>
            <sz val="11"/>
            <rFont val="Calibri"/>
          </rPr>
          <t>The macOS system must configure SSHD unused connection timeout to 900.</t>
        </r>
      </text>
    </comment>
    <comment ref="V12" authorId="0" shapeId="0" xr:uid="{00000000-0006-0000-0600-00001D000000}">
      <text>
        <r>
          <rPr>
            <sz val="11"/>
            <rFont val="Calibri"/>
          </rPr>
          <t>The macOS system must set SSH Active Server Alive Maximum to 0.</t>
        </r>
      </text>
    </comment>
    <comment ref="W12" authorId="0" shapeId="0" xr:uid="{00000000-0006-0000-0600-00001E000000}">
      <text>
        <r>
          <rPr>
            <sz val="11"/>
            <rFont val="Calibri"/>
          </rPr>
          <t>The macOS system must enforce auto logout after 86400 seconds of inactivity.</t>
        </r>
      </text>
    </comment>
    <comment ref="J16" authorId="0" shapeId="0" xr:uid="{00000000-0006-0000-0600-000024000000}">
      <text>
        <r>
          <rPr>
            <sz val="11"/>
            <rFont val="Calibri"/>
          </rPr>
          <t>The macOS system must disable Handoff.</t>
        </r>
      </text>
    </comment>
    <comment ref="K16" authorId="0" shapeId="0" xr:uid="{00000000-0006-0000-0600-000025000000}">
      <text>
        <r>
          <rPr>
            <sz val="11"/>
            <rFont val="Calibri"/>
          </rPr>
          <t>The macOS system must disable iPhone Mirroring.</t>
        </r>
      </text>
    </comment>
    <comment ref="J17" authorId="0" shapeId="0" xr:uid="{00000000-0006-0000-0600-000026000000}">
      <text>
        <r>
          <rPr>
            <sz val="11"/>
            <rFont val="Calibri"/>
          </rPr>
          <t>The macOS system must disable the iCloud Calendar services.</t>
        </r>
      </text>
    </comment>
    <comment ref="K17" authorId="0" shapeId="0" xr:uid="{00000000-0006-0000-0600-000027000000}">
      <text>
        <r>
          <rPr>
            <sz val="11"/>
            <rFont val="Calibri"/>
          </rPr>
          <t>The macOS system must disable iCloud Reminders.</t>
        </r>
      </text>
    </comment>
    <comment ref="L17" authorId="0" shapeId="0" xr:uid="{00000000-0006-0000-0600-000028000000}">
      <text>
        <r>
          <rPr>
            <sz val="11"/>
            <rFont val="Calibri"/>
          </rPr>
          <t>The macOS system must disable iCloud Address Book.</t>
        </r>
      </text>
    </comment>
    <comment ref="M17" authorId="0" shapeId="0" xr:uid="{00000000-0006-0000-0600-000029000000}">
      <text>
        <r>
          <rPr>
            <sz val="11"/>
            <rFont val="Calibri"/>
          </rPr>
          <t>The macOS system must disable iCloud Mail.</t>
        </r>
      </text>
    </comment>
    <comment ref="N17" authorId="0" shapeId="0" xr:uid="{00000000-0006-0000-0600-00002A000000}">
      <text>
        <r>
          <rPr>
            <sz val="11"/>
            <rFont val="Calibri"/>
          </rPr>
          <t>The macOS system must disable iCloud Notes.</t>
        </r>
      </text>
    </comment>
    <comment ref="O17" authorId="0" shapeId="0" xr:uid="{00000000-0006-0000-0600-00002B000000}">
      <text>
        <r>
          <rPr>
            <sz val="11"/>
            <rFont val="Calibri"/>
          </rPr>
          <t>The macOS system must disable iCloud Keychain Sync.</t>
        </r>
      </text>
    </comment>
    <comment ref="P17" authorId="0" shapeId="0" xr:uid="{00000000-0006-0000-0600-00002C000000}">
      <text>
        <r>
          <rPr>
            <sz val="11"/>
            <rFont val="Calibri"/>
          </rPr>
          <t>The macOS system must disable iCloud Document Sync.</t>
        </r>
      </text>
    </comment>
    <comment ref="Q17" authorId="0" shapeId="0" xr:uid="{00000000-0006-0000-0600-00002D000000}">
      <text>
        <r>
          <rPr>
            <sz val="11"/>
            <rFont val="Calibri"/>
          </rPr>
          <t>The macOS system must disable iCloud Bookmarks.</t>
        </r>
      </text>
    </comment>
    <comment ref="R17" authorId="0" shapeId="0" xr:uid="{00000000-0006-0000-0600-00002E000000}">
      <text>
        <r>
          <rPr>
            <sz val="11"/>
            <rFont val="Calibri"/>
          </rPr>
          <t>The macOS system must disable iCloud Photo Library.</t>
        </r>
      </text>
    </comment>
    <comment ref="S17" authorId="0" shapeId="0" xr:uid="{00000000-0006-0000-0600-00002F000000}">
      <text>
        <r>
          <rPr>
            <sz val="11"/>
            <rFont val="Calibri"/>
          </rPr>
          <t>The macOS system must disable iCloud Desktop and Document folder sync.</t>
        </r>
      </text>
    </comment>
    <comment ref="T17" authorId="0" shapeId="0" xr:uid="{00000000-0006-0000-0600-000030000000}">
      <text>
        <r>
          <rPr>
            <sz val="11"/>
            <rFont val="Calibri"/>
          </rPr>
          <t>The macOS system must disable iCloud Game Center.</t>
        </r>
      </text>
    </comment>
    <comment ref="U17" authorId="0" shapeId="0" xr:uid="{00000000-0006-0000-0600-000031000000}">
      <text>
        <r>
          <rPr>
            <sz val="11"/>
            <rFont val="Calibri"/>
          </rPr>
          <t>The macOS system must disable iCloud Private Relay.</t>
        </r>
      </text>
    </comment>
    <comment ref="V17" authorId="0" shapeId="0" xr:uid="{00000000-0006-0000-0600-000032000000}">
      <text>
        <r>
          <rPr>
            <sz val="11"/>
            <rFont val="Calibri"/>
          </rPr>
          <t>The macOS system must disable the iCloud Freeform services.</t>
        </r>
      </text>
    </comment>
    <comment ref="J23" authorId="0" shapeId="0" xr:uid="{00000000-0006-0000-0600-000033000000}">
      <text>
        <r>
          <rPr>
            <sz val="11"/>
            <rFont val="Calibri"/>
          </rPr>
          <t>The macOS system must configure sudo to log events.</t>
        </r>
      </text>
    </comment>
    <comment ref="K23" authorId="0" shapeId="0" xr:uid="{00000000-0006-0000-0600-000034000000}">
      <text>
        <r>
          <rPr>
            <sz val="11"/>
            <rFont val="Calibri"/>
          </rPr>
          <t>The macOS system must be configured to audit all administrative action events.</t>
        </r>
      </text>
    </comment>
    <comment ref="L23" authorId="0" shapeId="0" xr:uid="{00000000-0006-0000-0600-000035000000}">
      <text>
        <r>
          <rPr>
            <sz val="11"/>
            <rFont val="Calibri"/>
          </rPr>
          <t>The macOS system must be configured to audit all login and logout events.</t>
        </r>
      </text>
    </comment>
    <comment ref="M23" authorId="0" shapeId="0" xr:uid="{00000000-0006-0000-0600-000036000000}">
      <text>
        <r>
          <rPr>
            <sz val="11"/>
            <rFont val="Calibri"/>
          </rPr>
          <t>The macOS system must enable security auditing.</t>
        </r>
      </text>
    </comment>
    <comment ref="N23" authorId="0" shapeId="0" xr:uid="{00000000-0006-0000-0600-000037000000}">
      <text>
        <r>
          <rPr>
            <sz val="11"/>
            <rFont val="Calibri"/>
          </rPr>
          <t>The macOS system must be configured to audit all deletions of object attributes.</t>
        </r>
      </text>
    </comment>
    <comment ref="O23" authorId="0" shapeId="0" xr:uid="{00000000-0006-0000-0600-000038000000}">
      <text>
        <r>
          <rPr>
            <sz val="11"/>
            <rFont val="Calibri"/>
          </rPr>
          <t>The macOS system must be configured to audit all changes of object attributes.</t>
        </r>
      </text>
    </comment>
    <comment ref="P23" authorId="0" shapeId="0" xr:uid="{00000000-0006-0000-0600-000039000000}">
      <text>
        <r>
          <rPr>
            <sz val="11"/>
            <rFont val="Calibri"/>
          </rPr>
          <t>The macOS system must be configured to audit all failed read actions on the system.</t>
        </r>
      </text>
    </comment>
    <comment ref="Q23" authorId="0" shapeId="0" xr:uid="{00000000-0006-0000-0600-00003A000000}">
      <text>
        <r>
          <rPr>
            <sz val="11"/>
            <rFont val="Calibri"/>
          </rPr>
          <t>The macOS system must be configured to audit all failed write actions on the system.</t>
        </r>
      </text>
    </comment>
    <comment ref="R23" authorId="0" shapeId="0" xr:uid="{00000000-0006-0000-0600-00003B000000}">
      <text>
        <r>
          <rPr>
            <sz val="11"/>
            <rFont val="Calibri"/>
          </rPr>
          <t>The macOS system must be configured to audit all authorization and authentication events.</t>
        </r>
      </text>
    </comment>
    <comment ref="S23" authorId="0" shapeId="0" xr:uid="{00000000-0006-0000-0600-00003C000000}">
      <text>
        <r>
          <rPr>
            <sz val="11"/>
            <rFont val="Calibri"/>
          </rPr>
          <t>The macOS system must be configured to audit all failed program execution on the system.</t>
        </r>
      </text>
    </comment>
    <comment ref="J24" authorId="0" shapeId="0" xr:uid="{00000000-0006-0000-0600-00003D000000}">
      <text>
        <r>
          <rPr>
            <sz val="11"/>
            <rFont val="Calibri"/>
          </rPr>
          <t>The macOS system must be configured to audit all administrative action events.</t>
        </r>
      </text>
    </comment>
    <comment ref="K24" authorId="0" shapeId="0" xr:uid="{00000000-0006-0000-0600-00003E000000}">
      <text>
        <r>
          <rPr>
            <sz val="11"/>
            <rFont val="Calibri"/>
          </rPr>
          <t>The macOS system must be configured to audit all login and logout events.</t>
        </r>
      </text>
    </comment>
    <comment ref="L24" authorId="0" shapeId="0" xr:uid="{00000000-0006-0000-0600-00003F000000}">
      <text>
        <r>
          <rPr>
            <sz val="11"/>
            <rFont val="Calibri"/>
          </rPr>
          <t>The macOS system must be configured to audit all deletions of object attributes.</t>
        </r>
      </text>
    </comment>
    <comment ref="M24" authorId="0" shapeId="0" xr:uid="{00000000-0006-0000-0600-000040000000}">
      <text>
        <r>
          <rPr>
            <sz val="11"/>
            <rFont val="Calibri"/>
          </rPr>
          <t>The macOS system must be configured to audit all changes of object attributes.</t>
        </r>
      </text>
    </comment>
    <comment ref="N24" authorId="0" shapeId="0" xr:uid="{00000000-0006-0000-0600-000041000000}">
      <text>
        <r>
          <rPr>
            <sz val="11"/>
            <rFont val="Calibri"/>
          </rPr>
          <t>The macOS system must be configured to audit all failed read actions on the system.</t>
        </r>
      </text>
    </comment>
    <comment ref="O24" authorId="0" shapeId="0" xr:uid="{00000000-0006-0000-0600-000042000000}">
      <text>
        <r>
          <rPr>
            <sz val="11"/>
            <rFont val="Calibri"/>
          </rPr>
          <t>The macOS system must be configured to audit all failed write actions on the system.</t>
        </r>
      </text>
    </comment>
    <comment ref="P24" authorId="0" shapeId="0" xr:uid="{00000000-0006-0000-0600-000043000000}">
      <text>
        <r>
          <rPr>
            <sz val="11"/>
            <rFont val="Calibri"/>
          </rPr>
          <t>The macOS system must be configured to audit all authorization and authentication events.</t>
        </r>
      </text>
    </comment>
    <comment ref="Q24" authorId="0" shapeId="0" xr:uid="{00000000-0006-0000-0600-000044000000}">
      <text>
        <r>
          <rPr>
            <sz val="11"/>
            <rFont val="Calibri"/>
          </rPr>
          <t>The macOS system must be configured to audit all failed program execution on the system.</t>
        </r>
      </text>
    </comment>
    <comment ref="J25" authorId="0" shapeId="0" xr:uid="{00000000-0006-0000-0600-000045000000}">
      <text>
        <r>
          <rPr>
            <sz val="11"/>
            <rFont val="Calibri"/>
          </rPr>
          <t>The macOS system must configure audit retention to seven days.</t>
        </r>
      </text>
    </comment>
    <comment ref="K25" authorId="0" shapeId="0" xr:uid="{00000000-0006-0000-0600-000046000000}">
      <text>
        <r>
          <rPr>
            <sz val="11"/>
            <rFont val="Calibri"/>
          </rPr>
          <t>The macOS system must configure audit capacity warning.</t>
        </r>
      </text>
    </comment>
    <comment ref="L25" authorId="0" shapeId="0" xr:uid="{00000000-0006-0000-0600-000047000000}">
      <text>
        <r>
          <rPr>
            <sz val="11"/>
            <rFont val="Calibri"/>
          </rPr>
          <t>The macOS system must configure install.log retention to 365.</t>
        </r>
      </text>
    </comment>
    <comment ref="J26" authorId="0" shapeId="0" xr:uid="{00000000-0006-0000-0600-000048000000}">
      <text>
        <r>
          <rPr>
            <sz val="11"/>
            <rFont val="Calibri"/>
          </rPr>
          <t>The macOS system must be configured to shut down upon audit failure.</t>
        </r>
      </text>
    </comment>
    <comment ref="K26" authorId="0" shapeId="0" xr:uid="{00000000-0006-0000-0600-000049000000}">
      <text>
        <r>
          <rPr>
            <sz val="11"/>
            <rFont val="Calibri"/>
          </rPr>
          <t>The macOS system must configure audit failure notification.</t>
        </r>
      </text>
    </comment>
    <comment ref="J29" authorId="0" shapeId="0" xr:uid="{00000000-0006-0000-0600-00004A000000}">
      <text>
        <r>
          <rPr>
            <sz val="11"/>
            <rFont val="Calibri"/>
          </rPr>
          <t>The macOS system must enforce time synchronization.</t>
        </r>
      </text>
    </comment>
    <comment ref="K29" authorId="0" shapeId="0" xr:uid="{00000000-0006-0000-0600-00004B000000}">
      <text>
        <r>
          <rPr>
            <sz val="11"/>
            <rFont val="Calibri"/>
          </rPr>
          <t>The macOS system must be configured to use an authorized time server.</t>
        </r>
      </text>
    </comment>
    <comment ref="L29" authorId="0" shapeId="0" xr:uid="{00000000-0006-0000-0600-00004C000000}">
      <text>
        <r>
          <rPr>
            <sz val="11"/>
            <rFont val="Calibri"/>
          </rPr>
          <t>The macOS system must enable the time synchronization daemon.</t>
        </r>
      </text>
    </comment>
    <comment ref="J30" authorId="0" shapeId="0" xr:uid="{00000000-0006-0000-0600-00004D000000}">
      <text>
        <r>
          <rPr>
            <sz val="11"/>
            <rFont val="Calibri"/>
          </rPr>
          <t>The macOS system must configure audit log files to not contain access control lists (ACLs).</t>
        </r>
      </text>
    </comment>
    <comment ref="K30" authorId="0" shapeId="0" xr:uid="{00000000-0006-0000-0600-000050000000}">
      <text>
        <r>
          <rPr>
            <sz val="11"/>
            <rFont val="Calibri"/>
          </rPr>
          <t>The macOS system must configure the audit log folder to not contain access control lists (ACLs).</t>
        </r>
      </text>
    </comment>
    <comment ref="L30" authorId="0" shapeId="0" xr:uid="{00000000-0006-0000-0600-000051000000}">
      <text>
        <r>
          <rPr>
            <sz val="11"/>
            <rFont val="Calibri"/>
          </rPr>
          <t>The macOS system must configure audit log files to be owned by root.</t>
        </r>
      </text>
    </comment>
    <comment ref="M30" authorId="0" shapeId="0" xr:uid="{00000000-0006-0000-0600-000052000000}">
      <text>
        <r>
          <rPr>
            <sz val="11"/>
            <rFont val="Calibri"/>
          </rPr>
          <t>The macOS system must configure audit log folders to be owned by root.</t>
        </r>
      </text>
    </comment>
    <comment ref="N30" authorId="0" shapeId="0" xr:uid="{00000000-0006-0000-0600-000053000000}">
      <text>
        <r>
          <rPr>
            <sz val="11"/>
            <rFont val="Calibri"/>
          </rPr>
          <t>The macOS system must configure the audit log files group to wheel.</t>
        </r>
      </text>
    </comment>
    <comment ref="O30" authorId="0" shapeId="0" xr:uid="{00000000-0006-0000-0600-000054000000}">
      <text>
        <r>
          <rPr>
            <sz val="11"/>
            <rFont val="Calibri"/>
          </rPr>
          <t>The macOS system must configure the audit log folders group to wheel.</t>
        </r>
      </text>
    </comment>
    <comment ref="P30" authorId="0" shapeId="0" xr:uid="{00000000-0006-0000-0600-000055000000}">
      <text>
        <r>
          <rPr>
            <sz val="11"/>
            <rFont val="Calibri"/>
          </rPr>
          <t>The macOS system must configure audit log files to mode 440 or less permissive.</t>
        </r>
      </text>
    </comment>
    <comment ref="Q30" authorId="0" shapeId="0" xr:uid="{00000000-0006-0000-0600-000056000000}">
      <text>
        <r>
          <rPr>
            <sz val="11"/>
            <rFont val="Calibri"/>
          </rPr>
          <t>The macOS system must configure audit log folders to mode 700 or less permissive.</t>
        </r>
      </text>
    </comment>
    <comment ref="R30" authorId="0" shapeId="0" xr:uid="{00000000-0006-0000-0600-000057000000}">
      <text>
        <r>
          <rPr>
            <sz val="11"/>
            <rFont val="Calibri"/>
          </rPr>
          <t>The macOS system must configure audit_control group to wheel.</t>
        </r>
      </text>
    </comment>
    <comment ref="S30" authorId="0" shapeId="0" xr:uid="{00000000-0006-0000-0600-000058000000}">
      <text>
        <r>
          <rPr>
            <sz val="11"/>
            <rFont val="Calibri"/>
          </rPr>
          <t>The macOS system must configure audit_control owner to root.</t>
        </r>
      </text>
    </comment>
    <comment ref="T30" authorId="0" shapeId="0" xr:uid="{00000000-0006-0000-0600-000059000000}">
      <text>
        <r>
          <rPr>
            <sz val="11"/>
            <rFont val="Calibri"/>
          </rPr>
          <t>The macOS system must configure audit_control owner to mode 440 or less permissive.</t>
        </r>
      </text>
    </comment>
    <comment ref="U30" authorId="0" shapeId="0" xr:uid="{00000000-0006-0000-0600-00005A000000}">
      <text>
        <r>
          <rPr>
            <sz val="11"/>
            <rFont val="Calibri"/>
          </rPr>
          <t>The macOS system must configure Apple System Log (ASL) files owned by root and group to wheel.</t>
        </r>
      </text>
    </comment>
    <comment ref="V30" authorId="0" shapeId="0" xr:uid="{00000000-0006-0000-0600-00005B000000}">
      <text>
        <r>
          <rPr>
            <sz val="11"/>
            <rFont val="Calibri"/>
          </rPr>
          <t>The macOS system must configure Apple System Log (ASL) files to mode 640 or less permissive.</t>
        </r>
      </text>
    </comment>
    <comment ref="W30" authorId="0" shapeId="0" xr:uid="{00000000-0006-0000-0600-00005C000000}">
      <text>
        <r>
          <rPr>
            <sz val="11"/>
            <rFont val="Calibri"/>
          </rPr>
          <t>The macOS system must configure system log files owned by root and group to wheel.</t>
        </r>
      </text>
    </comment>
    <comment ref="X30" authorId="0" shapeId="0" xr:uid="{00000000-0006-0000-0600-00004E000000}">
      <text>
        <r>
          <rPr>
            <sz val="11"/>
            <rFont val="Calibri"/>
          </rPr>
          <t>The macOS system must configure system log files to mode 640 or less permissive.</t>
        </r>
      </text>
    </comment>
    <comment ref="Y30" authorId="0" shapeId="0" xr:uid="{00000000-0006-0000-0600-00004F000000}">
      <text>
        <r>
          <rPr>
            <sz val="11"/>
            <rFont val="Calibri"/>
          </rPr>
          <t>The macOS system must configure audit_control to not contain access control lists (ACLs).</t>
        </r>
      </text>
    </comment>
    <comment ref="J32" authorId="0" shapeId="0" xr:uid="{00000000-0006-0000-0600-00005D000000}">
      <text>
        <r>
          <rPr>
            <sz val="11"/>
            <rFont val="Calibri"/>
          </rPr>
          <t>The macOS system must enforce enrollment in Mobile Device Management (MDM).</t>
        </r>
      </text>
    </comment>
    <comment ref="J33" authorId="0" shapeId="0" xr:uid="{00000000-0006-0000-0600-00005E000000}">
      <text>
        <r>
          <rPr>
            <sz val="11"/>
            <rFont val="Calibri"/>
          </rPr>
          <t>The macOS system must require an administrator password to modify systemwide preferences.</t>
        </r>
      </text>
    </comment>
    <comment ref="K33" authorId="0" shapeId="0" xr:uid="{00000000-0006-0000-0600-00005F000000}">
      <text>
        <r>
          <rPr>
            <sz val="11"/>
            <rFont val="Calibri"/>
          </rPr>
          <t>The macOS system must enable firmware password.</t>
        </r>
      </text>
    </comment>
    <comment ref="L33" authorId="0" shapeId="0" xr:uid="{00000000-0006-0000-0600-000060000000}">
      <text>
        <r>
          <rPr>
            <sz val="11"/>
            <rFont val="Calibri"/>
          </rPr>
          <t>The macOS system must ensure System Integrity Protection is enabled.</t>
        </r>
      </text>
    </comment>
    <comment ref="M33" authorId="0" shapeId="0" xr:uid="{00000000-0006-0000-0600-000061000000}">
      <text>
        <r>
          <rPr>
            <sz val="11"/>
            <rFont val="Calibri"/>
          </rPr>
          <t>The macOS system must enable Authenticated Root.</t>
        </r>
      </text>
    </comment>
    <comment ref="N33" authorId="0" shapeId="0" xr:uid="{00000000-0006-0000-0600-000062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O33" authorId="0" shapeId="0" xr:uid="{00000000-0006-0000-0600-000063000000}">
      <text>
        <r>
          <rPr>
            <sz val="11"/>
            <rFont val="Calibri"/>
          </rPr>
          <t>The macOS system must enable Recovery Lock.</t>
        </r>
      </text>
    </comment>
    <comment ref="J37" authorId="0" shapeId="0" xr:uid="{00000000-0006-0000-0600-000064000000}">
      <text>
        <r>
          <rPr>
            <sz val="11"/>
            <rFont val="Calibri"/>
          </rPr>
          <t>The macOS system must disable Server Message Block (SMB) sharing.</t>
        </r>
      </text>
    </comment>
    <comment ref="K37" authorId="0" shapeId="0" xr:uid="{00000000-0006-0000-0600-00007D000000}">
      <text>
        <r>
          <rPr>
            <sz val="11"/>
            <rFont val="Calibri"/>
          </rPr>
          <t>The macOS system must disable Network File System (NFS) service.</t>
        </r>
      </text>
    </comment>
    <comment ref="L37" authorId="0" shapeId="0" xr:uid="{00000000-0006-0000-0600-00007E000000}">
      <text>
        <r>
          <rPr>
            <sz val="11"/>
            <rFont val="Calibri"/>
          </rPr>
          <t>The macOS system must disable Location Services.</t>
        </r>
      </text>
    </comment>
    <comment ref="M37" authorId="0" shapeId="0" xr:uid="{00000000-0006-0000-0600-00007F000000}">
      <text>
        <r>
          <rPr>
            <sz val="11"/>
            <rFont val="Calibri"/>
          </rPr>
          <t>The macOS system must disable Bonjour multicast.</t>
        </r>
      </text>
    </comment>
    <comment ref="N37" authorId="0" shapeId="0" xr:uid="{00000000-0006-0000-0600-000080000000}">
      <text>
        <r>
          <rPr>
            <sz val="11"/>
            <rFont val="Calibri"/>
          </rPr>
          <t>The macOS system must disable Unix-to-Unix Copy Protocol (UUCP) service.</t>
        </r>
      </text>
    </comment>
    <comment ref="O37" authorId="0" shapeId="0" xr:uid="{00000000-0006-0000-0600-000081000000}">
      <text>
        <r>
          <rPr>
            <sz val="11"/>
            <rFont val="Calibri"/>
          </rPr>
          <t>The macOS system must disable Internet Sharing.</t>
        </r>
      </text>
    </comment>
    <comment ref="P37" authorId="0" shapeId="0" xr:uid="{00000000-0006-0000-0600-000082000000}">
      <text>
        <r>
          <rPr>
            <sz val="11"/>
            <rFont val="Calibri"/>
          </rPr>
          <t>The macOS system must disable the built-in web server.</t>
        </r>
      </text>
    </comment>
    <comment ref="Q37" authorId="0" shapeId="0" xr:uid="{00000000-0006-0000-0600-000083000000}">
      <text>
        <r>
          <rPr>
            <sz val="11"/>
            <rFont val="Calibri"/>
          </rPr>
          <t>The macOS system must disable AirDrop.</t>
        </r>
      </text>
    </comment>
    <comment ref="R37" authorId="0" shapeId="0" xr:uid="{00000000-0006-0000-0600-000084000000}">
      <text>
        <r>
          <rPr>
            <sz val="11"/>
            <rFont val="Calibri"/>
          </rPr>
          <t>The macOS system must disable FaceTime.app.</t>
        </r>
      </text>
    </comment>
    <comment ref="S37" authorId="0" shapeId="0" xr:uid="{00000000-0006-0000-0600-000085000000}">
      <text>
        <r>
          <rPr>
            <sz val="11"/>
            <rFont val="Calibri"/>
          </rPr>
          <t>The macOS system must disable the iCloud Calendar services.</t>
        </r>
      </text>
    </comment>
    <comment ref="T37" authorId="0" shapeId="0" xr:uid="{00000000-0006-0000-0600-000086000000}">
      <text>
        <r>
          <rPr>
            <sz val="11"/>
            <rFont val="Calibri"/>
          </rPr>
          <t>The macOS system must disable iCloud Reminders.</t>
        </r>
      </text>
    </comment>
    <comment ref="U37" authorId="0" shapeId="0" xr:uid="{00000000-0006-0000-0600-000087000000}">
      <text>
        <r>
          <rPr>
            <sz val="11"/>
            <rFont val="Calibri"/>
          </rPr>
          <t>The macOS system must disable iCloud Address Book.</t>
        </r>
      </text>
    </comment>
    <comment ref="V37" authorId="0" shapeId="0" xr:uid="{00000000-0006-0000-0600-000088000000}">
      <text>
        <r>
          <rPr>
            <sz val="11"/>
            <rFont val="Calibri"/>
          </rPr>
          <t>The macOS system must disable iCloud Mail.</t>
        </r>
      </text>
    </comment>
    <comment ref="W37" authorId="0" shapeId="0" xr:uid="{00000000-0006-0000-0600-000089000000}">
      <text>
        <r>
          <rPr>
            <sz val="11"/>
            <rFont val="Calibri"/>
          </rPr>
          <t>The macOS system must disable iCloud Notes.</t>
        </r>
      </text>
    </comment>
    <comment ref="X37" authorId="0" shapeId="0" xr:uid="{00000000-0006-0000-0600-00008A000000}">
      <text>
        <r>
          <rPr>
            <sz val="11"/>
            <rFont val="Calibri"/>
          </rPr>
          <t>The macOS system must disable the camera.</t>
        </r>
      </text>
    </comment>
    <comment ref="Y37" authorId="0" shapeId="0" xr:uid="{00000000-0006-0000-0600-00008B000000}">
      <text>
        <r>
          <rPr>
            <sz val="11"/>
            <rFont val="Calibri"/>
          </rPr>
          <t>The macOS system must disable Siri.</t>
        </r>
      </text>
    </comment>
    <comment ref="Z37" authorId="0" shapeId="0" xr:uid="{00000000-0006-0000-0600-000065000000}">
      <text>
        <r>
          <rPr>
            <sz val="11"/>
            <rFont val="Calibri"/>
          </rPr>
          <t>The macOS system must disable sending diagnostic and usage data to Apple.</t>
        </r>
      </text>
    </comment>
    <comment ref="AA37" authorId="0" shapeId="0" xr:uid="{00000000-0006-0000-0600-000066000000}">
      <text>
        <r>
          <rPr>
            <sz val="11"/>
            <rFont val="Calibri"/>
          </rPr>
          <t>The macOS system must disable Remote Apple Events.</t>
        </r>
      </text>
    </comment>
    <comment ref="AB37" authorId="0" shapeId="0" xr:uid="{00000000-0006-0000-0600-000067000000}">
      <text>
        <r>
          <rPr>
            <sz val="11"/>
            <rFont val="Calibri"/>
          </rPr>
          <t>The macOS system must disable Apple ID setup during Setup Assistant.</t>
        </r>
      </text>
    </comment>
    <comment ref="AC37" authorId="0" shapeId="0" xr:uid="{00000000-0006-0000-0600-000068000000}">
      <text>
        <r>
          <rPr>
            <sz val="11"/>
            <rFont val="Calibri"/>
          </rPr>
          <t>The macOS system must disable Privacy Setup services during Setup Assistant.</t>
        </r>
      </text>
    </comment>
    <comment ref="AD37" authorId="0" shapeId="0" xr:uid="{00000000-0006-0000-0600-000069000000}">
      <text>
        <r>
          <rPr>
            <sz val="11"/>
            <rFont val="Calibri"/>
          </rPr>
          <t>The macOS system must disable iCloud storage setup during Setup Assistant.</t>
        </r>
      </text>
    </comment>
    <comment ref="AE37" authorId="0" shapeId="0" xr:uid="{00000000-0006-0000-0600-00006A000000}">
      <text>
        <r>
          <rPr>
            <sz val="11"/>
            <rFont val="Calibri"/>
          </rPr>
          <t>The macOS system must disable Trivial File Transfer Protocol (TFTP) service.</t>
        </r>
      </text>
    </comment>
    <comment ref="AF37" authorId="0" shapeId="0" xr:uid="{00000000-0006-0000-0600-00006B000000}">
      <text>
        <r>
          <rPr>
            <sz val="11"/>
            <rFont val="Calibri"/>
          </rPr>
          <t>The macOS system must disable Siri Setup during Setup Assistant.</t>
        </r>
      </text>
    </comment>
    <comment ref="AG37" authorId="0" shapeId="0" xr:uid="{00000000-0006-0000-0600-00006C000000}">
      <text>
        <r>
          <rPr>
            <sz val="11"/>
            <rFont val="Calibri"/>
          </rPr>
          <t>The macOS system must disable iCloud Keychain Sync.</t>
        </r>
      </text>
    </comment>
    <comment ref="AH37" authorId="0" shapeId="0" xr:uid="{00000000-0006-0000-0600-00006D000000}">
      <text>
        <r>
          <rPr>
            <sz val="11"/>
            <rFont val="Calibri"/>
          </rPr>
          <t>The macOS system must disable iCloud Document Sync.</t>
        </r>
      </text>
    </comment>
    <comment ref="AI37" authorId="0" shapeId="0" xr:uid="{00000000-0006-0000-0600-00006E000000}">
      <text>
        <r>
          <rPr>
            <sz val="11"/>
            <rFont val="Calibri"/>
          </rPr>
          <t>The macOS system must disable iCloud Bookmarks.</t>
        </r>
      </text>
    </comment>
    <comment ref="AJ37" authorId="0" shapeId="0" xr:uid="{00000000-0006-0000-0600-00006F000000}">
      <text>
        <r>
          <rPr>
            <sz val="11"/>
            <rFont val="Calibri"/>
          </rPr>
          <t>The macOS system must disable iCloud Photo Library.</t>
        </r>
      </text>
    </comment>
    <comment ref="AK37" authorId="0" shapeId="0" xr:uid="{00000000-0006-0000-0600-000070000000}">
      <text>
        <r>
          <rPr>
            <sz val="11"/>
            <rFont val="Calibri"/>
          </rPr>
          <t>The macOS system must disable Screen Sharing and Apple Remote Desktop.</t>
        </r>
      </text>
    </comment>
    <comment ref="AL37" authorId="0" shapeId="0" xr:uid="{00000000-0006-0000-0600-000071000000}">
      <text>
        <r>
          <rPr>
            <sz val="11"/>
            <rFont val="Calibri"/>
          </rPr>
          <t>The macOS system must disable the System Settings pane for Wallet and Apple Pay.</t>
        </r>
      </text>
    </comment>
    <comment ref="AM37" authorId="0" shapeId="0" xr:uid="{00000000-0006-0000-0600-000072000000}">
      <text>
        <r>
          <rPr>
            <sz val="11"/>
            <rFont val="Calibri"/>
          </rPr>
          <t>The macOS system must disable the system settings pane for Siri.</t>
        </r>
      </text>
    </comment>
    <comment ref="AN37" authorId="0" shapeId="0" xr:uid="{00000000-0006-0000-0600-000073000000}">
      <text>
        <r>
          <rPr>
            <sz val="11"/>
            <rFont val="Calibri"/>
          </rPr>
          <t>The macOS system must disable Bluetooth when no approved device is connected.</t>
        </r>
      </text>
    </comment>
    <comment ref="AO37" authorId="0" shapeId="0" xr:uid="{00000000-0006-0000-0600-000074000000}">
      <text>
        <r>
          <rPr>
            <sz val="11"/>
            <rFont val="Calibri"/>
          </rPr>
          <t>The macOS system must disable Airplay Receiver.</t>
        </r>
      </text>
    </comment>
    <comment ref="AP37" authorId="0" shapeId="0" xr:uid="{00000000-0006-0000-0600-000075000000}">
      <text>
        <r>
          <rPr>
            <sz val="11"/>
            <rFont val="Calibri"/>
          </rPr>
          <t>The macOS system must disable Media Sharing.</t>
        </r>
      </text>
    </comment>
    <comment ref="AQ37" authorId="0" shapeId="0" xr:uid="{00000000-0006-0000-0600-000076000000}">
      <text>
        <r>
          <rPr>
            <sz val="11"/>
            <rFont val="Calibri"/>
          </rPr>
          <t>The macOS system must disable Bluetooth Sharing.</t>
        </r>
      </text>
    </comment>
    <comment ref="AR37" authorId="0" shapeId="0" xr:uid="{00000000-0006-0000-0600-000077000000}">
      <text>
        <r>
          <rPr>
            <sz val="11"/>
            <rFont val="Calibri"/>
          </rPr>
          <t>The macOS system must disable Content Caching service.</t>
        </r>
      </text>
    </comment>
    <comment ref="AS37" authorId="0" shapeId="0" xr:uid="{00000000-0006-0000-0600-000078000000}">
      <text>
        <r>
          <rPr>
            <sz val="11"/>
            <rFont val="Calibri"/>
          </rPr>
          <t>The macOS system must disable iCloud Desktop and Document folder sync.</t>
        </r>
      </text>
    </comment>
    <comment ref="AT37" authorId="0" shapeId="0" xr:uid="{00000000-0006-0000-0600-000079000000}">
      <text>
        <r>
          <rPr>
            <sz val="11"/>
            <rFont val="Calibri"/>
          </rPr>
          <t>The macOS system must disable iCloud Game Center.</t>
        </r>
      </text>
    </comment>
    <comment ref="AU37" authorId="0" shapeId="0" xr:uid="{00000000-0006-0000-0600-00007A000000}">
      <text>
        <r>
          <rPr>
            <sz val="11"/>
            <rFont val="Calibri"/>
          </rPr>
          <t>The macOS system must disable iCloud Private Relay.</t>
        </r>
      </text>
    </comment>
    <comment ref="AV37" authorId="0" shapeId="0" xr:uid="{00000000-0006-0000-0600-00007B000000}">
      <text>
        <r>
          <rPr>
            <sz val="11"/>
            <rFont val="Calibri"/>
          </rPr>
          <t>The macOS system must disable Find My service.</t>
        </r>
      </text>
    </comment>
    <comment ref="AW37" authorId="0" shapeId="0" xr:uid="{00000000-0006-0000-0600-00007C000000}">
      <text>
        <r>
          <rPr>
            <sz val="11"/>
            <rFont val="Calibri"/>
          </rPr>
          <t>The macOS system must disable Personalized Advertising.</t>
        </r>
      </text>
    </comment>
    <comment ref="J38" authorId="0" shapeId="0" xr:uid="{00000000-0006-0000-0600-00008C000000}">
      <text>
        <r>
          <rPr>
            <sz val="11"/>
            <rFont val="Calibri"/>
          </rPr>
          <t>The macOS system must apply gatekeeper settings to block applications from unidentified developers.</t>
        </r>
      </text>
    </comment>
    <comment ref="K38" authorId="0" shapeId="0" xr:uid="{00000000-0006-0000-0600-00008D000000}">
      <text>
        <r>
          <rPr>
            <sz val="11"/>
            <rFont val="Calibri"/>
          </rPr>
          <t>The macOS system must enable gatekeeper.</t>
        </r>
      </text>
    </comment>
    <comment ref="L38" authorId="0" shapeId="0" xr:uid="{00000000-0006-0000-0600-00008E000000}">
      <text>
        <r>
          <rPr>
            <sz val="11"/>
            <rFont val="Calibri"/>
          </rPr>
          <t>The macOS system must prohibit user installation of software into /users/.</t>
        </r>
      </text>
    </comment>
    <comment ref="J43" authorId="0" shapeId="0" xr:uid="{00000000-0006-0000-0600-00008F000000}">
      <text>
        <r>
          <rPr>
            <sz val="11"/>
            <rFont val="Calibri"/>
          </rPr>
          <t>The macOS system must prevent AdminHostInfo from being available at LoginWindow.</t>
        </r>
      </text>
    </comment>
    <comment ref="K43" authorId="0" shapeId="0" xr:uid="{00000000-0006-0000-0600-000090000000}">
      <text>
        <r>
          <rPr>
            <sz val="11"/>
            <rFont val="Calibri"/>
          </rPr>
          <t>The macOS system must automatically remove or disable temporary or emergency user accounts within 72 hours.</t>
        </r>
      </text>
    </comment>
    <comment ref="L43" authorId="0" shapeId="0" xr:uid="{00000000-0006-0000-0600-000091000000}">
      <text>
        <r>
          <rPr>
            <sz val="11"/>
            <rFont val="Calibri"/>
          </rPr>
          <t>The macOS system must disable FileVault automatic login.</t>
        </r>
      </text>
    </comment>
    <comment ref="M43" authorId="0" shapeId="0" xr:uid="{00000000-0006-0000-0600-000092000000}">
      <text>
        <r>
          <rPr>
            <sz val="11"/>
            <rFont val="Calibri"/>
          </rPr>
          <t>The macOS system must set login grace time to 30.</t>
        </r>
      </text>
    </comment>
    <comment ref="N43" authorId="0" shapeId="0" xr:uid="{00000000-0006-0000-0600-000093000000}">
      <text>
        <r>
          <rPr>
            <sz val="11"/>
            <rFont val="Calibri"/>
          </rPr>
          <t>The macOS system must disable the guest account.</t>
        </r>
      </text>
    </comment>
    <comment ref="O43" authorId="0" shapeId="0" xr:uid="{00000000-0006-0000-0600-000094000000}">
      <text>
        <r>
          <rPr>
            <sz val="11"/>
            <rFont val="Calibri"/>
          </rPr>
          <t>The macOS system must disable unattended or automatic login to the system.</t>
        </r>
      </text>
    </comment>
    <comment ref="P43" authorId="0" shapeId="0" xr:uid="{00000000-0006-0000-0600-000095000000}">
      <text>
        <r>
          <rPr>
            <sz val="11"/>
            <rFont val="Calibri"/>
          </rPr>
          <t>The macOS system must disable TouchID for unlocking the device.</t>
        </r>
      </text>
    </comment>
    <comment ref="Q43" authorId="0" shapeId="0" xr:uid="{00000000-0006-0000-0600-000096000000}">
      <text>
        <r>
          <rPr>
            <sz val="11"/>
            <rFont val="Calibri"/>
          </rPr>
          <t>The macOS system must disable AppleID and internet Account Modification.</t>
        </r>
      </text>
    </comment>
    <comment ref="R43" authorId="0" shapeId="0" xr:uid="{00000000-0006-0000-0600-000097000000}">
      <text>
        <r>
          <rPr>
            <sz val="11"/>
            <rFont val="Calibri"/>
          </rPr>
          <t>The macOS system must disable accounts after 35 days of inactivity.</t>
        </r>
      </text>
    </comment>
    <comment ref="S43" authorId="0" shapeId="0" xr:uid="{00000000-0006-0000-0600-000098000000}">
      <text>
        <r>
          <rPr>
            <sz val="11"/>
            <rFont val="Calibri"/>
          </rPr>
          <t>The macOS system must configure the login window to prompt for username and password.</t>
        </r>
      </text>
    </comment>
    <comment ref="J45" authorId="0" shapeId="0" xr:uid="{00000000-0006-0000-0600-000099000000}">
      <text>
        <r>
          <rPr>
            <sz val="11"/>
            <rFont val="Calibri"/>
          </rPr>
          <t>The macOS system must configure user session lock when a smart token is removed.</t>
        </r>
      </text>
    </comment>
    <comment ref="K45" authorId="0" shapeId="0" xr:uid="{00000000-0006-0000-0600-00009A000000}">
      <text>
        <r>
          <rPr>
            <sz val="11"/>
            <rFont val="Calibri"/>
          </rPr>
          <t>The macOS system must set smart card certificate trust to moderate.</t>
        </r>
      </text>
    </comment>
    <comment ref="L45" authorId="0" shapeId="0" xr:uid="{00000000-0006-0000-0600-00009B000000}">
      <text>
        <r>
          <rPr>
            <sz val="11"/>
            <rFont val="Calibri"/>
          </rPr>
          <t>The macOS system must disable password authentication for SSH.</t>
        </r>
      </text>
    </comment>
    <comment ref="M45" authorId="0" shapeId="0" xr:uid="{00000000-0006-0000-0600-00009C000000}">
      <text>
        <r>
          <rPr>
            <sz val="11"/>
            <rFont val="Calibri"/>
          </rPr>
          <t>The macOS system must disable TouchID for unlocking the device.</t>
        </r>
      </text>
    </comment>
    <comment ref="N45" authorId="0" shapeId="0" xr:uid="{00000000-0006-0000-0600-00009D000000}">
      <text>
        <r>
          <rPr>
            <sz val="11"/>
            <rFont val="Calibri"/>
          </rPr>
          <t>The macOS system must enforce smart card authentication.</t>
        </r>
      </text>
    </comment>
    <comment ref="O45" authorId="0" shapeId="0" xr:uid="{00000000-0006-0000-0600-00009E000000}">
      <text>
        <r>
          <rPr>
            <sz val="11"/>
            <rFont val="Calibri"/>
          </rPr>
          <t>The macOS system must allow smart card authentication.</t>
        </r>
      </text>
    </comment>
    <comment ref="P45" authorId="0" shapeId="0" xr:uid="{00000000-0006-0000-0600-00009F000000}">
      <text>
        <r>
          <rPr>
            <sz val="11"/>
            <rFont val="Calibri"/>
          </rPr>
          <t>The macOS system must enforce multifactor authentication for login.</t>
        </r>
      </text>
    </comment>
    <comment ref="Q45" authorId="0" shapeId="0" xr:uid="{00000000-0006-0000-0600-0000A0000000}">
      <text>
        <r>
          <rPr>
            <sz val="11"/>
            <rFont val="Calibri"/>
          </rPr>
          <t>The macOS system must enforce multifactor authentication for the su command.</t>
        </r>
      </text>
    </comment>
    <comment ref="R45" authorId="0" shapeId="0" xr:uid="{00000000-0006-0000-0600-0000A1000000}">
      <text>
        <r>
          <rPr>
            <sz val="11"/>
            <rFont val="Calibri"/>
          </rPr>
          <t>The macOS system must enforce multifactor authentication for privilege escalation through the sudo command.</t>
        </r>
      </text>
    </comment>
    <comment ref="J48" authorId="0" shapeId="0" xr:uid="{00000000-0006-0000-0600-0000A2000000}">
      <text>
        <r>
          <rPr>
            <sz val="11"/>
            <rFont val="Calibri"/>
          </rPr>
          <t>The macOS system must require that passwords contain a minimum of one numeric character.</t>
        </r>
      </text>
    </comment>
    <comment ref="K48" authorId="0" shapeId="0" xr:uid="{00000000-0006-0000-0600-0000A3000000}">
      <text>
        <r>
          <rPr>
            <sz val="11"/>
            <rFont val="Calibri"/>
          </rPr>
          <t>The macOS system must restrict maximum password lifetime to 60 days.</t>
        </r>
      </text>
    </comment>
    <comment ref="L48" authorId="0" shapeId="0" xr:uid="{00000000-0006-0000-0600-0000A4000000}">
      <text>
        <r>
          <rPr>
            <sz val="11"/>
            <rFont val="Calibri"/>
          </rPr>
          <t>The macOS system must require a minimum password length of 14 characters.</t>
        </r>
      </text>
    </comment>
    <comment ref="M48" authorId="0" shapeId="0" xr:uid="{00000000-0006-0000-0600-0000A5000000}">
      <text>
        <r>
          <rPr>
            <sz val="11"/>
            <rFont val="Calibri"/>
          </rPr>
          <t>The macOS system must require that passwords contain a minimum of one special character.</t>
        </r>
      </text>
    </comment>
    <comment ref="N48" authorId="0" shapeId="0" xr:uid="{00000000-0006-0000-0600-0000A6000000}">
      <text>
        <r>
          <rPr>
            <sz val="11"/>
            <rFont val="Calibri"/>
          </rPr>
          <t>The macOS system must require that passwords contain a minimum of one lowercase character and one uppercase character.</t>
        </r>
      </text>
    </comment>
    <comment ref="O48" authorId="0" shapeId="0" xr:uid="{00000000-0006-0000-0600-0000A7000000}">
      <text>
        <r>
          <rPr>
            <sz val="11"/>
            <rFont val="Calibri"/>
          </rPr>
          <t>The macOS system must set minimum password lifetime to 24 hours.</t>
        </r>
      </text>
    </comment>
    <comment ref="J49" authorId="0" shapeId="0" xr:uid="{00000000-0006-0000-0600-0000A8000000}">
      <text>
        <r>
          <rPr>
            <sz val="11"/>
            <rFont val="Calibri"/>
          </rPr>
          <t>The macOS system must disable password hints.</t>
        </r>
      </text>
    </comment>
    <comment ref="K49" authorId="0" shapeId="0" xr:uid="{00000000-0006-0000-0600-0000A9000000}">
      <text>
        <r>
          <rPr>
            <sz val="11"/>
            <rFont val="Calibri"/>
          </rPr>
          <t>The macOS system must remove password hints from user accounts.</t>
        </r>
      </text>
    </comment>
    <comment ref="J88" authorId="0" shapeId="0" xr:uid="{00000000-0006-0000-0600-0000AA000000}">
      <text>
        <r>
          <rPr>
            <sz val="11"/>
            <rFont val="Calibri"/>
          </rPr>
          <t>The macOS system must enable macOS Application Firewall.</t>
        </r>
      </text>
    </comment>
    <comment ref="J90" authorId="0" shapeId="0" xr:uid="{00000000-0006-0000-0600-0000AB000000}">
      <text>
        <r>
          <rPr>
            <sz val="11"/>
            <rFont val="Calibri"/>
          </rPr>
          <t>The macOS system must enable macOS Application Firewall.</t>
        </r>
      </text>
    </comment>
    <comment ref="J91" authorId="0" shapeId="0" xr:uid="{00000000-0006-0000-0600-0000AC000000}">
      <text>
        <r>
          <rPr>
            <sz val="11"/>
            <rFont val="Calibri"/>
          </rPr>
          <t>The macOS system must limit SSHD to FIPS-compliant connections.</t>
        </r>
      </text>
    </comment>
    <comment ref="K91" authorId="0" shapeId="0" xr:uid="{00000000-0006-0000-0600-0000AD000000}">
      <text>
        <r>
          <rPr>
            <sz val="11"/>
            <rFont val="Calibri"/>
          </rPr>
          <t>The macOS system must limit SSH to FIPS-compliant connections.</t>
        </r>
      </text>
    </comment>
    <comment ref="L91" authorId="0" shapeId="0" xr:uid="{00000000-0006-0000-0600-0000AE000000}">
      <text>
        <r>
          <rPr>
            <sz val="11"/>
            <rFont val="Calibri"/>
          </rPr>
          <t>The macOS system must disable password authentication for SSH.</t>
        </r>
      </text>
    </comment>
    <comment ref="J92" authorId="0" shapeId="0" xr:uid="{00000000-0006-0000-0600-0000AF000000}">
      <text>
        <r>
          <rPr>
            <sz val="11"/>
            <rFont val="Calibri"/>
          </rPr>
          <t>The macOS system must configure SSHD ClientAliveInterval to 900.</t>
        </r>
      </text>
    </comment>
    <comment ref="K92" authorId="0" shapeId="0" xr:uid="{00000000-0006-0000-0600-0000B0000000}">
      <text>
        <r>
          <rPr>
            <sz val="11"/>
            <rFont val="Calibri"/>
          </rPr>
          <t>The macOS system must configure SSHD ClientAliveCountMax to 1.</t>
        </r>
      </text>
    </comment>
    <comment ref="L92" authorId="0" shapeId="0" xr:uid="{00000000-0006-0000-0600-0000B1000000}">
      <text>
        <r>
          <rPr>
            <sz val="11"/>
            <rFont val="Calibri"/>
          </rPr>
          <t>The macOS system must configure the SSH ServerAliveInterval to 900.</t>
        </r>
      </text>
    </comment>
    <comment ref="M92" authorId="0" shapeId="0" xr:uid="{00000000-0006-0000-0600-0000B2000000}">
      <text>
        <r>
          <rPr>
            <sz val="11"/>
            <rFont val="Calibri"/>
          </rPr>
          <t>The macOS system must configure SSHD channel timeout to 900.</t>
        </r>
      </text>
    </comment>
    <comment ref="N92" authorId="0" shapeId="0" xr:uid="{00000000-0006-0000-0600-0000B3000000}">
      <text>
        <r>
          <rPr>
            <sz val="11"/>
            <rFont val="Calibri"/>
          </rPr>
          <t>The macOS system must configure SSHD unused connection timeout to 900.</t>
        </r>
      </text>
    </comment>
    <comment ref="O92" authorId="0" shapeId="0" xr:uid="{00000000-0006-0000-0600-0000B4000000}">
      <text>
        <r>
          <rPr>
            <sz val="11"/>
            <rFont val="Calibri"/>
          </rPr>
          <t>The macOS system must set SSH Active Server Alive Maximum to 0.</t>
        </r>
      </text>
    </comment>
    <comment ref="J94" authorId="0" shapeId="0" xr:uid="{00000000-0006-0000-0600-0000B5000000}">
      <text>
        <r>
          <rPr>
            <sz val="11"/>
            <rFont val="Calibri"/>
          </rPr>
          <t>The macOS system must enforce FileVault.</t>
        </r>
      </text>
    </comment>
    <comment ref="J95" authorId="0" shapeId="0" xr:uid="{00000000-0006-0000-0600-0000B6000000}">
      <text>
        <r>
          <rPr>
            <sz val="11"/>
            <rFont val="Calibri"/>
          </rPr>
          <t>The macOS system must limit SSHD to FIPS-compliant connections.</t>
        </r>
      </text>
    </comment>
    <comment ref="K95" authorId="0" shapeId="0" xr:uid="{00000000-0006-0000-0600-0000B7000000}">
      <text>
        <r>
          <rPr>
            <sz val="11"/>
            <rFont val="Calibri"/>
          </rPr>
          <t>The macOS system must limit SSH to FIPS-compliant connections.</t>
        </r>
      </text>
    </comment>
    <comment ref="L95" authorId="0" shapeId="0" xr:uid="{00000000-0006-0000-0600-0000B8000000}">
      <text>
        <r>
          <rPr>
            <sz val="11"/>
            <rFont val="Calibri"/>
          </rPr>
          <t>The macOS system must issue or obtain public key certificates from an approved service provider.</t>
        </r>
      </text>
    </comment>
    <comment ref="J99" authorId="0" shapeId="0" xr:uid="{00000000-0006-0000-0600-0000B9000000}">
      <text>
        <r>
          <rPr>
            <sz val="11"/>
            <rFont val="Calibri"/>
          </rPr>
          <t>The macOS system must install security-relevant software updates within 30 days unless the time period is directed by an authoritative source (e.g., IAVM, CTOs, DTMs, STIGs).</t>
        </r>
      </text>
    </comment>
    <comment ref="J100" authorId="0" shapeId="0" xr:uid="{00000000-0006-0000-0600-0000BA000000}">
      <text>
        <r>
          <rPr>
            <sz val="11"/>
            <rFont val="Calibri"/>
          </rPr>
          <t>The macOS system must apply gatekeeper settings to block applications from unidentified developers.</t>
        </r>
      </text>
    </comment>
    <comment ref="K100" authorId="0" shapeId="0" xr:uid="{00000000-0006-0000-0600-0000BB000000}">
      <text>
        <r>
          <rPr>
            <sz val="11"/>
            <rFont val="Calibri"/>
          </rPr>
          <t>The macOS system must enable gatekeeper.</t>
        </r>
      </text>
    </comment>
    <comment ref="L100" authorId="0" shapeId="0" xr:uid="{00000000-0006-0000-0600-0000BC000000}">
      <text>
        <r>
          <rPr>
            <sz val="11"/>
            <rFont val="Calibri"/>
          </rPr>
          <t>The macOS system must enable Authenticated Root.</t>
        </r>
      </text>
    </comment>
    <comment ref="M100" authorId="0" shapeId="0" xr:uid="{00000000-0006-0000-0600-0000BD000000}">
      <text>
        <r>
          <rPr>
            <sz val="11"/>
            <rFont val="Calibri"/>
          </rPr>
          <t>The macOS system must enforce installation of XProtect Remediator and Gatekeeper updates automatically.</t>
        </r>
      </text>
    </comment>
    <comment ref="N100" authorId="0" shapeId="0" xr:uid="{00000000-0006-0000-0600-0000BE000000}">
      <text>
        <r>
          <rPr>
            <sz val="11"/>
            <rFont val="Calibri"/>
          </rPr>
          <t>The macOS system must install security-relevant software updates within 30 days unless the time period is directed by an authoritative source (e.g., IAVM, CTOs, DTMs, STIGs).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The macOS system must enforce enrollment in Mobile Device Management (MDM).</t>
        </r>
      </text>
    </comment>
    <comment ref="H89" authorId="0" shapeId="0" xr:uid="{00000000-0006-0000-0700-000002000000}">
      <text>
        <r>
          <rPr>
            <sz val="11"/>
            <rFont val="Calibri"/>
          </rPr>
          <t>The macOS system must prevent AdminHostInfo from being available at LoginWindow.</t>
        </r>
      </text>
    </comment>
    <comment ref="I89" authorId="0" shapeId="0" xr:uid="{00000000-0006-0000-0700-000019000000}">
      <text>
        <r>
          <rPr>
            <sz val="11"/>
            <rFont val="Calibri"/>
          </rPr>
          <t>The macOS system must automatically remove or disable temporary or emergency user accounts within 72 hours.</t>
        </r>
      </text>
    </comment>
    <comment ref="J89" authorId="0" shapeId="0" xr:uid="{00000000-0006-0000-0700-000003000000}">
      <text>
        <r>
          <rPr>
            <sz val="11"/>
            <rFont val="Calibri"/>
          </rPr>
          <t>The macOS system must limit consecutive failed login attempts to three.</t>
        </r>
      </text>
    </comment>
    <comment ref="K89" authorId="0" shapeId="0" xr:uid="{00000000-0006-0000-0700-000004000000}">
      <text>
        <r>
          <rPr>
            <sz val="11"/>
            <rFont val="Calibri"/>
          </rPr>
          <t>The macOS system must disable FileVault automatic login.</t>
        </r>
      </text>
    </comment>
    <comment ref="L89" authorId="0" shapeId="0" xr:uid="{00000000-0006-0000-0700-000005000000}">
      <text>
        <r>
          <rPr>
            <sz val="11"/>
            <rFont val="Calibri"/>
          </rPr>
          <t>The macOS system must set login grace time to 30.</t>
        </r>
      </text>
    </comment>
    <comment ref="M89" authorId="0" shapeId="0" xr:uid="{00000000-0006-0000-0700-000006000000}">
      <text>
        <r>
          <rPr>
            <sz val="11"/>
            <rFont val="Calibri"/>
          </rPr>
          <t>The macOS system must set account lockout time to 15 minutes.</t>
        </r>
      </text>
    </comment>
    <comment ref="N89" authorId="0" shapeId="0" xr:uid="{00000000-0006-0000-0700-000007000000}">
      <text>
        <r>
          <rPr>
            <sz val="11"/>
            <rFont val="Calibri"/>
          </rPr>
          <t>The macOS system must disable root login.</t>
        </r>
      </text>
    </comment>
    <comment ref="O89" authorId="0" shapeId="0" xr:uid="{00000000-0006-0000-0700-000008000000}">
      <text>
        <r>
          <rPr>
            <sz val="11"/>
            <rFont val="Calibri"/>
          </rPr>
          <t>The macOS system must disable root login for SSH.</t>
        </r>
      </text>
    </comment>
    <comment ref="P89" authorId="0" shapeId="0" xr:uid="{00000000-0006-0000-0700-000009000000}">
      <text>
        <r>
          <rPr>
            <sz val="11"/>
            <rFont val="Calibri"/>
          </rPr>
          <t>The macOS system must disable the guest account.</t>
        </r>
      </text>
    </comment>
    <comment ref="Q89" authorId="0" shapeId="0" xr:uid="{00000000-0006-0000-0700-00000A000000}">
      <text>
        <r>
          <rPr>
            <sz val="11"/>
            <rFont val="Calibri"/>
          </rPr>
          <t>The macOS system must disable unattended or automatic login to the system.</t>
        </r>
      </text>
    </comment>
    <comment ref="R89" authorId="0" shapeId="0" xr:uid="{00000000-0006-0000-0700-00000B000000}">
      <text>
        <r>
          <rPr>
            <sz val="11"/>
            <rFont val="Calibri"/>
          </rPr>
          <t>The macOS system must disable TouchID for unlocking the device.</t>
        </r>
      </text>
    </comment>
    <comment ref="S89" authorId="0" shapeId="0" xr:uid="{00000000-0006-0000-0700-00000C000000}">
      <text>
        <r>
          <rPr>
            <sz val="11"/>
            <rFont val="Calibri"/>
          </rPr>
          <t>The macOS system must disable AppleID and internet Account Modification.</t>
        </r>
      </text>
    </comment>
    <comment ref="T89" authorId="0" shapeId="0" xr:uid="{00000000-0006-0000-0700-00000D000000}">
      <text>
        <r>
          <rPr>
            <sz val="11"/>
            <rFont val="Calibri"/>
          </rPr>
          <t>The macOS system must issue or obtain public key certificates from an approved service provider.</t>
        </r>
      </text>
    </comment>
    <comment ref="U89" authorId="0" shapeId="0" xr:uid="{00000000-0006-0000-0700-00000E000000}">
      <text>
        <r>
          <rPr>
            <sz val="11"/>
            <rFont val="Calibri"/>
          </rPr>
          <t>The macOS system must require that passwords contain a minimum of one numeric character.</t>
        </r>
      </text>
    </comment>
    <comment ref="V89" authorId="0" shapeId="0" xr:uid="{00000000-0006-0000-0700-00000F000000}">
      <text>
        <r>
          <rPr>
            <sz val="11"/>
            <rFont val="Calibri"/>
          </rPr>
          <t>The macOS system must restrict maximum password lifetime to 60 days.</t>
        </r>
      </text>
    </comment>
    <comment ref="W89" authorId="0" shapeId="0" xr:uid="{00000000-0006-0000-0700-000010000000}">
      <text>
        <r>
          <rPr>
            <sz val="11"/>
            <rFont val="Calibri"/>
          </rPr>
          <t>The macOS system must require a minimum password length of 14 characters.</t>
        </r>
      </text>
    </comment>
    <comment ref="X89" authorId="0" shapeId="0" xr:uid="{00000000-0006-0000-0700-000011000000}">
      <text>
        <r>
          <rPr>
            <sz val="11"/>
            <rFont val="Calibri"/>
          </rPr>
          <t>The macOS system must require that passwords contain a minimum of one special character.</t>
        </r>
      </text>
    </comment>
    <comment ref="Y89" authorId="0" shapeId="0" xr:uid="{00000000-0006-0000-0700-000012000000}">
      <text>
        <r>
          <rPr>
            <sz val="11"/>
            <rFont val="Calibri"/>
          </rPr>
          <t>The macOS system must disable password hints.</t>
        </r>
      </text>
    </comment>
    <comment ref="Z89" authorId="0" shapeId="0" xr:uid="{00000000-0006-0000-0700-000013000000}">
      <text>
        <r>
          <rPr>
            <sz val="11"/>
            <rFont val="Calibri"/>
          </rPr>
          <t>The macOS system must remove password hints from user accounts.</t>
        </r>
      </text>
    </comment>
    <comment ref="AA89" authorId="0" shapeId="0" xr:uid="{00000000-0006-0000-0700-000014000000}">
      <text>
        <r>
          <rPr>
            <sz val="11"/>
            <rFont val="Calibri"/>
          </rPr>
          <t>The macOS system must require that passwords contain a minimum of one lowercase character and one uppercase character.</t>
        </r>
      </text>
    </comment>
    <comment ref="AB89" authorId="0" shapeId="0" xr:uid="{00000000-0006-0000-0700-000015000000}">
      <text>
        <r>
          <rPr>
            <sz val="11"/>
            <rFont val="Calibri"/>
          </rPr>
          <t>The macOS system must set minimum password lifetime to 24 hours.</t>
        </r>
      </text>
    </comment>
    <comment ref="AC89" authorId="0" shapeId="0" xr:uid="{00000000-0006-0000-0700-000016000000}">
      <text>
        <r>
          <rPr>
            <sz val="11"/>
            <rFont val="Calibri"/>
          </rPr>
          <t>The macOS system must disable accounts after 35 days of inactivity.</t>
        </r>
      </text>
    </comment>
    <comment ref="AD89" authorId="0" shapeId="0" xr:uid="{00000000-0006-0000-0700-000017000000}">
      <text>
        <r>
          <rPr>
            <sz val="11"/>
            <rFont val="Calibri"/>
          </rPr>
          <t>The macOS system must configure the login window to prompt for username and password.</t>
        </r>
      </text>
    </comment>
    <comment ref="AE89" authorId="0" shapeId="0" xr:uid="{00000000-0006-0000-0700-000018000000}">
      <text>
        <r>
          <rPr>
            <sz val="11"/>
            <rFont val="Calibri"/>
          </rPr>
          <t>The macOS system must disable proximity-based password sharing requests.</t>
        </r>
      </text>
    </comment>
    <comment ref="H91" authorId="0" shapeId="0" xr:uid="{00000000-0006-0000-0700-00001A000000}">
      <text>
        <r>
          <rPr>
            <sz val="11"/>
            <rFont val="Calibri"/>
          </rPr>
          <t>The macOS system must prevent Apple Watch from terminating a session lock.</t>
        </r>
      </text>
    </comment>
    <comment ref="I91" authorId="0" shapeId="0" xr:uid="{00000000-0006-0000-0700-00001B000000}">
      <text>
        <r>
          <rPr>
            <sz val="11"/>
            <rFont val="Calibri"/>
          </rPr>
          <t>The macOS system must enforce screen saver password.</t>
        </r>
      </text>
    </comment>
    <comment ref="J91" authorId="0" shapeId="0" xr:uid="{00000000-0006-0000-0700-00001C000000}">
      <text>
        <r>
          <rPr>
            <sz val="11"/>
            <rFont val="Calibri"/>
          </rPr>
          <t>The macOS system must enforce session lock no more than five seconds after screen saver is started.</t>
        </r>
      </text>
    </comment>
    <comment ref="K91" authorId="0" shapeId="0" xr:uid="{00000000-0006-0000-0700-00001D000000}">
      <text>
        <r>
          <rPr>
            <sz val="11"/>
            <rFont val="Calibri"/>
          </rPr>
          <t>The macOS system must configure user session lock when a smart token is removed.</t>
        </r>
      </text>
    </comment>
    <comment ref="L91" authorId="0" shapeId="0" xr:uid="{00000000-0006-0000-0700-00001E000000}">
      <text>
        <r>
          <rPr>
            <sz val="11"/>
            <rFont val="Calibri"/>
          </rPr>
          <t>The macOS system must disable hot corners.</t>
        </r>
      </text>
    </comment>
    <comment ref="M91" authorId="0" shapeId="0" xr:uid="{00000000-0006-0000-0700-00001F000000}">
      <text>
        <r>
          <rPr>
            <sz val="11"/>
            <rFont val="Calibri"/>
          </rPr>
          <t>The macOS system must configure SSHD ClientAliveInterval to 900.</t>
        </r>
      </text>
    </comment>
    <comment ref="N91" authorId="0" shapeId="0" xr:uid="{00000000-0006-0000-0700-000020000000}">
      <text>
        <r>
          <rPr>
            <sz val="11"/>
            <rFont val="Calibri"/>
          </rPr>
          <t>The macOS system must configure SSHD ClientAliveCountMax to 1.</t>
        </r>
      </text>
    </comment>
    <comment ref="O91" authorId="0" shapeId="0" xr:uid="{00000000-0006-0000-0700-000021000000}">
      <text>
        <r>
          <rPr>
            <sz val="11"/>
            <rFont val="Calibri"/>
          </rPr>
          <t>The macOS system must set login grace time to 30.</t>
        </r>
      </text>
    </comment>
    <comment ref="P91" authorId="0" shapeId="0" xr:uid="{00000000-0006-0000-0700-000022000000}">
      <text>
        <r>
          <rPr>
            <sz val="11"/>
            <rFont val="Calibri"/>
          </rPr>
          <t>The macOS system must enforce screen saver timeout.</t>
        </r>
      </text>
    </comment>
    <comment ref="Q91" authorId="0" shapeId="0" xr:uid="{00000000-0006-0000-0700-000023000000}">
      <text>
        <r>
          <rPr>
            <sz val="11"/>
            <rFont val="Calibri"/>
          </rPr>
          <t>The macOS system must configure the SSH ServerAliveInterval to 900.</t>
        </r>
      </text>
    </comment>
    <comment ref="R91" authorId="0" shapeId="0" xr:uid="{00000000-0006-0000-0700-000024000000}">
      <text>
        <r>
          <rPr>
            <sz val="11"/>
            <rFont val="Calibri"/>
          </rPr>
          <t>The macOS system must configure SSHD channel timeout to 900.</t>
        </r>
      </text>
    </comment>
    <comment ref="S91" authorId="0" shapeId="0" xr:uid="{00000000-0006-0000-0700-000025000000}">
      <text>
        <r>
          <rPr>
            <sz val="11"/>
            <rFont val="Calibri"/>
          </rPr>
          <t>The macOS system must configure SSHD unused connection timeout to 900.</t>
        </r>
      </text>
    </comment>
    <comment ref="T91" authorId="0" shapeId="0" xr:uid="{00000000-0006-0000-0700-000026000000}">
      <text>
        <r>
          <rPr>
            <sz val="11"/>
            <rFont val="Calibri"/>
          </rPr>
          <t>The macOS system must set SSH Active Server Alive Maximum to 0.</t>
        </r>
      </text>
    </comment>
    <comment ref="U91" authorId="0" shapeId="0" xr:uid="{00000000-0006-0000-0700-000027000000}">
      <text>
        <r>
          <rPr>
            <sz val="11"/>
            <rFont val="Calibri"/>
          </rPr>
          <t>The macOS system must enforce auto logout after 86400 seconds of inactivity.</t>
        </r>
      </text>
    </comment>
    <comment ref="V91" authorId="0" shapeId="0" xr:uid="{00000000-0006-0000-0700-000028000000}">
      <text>
        <r>
          <rPr>
            <sz val="11"/>
            <rFont val="Calibri"/>
          </rPr>
          <t>The macOS system must set smart card certificate trust to moderate.</t>
        </r>
      </text>
    </comment>
    <comment ref="W91" authorId="0" shapeId="0" xr:uid="{00000000-0006-0000-0700-000029000000}">
      <text>
        <r>
          <rPr>
            <sz val="11"/>
            <rFont val="Calibri"/>
          </rPr>
          <t>The macOS system must disable password authentication for SSH.</t>
        </r>
      </text>
    </comment>
    <comment ref="X91" authorId="0" shapeId="0" xr:uid="{00000000-0006-0000-0700-00002A000000}">
      <text>
        <r>
          <rPr>
            <sz val="11"/>
            <rFont val="Calibri"/>
          </rPr>
          <t>The macOS system must disable the guest account.</t>
        </r>
      </text>
    </comment>
    <comment ref="Y91" authorId="0" shapeId="0" xr:uid="{00000000-0006-0000-0700-00002B000000}">
      <text>
        <r>
          <rPr>
            <sz val="11"/>
            <rFont val="Calibri"/>
          </rPr>
          <t>The macOS system must disable unattended or automatic login to the system.</t>
        </r>
      </text>
    </comment>
    <comment ref="Z91" authorId="0" shapeId="0" xr:uid="{00000000-0006-0000-0700-00002C000000}">
      <text>
        <r>
          <rPr>
            <sz val="11"/>
            <rFont val="Calibri"/>
          </rPr>
          <t>The macOS system must disable TouchID for unlocking the device.</t>
        </r>
      </text>
    </comment>
    <comment ref="AA91" authorId="0" shapeId="0" xr:uid="{00000000-0006-0000-0700-00002D000000}">
      <text>
        <r>
          <rPr>
            <sz val="11"/>
            <rFont val="Calibri"/>
          </rPr>
          <t>The macOS system must enforce smart card authentication.</t>
        </r>
      </text>
    </comment>
    <comment ref="AB91" authorId="0" shapeId="0" xr:uid="{00000000-0006-0000-0700-00002E000000}">
      <text>
        <r>
          <rPr>
            <sz val="11"/>
            <rFont val="Calibri"/>
          </rPr>
          <t>The macOS system must allow smart card authentication.</t>
        </r>
      </text>
    </comment>
    <comment ref="AC91" authorId="0" shapeId="0" xr:uid="{00000000-0006-0000-0700-00002F000000}">
      <text>
        <r>
          <rPr>
            <sz val="11"/>
            <rFont val="Calibri"/>
          </rPr>
          <t>The macOS system must enforce multifactor authentication for login.</t>
        </r>
      </text>
    </comment>
    <comment ref="AD91" authorId="0" shapeId="0" xr:uid="{00000000-0006-0000-0700-000030000000}">
      <text>
        <r>
          <rPr>
            <sz val="11"/>
            <rFont val="Calibri"/>
          </rPr>
          <t>The macOS system must enforce multifactor authentication for the su command.</t>
        </r>
      </text>
    </comment>
    <comment ref="AE91" authorId="0" shapeId="0" xr:uid="{00000000-0006-0000-0700-000031000000}">
      <text>
        <r>
          <rPr>
            <sz val="11"/>
            <rFont val="Calibri"/>
          </rPr>
          <t>The macOS system must enforce multifactor authentication for privilege escalation through the sudo command.</t>
        </r>
      </text>
    </comment>
    <comment ref="H93" authorId="0" shapeId="0" xr:uid="{00000000-0006-0000-0700-000032000000}">
      <text>
        <r>
          <rPr>
            <sz val="11"/>
            <rFont val="Calibri"/>
          </rPr>
          <t>The macOS system must configure audit log files to not contain access control lists (ACLs).</t>
        </r>
      </text>
    </comment>
    <comment ref="I93" authorId="0" shapeId="0" xr:uid="{00000000-0006-0000-0700-000034000000}">
      <text>
        <r>
          <rPr>
            <sz val="11"/>
            <rFont val="Calibri"/>
          </rPr>
          <t>The macOS system must configure the audit log folder to not contain access control lists (ACLs).</t>
        </r>
      </text>
    </comment>
    <comment ref="J93" authorId="0" shapeId="0" xr:uid="{00000000-0006-0000-0700-000035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K93" authorId="0" shapeId="0" xr:uid="{00000000-0006-0000-0700-000036000000}">
      <text>
        <r>
          <rPr>
            <sz val="11"/>
            <rFont val="Calibri"/>
          </rPr>
          <t>The macOS system must disable root login.</t>
        </r>
      </text>
    </comment>
    <comment ref="L93" authorId="0" shapeId="0" xr:uid="{00000000-0006-0000-0700-000037000000}">
      <text>
        <r>
          <rPr>
            <sz val="11"/>
            <rFont val="Calibri"/>
          </rPr>
          <t>The macOS system must configure audit log files to be owned by root.</t>
        </r>
      </text>
    </comment>
    <comment ref="M93" authorId="0" shapeId="0" xr:uid="{00000000-0006-0000-0700-000038000000}">
      <text>
        <r>
          <rPr>
            <sz val="11"/>
            <rFont val="Calibri"/>
          </rPr>
          <t>The macOS system must configure audit log folders to be owned by root.</t>
        </r>
      </text>
    </comment>
    <comment ref="N93" authorId="0" shapeId="0" xr:uid="{00000000-0006-0000-0700-000039000000}">
      <text>
        <r>
          <rPr>
            <sz val="11"/>
            <rFont val="Calibri"/>
          </rPr>
          <t>The macOS system must configure the audit log files group to wheel.</t>
        </r>
      </text>
    </comment>
    <comment ref="O93" authorId="0" shapeId="0" xr:uid="{00000000-0006-0000-0700-00003A000000}">
      <text>
        <r>
          <rPr>
            <sz val="11"/>
            <rFont val="Calibri"/>
          </rPr>
          <t>The macOS system must configure the audit log folders group to wheel.</t>
        </r>
      </text>
    </comment>
    <comment ref="P93" authorId="0" shapeId="0" xr:uid="{00000000-0006-0000-0700-00003B000000}">
      <text>
        <r>
          <rPr>
            <sz val="11"/>
            <rFont val="Calibri"/>
          </rPr>
          <t>The macOS system must configure audit log files to mode 440 or less permissive.</t>
        </r>
      </text>
    </comment>
    <comment ref="Q93" authorId="0" shapeId="0" xr:uid="{00000000-0006-0000-0700-00003C000000}">
      <text>
        <r>
          <rPr>
            <sz val="11"/>
            <rFont val="Calibri"/>
          </rPr>
          <t>The macOS system must configure audit log folders to mode 700 or less permissive.</t>
        </r>
      </text>
    </comment>
    <comment ref="R93" authorId="0" shapeId="0" xr:uid="{00000000-0006-0000-0700-00003D000000}">
      <text>
        <r>
          <rPr>
            <sz val="11"/>
            <rFont val="Calibri"/>
          </rPr>
          <t>The macOS system must disable root login for SSH.</t>
        </r>
      </text>
    </comment>
    <comment ref="S93" authorId="0" shapeId="0" xr:uid="{00000000-0006-0000-0700-00003E000000}">
      <text>
        <r>
          <rPr>
            <sz val="11"/>
            <rFont val="Calibri"/>
          </rPr>
          <t>The macOS system must configure audit_control group to wheel.</t>
        </r>
      </text>
    </comment>
    <comment ref="T93" authorId="0" shapeId="0" xr:uid="{00000000-0006-0000-0700-00003F000000}">
      <text>
        <r>
          <rPr>
            <sz val="11"/>
            <rFont val="Calibri"/>
          </rPr>
          <t>The macOS system must configure audit_control owner to root.</t>
        </r>
      </text>
    </comment>
    <comment ref="U93" authorId="0" shapeId="0" xr:uid="{00000000-0006-0000-0700-000040000000}">
      <text>
        <r>
          <rPr>
            <sz val="11"/>
            <rFont val="Calibri"/>
          </rPr>
          <t>The macOS system must configure audit_control owner to mode 440 or less permissive.</t>
        </r>
      </text>
    </comment>
    <comment ref="V93" authorId="0" shapeId="0" xr:uid="{00000000-0006-0000-0700-000041000000}">
      <text>
        <r>
          <rPr>
            <sz val="11"/>
            <rFont val="Calibri"/>
          </rPr>
          <t>The macOS system must secure users</t>
        </r>
        <r>
          <rPr>
            <sz val="11"/>
            <color rgb="FF000000"/>
            <rFont val="Calibri"/>
          </rPr>
          <t>'</t>
        </r>
        <r>
          <rPr>
            <sz val="11"/>
            <color rgb="FF000000"/>
            <rFont val="Calibri"/>
          </rPr>
          <t xml:space="preserve"> home folders.</t>
        </r>
      </text>
    </comment>
    <comment ref="W93" authorId="0" shapeId="0" xr:uid="{00000000-0006-0000-0700-000042000000}">
      <text>
        <r>
          <rPr>
            <sz val="11"/>
            <rFont val="Calibri"/>
          </rPr>
          <t>The macOS system must require an administrator password to modify systemwide preferences.</t>
        </r>
      </text>
    </comment>
    <comment ref="X93" authorId="0" shapeId="0" xr:uid="{00000000-0006-0000-0700-000043000000}">
      <text>
        <r>
          <rPr>
            <sz val="11"/>
            <rFont val="Calibri"/>
          </rPr>
          <t>The macOS system must enforce multifactor authentication for the su command.</t>
        </r>
      </text>
    </comment>
    <comment ref="Y93" authorId="0" shapeId="0" xr:uid="{00000000-0006-0000-0700-000044000000}">
      <text>
        <r>
          <rPr>
            <sz val="11"/>
            <rFont val="Calibri"/>
          </rPr>
          <t>The macOS system must enforce multifactor authentication for privilege escalation through the sudo command.</t>
        </r>
      </text>
    </comment>
    <comment ref="Z93" authorId="0" shapeId="0" xr:uid="{00000000-0006-0000-0700-000045000000}">
      <text>
        <r>
          <rPr>
            <sz val="11"/>
            <rFont val="Calibri"/>
          </rPr>
          <t>The macOS system must configure Apple System Log (ASL) files owned by root and group to wheel.</t>
        </r>
      </text>
    </comment>
    <comment ref="AA93" authorId="0" shapeId="0" xr:uid="{00000000-0006-0000-0700-000046000000}">
      <text>
        <r>
          <rPr>
            <sz val="11"/>
            <rFont val="Calibri"/>
          </rPr>
          <t>The macOS system must configure Apple System Log (ASL) files to mode 640 or less permissive.</t>
        </r>
      </text>
    </comment>
    <comment ref="AB93" authorId="0" shapeId="0" xr:uid="{00000000-0006-0000-0700-000047000000}">
      <text>
        <r>
          <rPr>
            <sz val="11"/>
            <rFont val="Calibri"/>
          </rPr>
          <t>The macOS system must configure system log files owned by root and group to wheel.</t>
        </r>
      </text>
    </comment>
    <comment ref="AC93" authorId="0" shapeId="0" xr:uid="{00000000-0006-0000-0700-000048000000}">
      <text>
        <r>
          <rPr>
            <sz val="11"/>
            <rFont val="Calibri"/>
          </rPr>
          <t>The macOS system must configure system log files to mode 640 or less permissive.</t>
        </r>
      </text>
    </comment>
    <comment ref="AD93" authorId="0" shapeId="0" xr:uid="{00000000-0006-0000-0700-000049000000}">
      <text>
        <r>
          <rPr>
            <sz val="11"/>
            <rFont val="Calibri"/>
          </rPr>
          <t>The macOS system must configure audit_control to not contain access control lists (ACLs).</t>
        </r>
      </text>
    </comment>
    <comment ref="AE93" authorId="0" shapeId="0" xr:uid="{00000000-0006-0000-0700-00004A000000}">
      <text>
        <r>
          <rPr>
            <sz val="11"/>
            <rFont val="Calibri"/>
          </rPr>
          <t>The macOS system must configure sudoers timestamp type.</t>
        </r>
      </text>
    </comment>
    <comment ref="AF93" authorId="0" shapeId="0" xr:uid="{00000000-0006-0000-0700-000033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110" authorId="0" shapeId="0" xr:uid="{00000000-0006-0000-0700-00004B000000}">
      <text>
        <r>
          <rPr>
            <sz val="11"/>
            <rFont val="Calibri"/>
          </rPr>
          <t>The macOS system must secure users</t>
        </r>
        <r>
          <rPr>
            <sz val="11"/>
            <color rgb="FF000000"/>
            <rFont val="Calibri"/>
          </rPr>
          <t>'</t>
        </r>
        <r>
          <rPr>
            <sz val="11"/>
            <color rgb="FF000000"/>
            <rFont val="Calibri"/>
          </rPr>
          <t xml:space="preserve"> home folders.</t>
        </r>
      </text>
    </comment>
    <comment ref="I110" authorId="0" shapeId="0" xr:uid="{00000000-0006-0000-0700-00004C000000}">
      <text>
        <r>
          <rPr>
            <sz val="11"/>
            <rFont val="Calibri"/>
          </rPr>
          <t>The macOS system must enforce FileVault.</t>
        </r>
      </text>
    </comment>
    <comment ref="H111" authorId="0" shapeId="0" xr:uid="{00000000-0006-0000-0700-00004D000000}">
      <text>
        <r>
          <rPr>
            <sz val="11"/>
            <rFont val="Calibri"/>
          </rPr>
          <t>The macOS system must limit SSHD to FIPS-compliant connections.</t>
        </r>
      </text>
    </comment>
    <comment ref="I111" authorId="0" shapeId="0" xr:uid="{00000000-0006-0000-0700-00004E000000}">
      <text>
        <r>
          <rPr>
            <sz val="11"/>
            <rFont val="Calibri"/>
          </rPr>
          <t>The macOS system must limit SSH to FIPS-compliant connections.</t>
        </r>
      </text>
    </comment>
    <comment ref="J111" authorId="0" shapeId="0" xr:uid="{00000000-0006-0000-0700-00004F000000}">
      <text>
        <r>
          <rPr>
            <sz val="11"/>
            <rFont val="Calibri"/>
          </rPr>
          <t>The macOS system must disable password authentication for SSH.</t>
        </r>
      </text>
    </comment>
    <comment ref="H114" authorId="0" shapeId="0" xr:uid="{00000000-0006-0000-0700-000050000000}">
      <text>
        <r>
          <rPr>
            <sz val="11"/>
            <rFont val="Calibri"/>
          </rPr>
          <t>The macOS system must disable Location Services.</t>
        </r>
      </text>
    </comment>
    <comment ref="I114" authorId="0" shapeId="0" xr:uid="{00000000-0006-0000-0700-000056000000}">
      <text>
        <r>
          <rPr>
            <sz val="11"/>
            <rFont val="Calibri"/>
          </rPr>
          <t>The macOS system must disable the iCloud Calendar services.</t>
        </r>
      </text>
    </comment>
    <comment ref="J114" authorId="0" shapeId="0" xr:uid="{00000000-0006-0000-0700-000057000000}">
      <text>
        <r>
          <rPr>
            <sz val="11"/>
            <rFont val="Calibri"/>
          </rPr>
          <t>The macOS system must disable iCloud Reminders.</t>
        </r>
      </text>
    </comment>
    <comment ref="K114" authorId="0" shapeId="0" xr:uid="{00000000-0006-0000-0700-000058000000}">
      <text>
        <r>
          <rPr>
            <sz val="11"/>
            <rFont val="Calibri"/>
          </rPr>
          <t>The macOS system must disable iCloud Address Book.</t>
        </r>
      </text>
    </comment>
    <comment ref="L114" authorId="0" shapeId="0" xr:uid="{00000000-0006-0000-0700-000059000000}">
      <text>
        <r>
          <rPr>
            <sz val="11"/>
            <rFont val="Calibri"/>
          </rPr>
          <t>The macOS system must disable iCloud Mail.</t>
        </r>
      </text>
    </comment>
    <comment ref="M114" authorId="0" shapeId="0" xr:uid="{00000000-0006-0000-0700-00005A000000}">
      <text>
        <r>
          <rPr>
            <sz val="11"/>
            <rFont val="Calibri"/>
          </rPr>
          <t>The macOS system must disable iCloud Notes.</t>
        </r>
      </text>
    </comment>
    <comment ref="N114" authorId="0" shapeId="0" xr:uid="{00000000-0006-0000-0700-00005B000000}">
      <text>
        <r>
          <rPr>
            <sz val="11"/>
            <rFont val="Calibri"/>
          </rPr>
          <t>The macOS system must disable the camera.</t>
        </r>
      </text>
    </comment>
    <comment ref="O114" authorId="0" shapeId="0" xr:uid="{00000000-0006-0000-0700-00005C000000}">
      <text>
        <r>
          <rPr>
            <sz val="11"/>
            <rFont val="Calibri"/>
          </rPr>
          <t>The macOS system must disable Siri.</t>
        </r>
      </text>
    </comment>
    <comment ref="P114" authorId="0" shapeId="0" xr:uid="{00000000-0006-0000-0700-00005D000000}">
      <text>
        <r>
          <rPr>
            <sz val="11"/>
            <rFont val="Calibri"/>
          </rPr>
          <t>The macOS system must disable sending diagnostic and usage data to Apple.</t>
        </r>
      </text>
    </comment>
    <comment ref="Q114" authorId="0" shapeId="0" xr:uid="{00000000-0006-0000-0700-00005E000000}">
      <text>
        <r>
          <rPr>
            <sz val="11"/>
            <rFont val="Calibri"/>
          </rPr>
          <t>The macOS system must disable Siri Setup during Setup Assistant.</t>
        </r>
      </text>
    </comment>
    <comment ref="R114" authorId="0" shapeId="0" xr:uid="{00000000-0006-0000-0700-00005F000000}">
      <text>
        <r>
          <rPr>
            <sz val="11"/>
            <rFont val="Calibri"/>
          </rPr>
          <t>The macOS system must disable iCloud Keychain Sync.</t>
        </r>
      </text>
    </comment>
    <comment ref="S114" authorId="0" shapeId="0" xr:uid="{00000000-0006-0000-0700-000060000000}">
      <text>
        <r>
          <rPr>
            <sz val="11"/>
            <rFont val="Calibri"/>
          </rPr>
          <t>The macOS system must disable iCloud Document Sync.</t>
        </r>
      </text>
    </comment>
    <comment ref="T114" authorId="0" shapeId="0" xr:uid="{00000000-0006-0000-0700-000061000000}">
      <text>
        <r>
          <rPr>
            <sz val="11"/>
            <rFont val="Calibri"/>
          </rPr>
          <t>The macOS system must disable iCloud Bookmarks.</t>
        </r>
      </text>
    </comment>
    <comment ref="U114" authorId="0" shapeId="0" xr:uid="{00000000-0006-0000-0700-000062000000}">
      <text>
        <r>
          <rPr>
            <sz val="11"/>
            <rFont val="Calibri"/>
          </rPr>
          <t>The macOS system must disable iCloud Photo Library.</t>
        </r>
      </text>
    </comment>
    <comment ref="V114" authorId="0" shapeId="0" xr:uid="{00000000-0006-0000-0700-000063000000}">
      <text>
        <r>
          <rPr>
            <sz val="11"/>
            <rFont val="Calibri"/>
          </rPr>
          <t>The macOS system must disable iCloud Desktop and Document folder sync.</t>
        </r>
      </text>
    </comment>
    <comment ref="W114" authorId="0" shapeId="0" xr:uid="{00000000-0006-0000-0700-000064000000}">
      <text>
        <r>
          <rPr>
            <sz val="11"/>
            <rFont val="Calibri"/>
          </rPr>
          <t>The macOS system must disable iCloud Game Center.</t>
        </r>
      </text>
    </comment>
    <comment ref="X114" authorId="0" shapeId="0" xr:uid="{00000000-0006-0000-0700-000065000000}">
      <text>
        <r>
          <rPr>
            <sz val="11"/>
            <rFont val="Calibri"/>
          </rPr>
          <t>The macOS system must disable iCloud Private Relay.</t>
        </r>
      </text>
    </comment>
    <comment ref="Y114" authorId="0" shapeId="0" xr:uid="{00000000-0006-0000-0700-000066000000}">
      <text>
        <r>
          <rPr>
            <sz val="11"/>
            <rFont val="Calibri"/>
          </rPr>
          <t>The macOS system must disable Find My service.</t>
        </r>
      </text>
    </comment>
    <comment ref="Z114" authorId="0" shapeId="0" xr:uid="{00000000-0006-0000-0700-000067000000}">
      <text>
        <r>
          <rPr>
            <sz val="11"/>
            <rFont val="Calibri"/>
          </rPr>
          <t>The macOS system must disable Personalized Advertising.</t>
        </r>
      </text>
    </comment>
    <comment ref="AA114" authorId="0" shapeId="0" xr:uid="{00000000-0006-0000-0700-000068000000}">
      <text>
        <r>
          <rPr>
            <sz val="11"/>
            <rFont val="Calibri"/>
          </rPr>
          <t>The macOS system must disable sending Siri and Dictation information to Apple.</t>
        </r>
      </text>
    </comment>
    <comment ref="AB114" authorId="0" shapeId="0" xr:uid="{00000000-0006-0000-0700-000069000000}">
      <text>
        <r>
          <rPr>
            <sz val="11"/>
            <rFont val="Calibri"/>
          </rPr>
          <t>The macOS system must enforce On Device Dictation.</t>
        </r>
      </text>
    </comment>
    <comment ref="AC114" authorId="0" shapeId="0" xr:uid="{00000000-0006-0000-0700-00006A000000}">
      <text>
        <r>
          <rPr>
            <sz val="11"/>
            <rFont val="Calibri"/>
          </rPr>
          <t>The macOS system must disable Dictation.</t>
        </r>
      </text>
    </comment>
    <comment ref="AD114" authorId="0" shapeId="0" xr:uid="{00000000-0006-0000-0700-00006B000000}">
      <text>
        <r>
          <rPr>
            <sz val="11"/>
            <rFont val="Calibri"/>
          </rPr>
          <t>The macOS system must disable the iCloud Freeform services.</t>
        </r>
      </text>
    </comment>
    <comment ref="AE114" authorId="0" shapeId="0" xr:uid="{00000000-0006-0000-0700-00006C000000}">
      <text>
        <r>
          <rPr>
            <sz val="11"/>
            <rFont val="Calibri"/>
          </rPr>
          <t>The macOS system must disable proximity-based password sharing requests.</t>
        </r>
      </text>
    </comment>
    <comment ref="AF114" authorId="0" shapeId="0" xr:uid="{00000000-0006-0000-0700-00006D000000}">
      <text>
        <r>
          <rPr>
            <sz val="11"/>
            <rFont val="Calibri"/>
          </rPr>
          <t>The macOS system must disable Genmoji.</t>
        </r>
      </text>
    </comment>
    <comment ref="AG114" authorId="0" shapeId="0" xr:uid="{00000000-0006-0000-0700-000051000000}">
      <text>
        <r>
          <rPr>
            <sz val="11"/>
            <rFont val="Calibri"/>
          </rPr>
          <t>The macOS system must disable Apple Intelligence Image Generation.</t>
        </r>
      </text>
    </comment>
    <comment ref="AH114" authorId="0" shapeId="0" xr:uid="{00000000-0006-0000-0700-000052000000}">
      <text>
        <r>
          <rPr>
            <sz val="11"/>
            <rFont val="Calibri"/>
          </rPr>
          <t>The macOS system must disable Apple Intelligence Writing Tools.</t>
        </r>
      </text>
    </comment>
    <comment ref="AI114" authorId="0" shapeId="0" xr:uid="{00000000-0006-0000-0700-000053000000}">
      <text>
        <r>
          <rPr>
            <sz val="11"/>
            <rFont val="Calibri"/>
          </rPr>
          <t>The macOS system must disable sending audio recordings and transcripts to Apple.</t>
        </r>
      </text>
    </comment>
    <comment ref="AJ114" authorId="0" shapeId="0" xr:uid="{00000000-0006-0000-0700-000054000000}">
      <text>
        <r>
          <rPr>
            <sz val="11"/>
            <rFont val="Calibri"/>
          </rPr>
          <t>The macOS system must disable sending search data from Spotlight to Apple.</t>
        </r>
      </text>
    </comment>
    <comment ref="AK114" authorId="0" shapeId="0" xr:uid="{00000000-0006-0000-0700-000055000000}">
      <text>
        <r>
          <rPr>
            <sz val="11"/>
            <rFont val="Calibri"/>
          </rPr>
          <t>The macOS system must disable iPhone Mirroring.</t>
        </r>
      </text>
    </comment>
    <comment ref="H115" authorId="0" shapeId="0" xr:uid="{00000000-0006-0000-0700-00006E000000}">
      <text>
        <r>
          <rPr>
            <sz val="11"/>
            <rFont val="Calibri"/>
          </rPr>
          <t>The macOS system must apply gatekeeper settings to block applications from unidentified developers.</t>
        </r>
      </text>
    </comment>
    <comment ref="I115" authorId="0" shapeId="0" xr:uid="{00000000-0006-0000-0700-00006F000000}">
      <text>
        <r>
          <rPr>
            <sz val="11"/>
            <rFont val="Calibri"/>
          </rPr>
          <t>The macOS system must enable gatekeeper.</t>
        </r>
      </text>
    </comment>
    <comment ref="J115" authorId="0" shapeId="0" xr:uid="{00000000-0006-0000-0700-000070000000}">
      <text>
        <r>
          <rPr>
            <sz val="11"/>
            <rFont val="Calibri"/>
          </rPr>
          <t>The macOS system must enable firmware password.</t>
        </r>
      </text>
    </comment>
    <comment ref="K115" authorId="0" shapeId="0" xr:uid="{00000000-0006-0000-0700-000071000000}">
      <text>
        <r>
          <rPr>
            <sz val="11"/>
            <rFont val="Calibri"/>
          </rPr>
          <t>The macOS system must ensure System Integrity Protection is enabled.</t>
        </r>
      </text>
    </comment>
    <comment ref="L115" authorId="0" shapeId="0" xr:uid="{00000000-0006-0000-0700-000072000000}">
      <text>
        <r>
          <rPr>
            <sz val="11"/>
            <rFont val="Calibri"/>
          </rPr>
          <t>The macOS system must enable Authenticated Root.</t>
        </r>
      </text>
    </comment>
    <comment ref="M115" authorId="0" shapeId="0" xr:uid="{00000000-0006-0000-0700-000073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N115" authorId="0" shapeId="0" xr:uid="{00000000-0006-0000-0700-000074000000}">
      <text>
        <r>
          <rPr>
            <sz val="11"/>
            <rFont val="Calibri"/>
          </rPr>
          <t>The macOS system must enable Recovery Lock.</t>
        </r>
      </text>
    </comment>
    <comment ref="H134" authorId="0" shapeId="0" xr:uid="{00000000-0006-0000-0700-000075000000}">
      <text>
        <r>
          <rPr>
            <sz val="11"/>
            <rFont val="Calibri"/>
          </rPr>
          <t>The macOS system must enable macOS Application Firewall.</t>
        </r>
      </text>
    </comment>
    <comment ref="H142" authorId="0" shapeId="0" xr:uid="{00000000-0006-0000-0700-000076000000}">
      <text>
        <r>
          <rPr>
            <sz val="11"/>
            <rFont val="Calibri"/>
          </rPr>
          <t>The macOS system must prevent AdminHostInfo from being available at LoginWindow.</t>
        </r>
      </text>
    </comment>
    <comment ref="I142" authorId="0" shapeId="0" xr:uid="{00000000-0006-0000-0700-000077000000}">
      <text>
        <r>
          <rPr>
            <sz val="11"/>
            <rFont val="Calibri"/>
          </rPr>
          <t>The macOS system must display a policy banner at remote login.</t>
        </r>
      </text>
    </comment>
    <comment ref="J142" authorId="0" shapeId="0" xr:uid="{00000000-0006-0000-0700-000078000000}">
      <text>
        <r>
          <rPr>
            <sz val="11"/>
            <rFont val="Calibri"/>
          </rPr>
          <t>The macOS system must display the Standard Mandatory DOD Notice and Consent Banner at the login window.</t>
        </r>
      </text>
    </comment>
    <comment ref="K142" authorId="0" shapeId="0" xr:uid="{00000000-0006-0000-0700-000079000000}">
      <text>
        <r>
          <rPr>
            <sz val="11"/>
            <rFont val="Calibri"/>
          </rPr>
          <t>The macOS system must disable Apple ID setup during Setup Assistant.</t>
        </r>
      </text>
    </comment>
    <comment ref="L142" authorId="0" shapeId="0" xr:uid="{00000000-0006-0000-0700-00007A000000}">
      <text>
        <r>
          <rPr>
            <sz val="11"/>
            <rFont val="Calibri"/>
          </rPr>
          <t>The macOS system must disable Privacy Setup services during Setup Assistant.</t>
        </r>
      </text>
    </comment>
    <comment ref="M142" authorId="0" shapeId="0" xr:uid="{00000000-0006-0000-0700-00007B000000}">
      <text>
        <r>
          <rPr>
            <sz val="11"/>
            <rFont val="Calibri"/>
          </rPr>
          <t>The macOS system must disable iCloud storage setup during Setup Assistant.</t>
        </r>
      </text>
    </comment>
    <comment ref="N142" authorId="0" shapeId="0" xr:uid="{00000000-0006-0000-0700-00007C000000}">
      <text>
        <r>
          <rPr>
            <sz val="11"/>
            <rFont val="Calibri"/>
          </rPr>
          <t>The macOS system must disable the System Settings pane for Wallet and Apple Pay.</t>
        </r>
      </text>
    </comment>
    <comment ref="O142" authorId="0" shapeId="0" xr:uid="{00000000-0006-0000-0700-00007D000000}">
      <text>
        <r>
          <rPr>
            <sz val="11"/>
            <rFont val="Calibri"/>
          </rPr>
          <t>The macOS system must disable the system settings pane for Siri.</t>
        </r>
      </text>
    </comment>
    <comment ref="P142" authorId="0" shapeId="0" xr:uid="{00000000-0006-0000-0700-00007E000000}">
      <text>
        <r>
          <rPr>
            <sz val="11"/>
            <rFont val="Calibri"/>
          </rPr>
          <t>The macOS system must require an administrator password to modify systemwide preferences.</t>
        </r>
      </text>
    </comment>
    <comment ref="Q142" authorId="0" shapeId="0" xr:uid="{00000000-0006-0000-0700-00007F000000}">
      <text>
        <r>
          <rPr>
            <sz val="11"/>
            <rFont val="Calibri"/>
          </rPr>
          <t>The macOS system must disable the Bluetooth System Settings pane.</t>
        </r>
      </text>
    </comment>
    <comment ref="R142" authorId="0" shapeId="0" xr:uid="{00000000-0006-0000-0700-000080000000}">
      <text>
        <r>
          <rPr>
            <sz val="11"/>
            <rFont val="Calibri"/>
          </rPr>
          <t>The macOS system must enable firmware password.</t>
        </r>
      </text>
    </comment>
    <comment ref="S142" authorId="0" shapeId="0" xr:uid="{00000000-0006-0000-0700-000081000000}">
      <text>
        <r>
          <rPr>
            <sz val="11"/>
            <rFont val="Calibri"/>
          </rPr>
          <t>The macOS system must disable the TouchID prompt during Setup Assistant.</t>
        </r>
      </text>
    </comment>
    <comment ref="T142" authorId="0" shapeId="0" xr:uid="{00000000-0006-0000-0700-000082000000}">
      <text>
        <r>
          <rPr>
            <sz val="11"/>
            <rFont val="Calibri"/>
          </rPr>
          <t>The macOS system must disable the Screen Time prompt during Setup Assistant.</t>
        </r>
      </text>
    </comment>
    <comment ref="U142" authorId="0" shapeId="0" xr:uid="{00000000-0006-0000-0700-000083000000}">
      <text>
        <r>
          <rPr>
            <sz val="11"/>
            <rFont val="Calibri"/>
          </rPr>
          <t>The macOS system must disable Unlock with Apple Watch during Setup Assistant.</t>
        </r>
      </text>
    </comment>
    <comment ref="V142" authorId="0" shapeId="0" xr:uid="{00000000-0006-0000-0700-000084000000}">
      <text>
        <r>
          <rPr>
            <sz val="11"/>
            <rFont val="Calibri"/>
          </rPr>
          <t>The macOS system must disable Erase Content and Settings.</t>
        </r>
      </text>
    </comment>
    <comment ref="W142" authorId="0" shapeId="0" xr:uid="{00000000-0006-0000-0700-000085000000}">
      <text>
        <r>
          <rPr>
            <sz val="11"/>
            <rFont val="Calibri"/>
          </rPr>
          <t>The macOS system must prohibit user installation of software into /users/.</t>
        </r>
      </text>
    </comment>
    <comment ref="X142" authorId="0" shapeId="0" xr:uid="{00000000-0006-0000-0700-000086000000}">
      <text>
        <r>
          <rPr>
            <sz val="11"/>
            <rFont val="Calibri"/>
          </rPr>
          <t>The macOS system must enforce enrollment in Mobile Device Management (MDM).</t>
        </r>
      </text>
    </comment>
    <comment ref="Y142" authorId="0" shapeId="0" xr:uid="{00000000-0006-0000-0700-000087000000}">
      <text>
        <r>
          <rPr>
            <sz val="11"/>
            <rFont val="Calibri"/>
          </rPr>
          <t>The macOS system must enable Recovery Lock.</t>
        </r>
      </text>
    </comment>
    <comment ref="Z142" authorId="0" shapeId="0" xr:uid="{00000000-0006-0000-0700-000088000000}">
      <text>
        <r>
          <rPr>
            <sz val="11"/>
            <rFont val="Calibri"/>
          </rPr>
          <t>The macOS system must enforce SSH to display a policy banner.</t>
        </r>
      </text>
    </comment>
    <comment ref="H143" authorId="0" shapeId="0" xr:uid="{00000000-0006-0000-0700-000089000000}">
      <text>
        <r>
          <rPr>
            <sz val="11"/>
            <rFont val="Calibri"/>
          </rPr>
          <t>The macOS system must install security-relevant software updates within 30 days unless the time period is directed by an authoritative source (e.g., IAVM, CTOs, DTMs, STIGs).</t>
        </r>
      </text>
    </comment>
    <comment ref="H145" authorId="0" shapeId="0" xr:uid="{00000000-0006-0000-0700-00008A000000}">
      <text>
        <r>
          <rPr>
            <sz val="11"/>
            <rFont val="Calibri"/>
          </rPr>
          <t>The macOS system must configure audit log files to not contain access control lists (ACLs).</t>
        </r>
      </text>
    </comment>
    <comment ref="I145" authorId="0" shapeId="0" xr:uid="{00000000-0006-0000-0700-00008C000000}">
      <text>
        <r>
          <rPr>
            <sz val="11"/>
            <rFont val="Calibri"/>
          </rPr>
          <t>The macOS system must configure the audit log folder to not contain access control lists (ACLs).</t>
        </r>
      </text>
    </comment>
    <comment ref="J145" authorId="0" shapeId="0" xr:uid="{00000000-0006-0000-0700-00008D000000}">
      <text>
        <r>
          <rPr>
            <sz val="11"/>
            <rFont val="Calibri"/>
          </rPr>
          <t>The macOS system must configure sudo to log events.</t>
        </r>
      </text>
    </comment>
    <comment ref="K145" authorId="0" shapeId="0" xr:uid="{00000000-0006-0000-0700-00008E000000}">
      <text>
        <r>
          <rPr>
            <sz val="11"/>
            <rFont val="Calibri"/>
          </rPr>
          <t>The macOS system must be configured to audit all administrative action events.</t>
        </r>
      </text>
    </comment>
    <comment ref="L145" authorId="0" shapeId="0" xr:uid="{00000000-0006-0000-0700-00008F000000}">
      <text>
        <r>
          <rPr>
            <sz val="11"/>
            <rFont val="Calibri"/>
          </rPr>
          <t>The macOS system must be configured to audit all login and logout events.</t>
        </r>
      </text>
    </comment>
    <comment ref="M145" authorId="0" shapeId="0" xr:uid="{00000000-0006-0000-0700-000090000000}">
      <text>
        <r>
          <rPr>
            <sz val="11"/>
            <rFont val="Calibri"/>
          </rPr>
          <t>The macOS system must enable security auditing.</t>
        </r>
      </text>
    </comment>
    <comment ref="N145" authorId="0" shapeId="0" xr:uid="{00000000-0006-0000-0700-000091000000}">
      <text>
        <r>
          <rPr>
            <sz val="11"/>
            <rFont val="Calibri"/>
          </rPr>
          <t>The macOS system must be configured to shut down upon audit failure.</t>
        </r>
      </text>
    </comment>
    <comment ref="O145" authorId="0" shapeId="0" xr:uid="{00000000-0006-0000-0700-000092000000}">
      <text>
        <r>
          <rPr>
            <sz val="11"/>
            <rFont val="Calibri"/>
          </rPr>
          <t>The macOS system must configure audit log files to be owned by root.</t>
        </r>
      </text>
    </comment>
    <comment ref="P145" authorId="0" shapeId="0" xr:uid="{00000000-0006-0000-0700-000093000000}">
      <text>
        <r>
          <rPr>
            <sz val="11"/>
            <rFont val="Calibri"/>
          </rPr>
          <t>The macOS system must configure audit log folders to be owned by root.</t>
        </r>
      </text>
    </comment>
    <comment ref="Q145" authorId="0" shapeId="0" xr:uid="{00000000-0006-0000-0700-000094000000}">
      <text>
        <r>
          <rPr>
            <sz val="11"/>
            <rFont val="Calibri"/>
          </rPr>
          <t>The macOS system must configure the audit log files group to wheel.</t>
        </r>
      </text>
    </comment>
    <comment ref="R145" authorId="0" shapeId="0" xr:uid="{00000000-0006-0000-0700-000095000000}">
      <text>
        <r>
          <rPr>
            <sz val="11"/>
            <rFont val="Calibri"/>
          </rPr>
          <t>The macOS system must configure the audit log folders group to wheel.</t>
        </r>
      </text>
    </comment>
    <comment ref="S145" authorId="0" shapeId="0" xr:uid="{00000000-0006-0000-0700-000096000000}">
      <text>
        <r>
          <rPr>
            <sz val="11"/>
            <rFont val="Calibri"/>
          </rPr>
          <t>The macOS system must configure audit log files to mode 440 or less permissive.</t>
        </r>
      </text>
    </comment>
    <comment ref="T145" authorId="0" shapeId="0" xr:uid="{00000000-0006-0000-0700-000097000000}">
      <text>
        <r>
          <rPr>
            <sz val="11"/>
            <rFont val="Calibri"/>
          </rPr>
          <t>The macOS system must configure audit log folders to mode 700 or less permissive.</t>
        </r>
      </text>
    </comment>
    <comment ref="U145" authorId="0" shapeId="0" xr:uid="{00000000-0006-0000-0700-000098000000}">
      <text>
        <r>
          <rPr>
            <sz val="11"/>
            <rFont val="Calibri"/>
          </rPr>
          <t>The macOS system must be configured to audit all deletions of object attributes.</t>
        </r>
      </text>
    </comment>
    <comment ref="V145" authorId="0" shapeId="0" xr:uid="{00000000-0006-0000-0700-000099000000}">
      <text>
        <r>
          <rPr>
            <sz val="11"/>
            <rFont val="Calibri"/>
          </rPr>
          <t>The macOS system must be configured to audit all changes of object attributes.</t>
        </r>
      </text>
    </comment>
    <comment ref="W145" authorId="0" shapeId="0" xr:uid="{00000000-0006-0000-0700-00009A000000}">
      <text>
        <r>
          <rPr>
            <sz val="11"/>
            <rFont val="Calibri"/>
          </rPr>
          <t>The macOS system must be configured to audit all failed read actions on the system.</t>
        </r>
      </text>
    </comment>
    <comment ref="X145" authorId="0" shapeId="0" xr:uid="{00000000-0006-0000-0700-00009B000000}">
      <text>
        <r>
          <rPr>
            <sz val="11"/>
            <rFont val="Calibri"/>
          </rPr>
          <t>The macOS system must be configured to audit all failed write actions on the system.</t>
        </r>
      </text>
    </comment>
    <comment ref="Y145" authorId="0" shapeId="0" xr:uid="{00000000-0006-0000-0700-00009C000000}">
      <text>
        <r>
          <rPr>
            <sz val="11"/>
            <rFont val="Calibri"/>
          </rPr>
          <t>The macOS system must configure audit retention to seven days.</t>
        </r>
      </text>
    </comment>
    <comment ref="Z145" authorId="0" shapeId="0" xr:uid="{00000000-0006-0000-0700-00009D000000}">
      <text>
        <r>
          <rPr>
            <sz val="11"/>
            <rFont val="Calibri"/>
          </rPr>
          <t>The macOS system must configure audit capacity warning.</t>
        </r>
      </text>
    </comment>
    <comment ref="AA145" authorId="0" shapeId="0" xr:uid="{00000000-0006-0000-0700-00009E000000}">
      <text>
        <r>
          <rPr>
            <sz val="11"/>
            <rFont val="Calibri"/>
          </rPr>
          <t>The macOS system must configure audit failure notification.</t>
        </r>
      </text>
    </comment>
    <comment ref="AB145" authorId="0" shapeId="0" xr:uid="{00000000-0006-0000-0700-00009F000000}">
      <text>
        <r>
          <rPr>
            <sz val="11"/>
            <rFont val="Calibri"/>
          </rPr>
          <t>The macOS system must be configured to audit all authorization and authentication events.</t>
        </r>
      </text>
    </comment>
    <comment ref="AC145" authorId="0" shapeId="0" xr:uid="{00000000-0006-0000-0700-0000A0000000}">
      <text>
        <r>
          <rPr>
            <sz val="11"/>
            <rFont val="Calibri"/>
          </rPr>
          <t>The macOS system must configure audit_control group to wheel.</t>
        </r>
      </text>
    </comment>
    <comment ref="AD145" authorId="0" shapeId="0" xr:uid="{00000000-0006-0000-0700-0000A1000000}">
      <text>
        <r>
          <rPr>
            <sz val="11"/>
            <rFont val="Calibri"/>
          </rPr>
          <t>The macOS system must configure audit_control owner to root.</t>
        </r>
      </text>
    </comment>
    <comment ref="AE145" authorId="0" shapeId="0" xr:uid="{00000000-0006-0000-0700-0000A2000000}">
      <text>
        <r>
          <rPr>
            <sz val="11"/>
            <rFont val="Calibri"/>
          </rPr>
          <t>The macOS system must configure audit_control owner to mode 440 or less permissive.</t>
        </r>
      </text>
    </comment>
    <comment ref="AF145" authorId="0" shapeId="0" xr:uid="{00000000-0006-0000-0700-0000A3000000}">
      <text>
        <r>
          <rPr>
            <sz val="11"/>
            <rFont val="Calibri"/>
          </rPr>
          <t>The macOS system must configure Apple System Log (ASL) files owned by root and group to wheel.</t>
        </r>
      </text>
    </comment>
    <comment ref="AG145" authorId="0" shapeId="0" xr:uid="{00000000-0006-0000-0700-0000A4000000}">
      <text>
        <r>
          <rPr>
            <sz val="11"/>
            <rFont val="Calibri"/>
          </rPr>
          <t>The macOS system must configure Apple System Log (ASL) files to mode 640 or less permissive.</t>
        </r>
      </text>
    </comment>
    <comment ref="AH145" authorId="0" shapeId="0" xr:uid="{00000000-0006-0000-0700-0000A5000000}">
      <text>
        <r>
          <rPr>
            <sz val="11"/>
            <rFont val="Calibri"/>
          </rPr>
          <t>The macOS system must configure system log files owned by root and group to wheel.</t>
        </r>
      </text>
    </comment>
    <comment ref="AI145" authorId="0" shapeId="0" xr:uid="{00000000-0006-0000-0700-0000A6000000}">
      <text>
        <r>
          <rPr>
            <sz val="11"/>
            <rFont val="Calibri"/>
          </rPr>
          <t>The macOS system must configure system log files to mode 640 or less permissive.</t>
        </r>
      </text>
    </comment>
    <comment ref="AJ145" authorId="0" shapeId="0" xr:uid="{00000000-0006-0000-0700-0000A7000000}">
      <text>
        <r>
          <rPr>
            <sz val="11"/>
            <rFont val="Calibri"/>
          </rPr>
          <t>The macOS system must configure install.log retention to 365.</t>
        </r>
      </text>
    </comment>
    <comment ref="AK145" authorId="0" shapeId="0" xr:uid="{00000000-0006-0000-0700-0000A8000000}">
      <text>
        <r>
          <rPr>
            <sz val="11"/>
            <rFont val="Calibri"/>
          </rPr>
          <t>The macOS system must be configured to audit all failed program execution on the system.</t>
        </r>
      </text>
    </comment>
    <comment ref="AL145" authorId="0" shapeId="0" xr:uid="{00000000-0006-0000-0700-00008B000000}">
      <text>
        <r>
          <rPr>
            <sz val="11"/>
            <rFont val="Calibri"/>
          </rPr>
          <t>The macOS system must configure audit_control to not contain access control lists (ACLs).</t>
        </r>
      </text>
    </comment>
    <comment ref="H146" authorId="0" shapeId="0" xr:uid="{00000000-0006-0000-0700-0000A9000000}">
      <text>
        <r>
          <rPr>
            <sz val="11"/>
            <rFont val="Calibri"/>
          </rPr>
          <t>The macOS system must apply gatekeeper settings to block applications from unidentified developers.</t>
        </r>
      </text>
    </comment>
    <comment ref="I146" authorId="0" shapeId="0" xr:uid="{00000000-0006-0000-0700-0000AA000000}">
      <text>
        <r>
          <rPr>
            <sz val="11"/>
            <rFont val="Calibri"/>
          </rPr>
          <t>The macOS system must enable gatekeeper.</t>
        </r>
      </text>
    </comment>
    <comment ref="J146" authorId="0" shapeId="0" xr:uid="{00000000-0006-0000-0700-0000AB000000}">
      <text>
        <r>
          <rPr>
            <sz val="11"/>
            <rFont val="Calibri"/>
          </rPr>
          <t>The macOS system must ensure System Integrity Protection is enabled.</t>
        </r>
      </text>
    </comment>
    <comment ref="K146" authorId="0" shapeId="0" xr:uid="{00000000-0006-0000-0700-0000AC000000}">
      <text>
        <r>
          <rPr>
            <sz val="11"/>
            <rFont val="Calibri"/>
          </rPr>
          <t>The macOS system must prohibit user installation of software into /users/.</t>
        </r>
      </text>
    </comment>
    <comment ref="L146" authorId="0" shapeId="0" xr:uid="{00000000-0006-0000-0700-0000AD000000}">
      <text>
        <r>
          <rPr>
            <sz val="11"/>
            <rFont val="Calibri"/>
          </rPr>
          <t>The macOS system must enforce installation of XProtect Remediator and Gatekeeper updates automatically.</t>
        </r>
      </text>
    </comment>
    <comment ref="H149" authorId="0" shapeId="0" xr:uid="{00000000-0006-0000-0700-0000AE000000}">
      <text>
        <r>
          <rPr>
            <sz val="11"/>
            <rFont val="Calibri"/>
          </rPr>
          <t>The macOS system must enforce time synchronization.</t>
        </r>
      </text>
    </comment>
    <comment ref="I149" authorId="0" shapeId="0" xr:uid="{00000000-0006-0000-0700-0000AF000000}">
      <text>
        <r>
          <rPr>
            <sz val="11"/>
            <rFont val="Calibri"/>
          </rPr>
          <t>The macOS system must be configured to use an authorized time server.</t>
        </r>
      </text>
    </comment>
    <comment ref="J149" authorId="0" shapeId="0" xr:uid="{00000000-0006-0000-0700-0000B0000000}">
      <text>
        <r>
          <rPr>
            <sz val="11"/>
            <rFont val="Calibri"/>
          </rPr>
          <t>The macOS system must enable the time synchronization daemon.</t>
        </r>
      </text>
    </comment>
    <comment ref="H151" authorId="0" shapeId="0" xr:uid="{00000000-0006-0000-0700-0000B1000000}">
      <text>
        <r>
          <rPr>
            <sz val="11"/>
            <rFont val="Calibri"/>
          </rPr>
          <t>The macOS system must disable Server Message Block (SMB) sharing.</t>
        </r>
      </text>
    </comment>
    <comment ref="I151" authorId="0" shapeId="0" xr:uid="{00000000-0006-0000-0700-0000BB000000}">
      <text>
        <r>
          <rPr>
            <sz val="11"/>
            <rFont val="Calibri"/>
          </rPr>
          <t>The macOS system must disable Network File System (NFS) service.</t>
        </r>
      </text>
    </comment>
    <comment ref="J151" authorId="0" shapeId="0" xr:uid="{00000000-0006-0000-0700-0000BC000000}">
      <text>
        <r>
          <rPr>
            <sz val="11"/>
            <rFont val="Calibri"/>
          </rPr>
          <t>The macOS system must disable Bonjour multicast.</t>
        </r>
      </text>
    </comment>
    <comment ref="K151" authorId="0" shapeId="0" xr:uid="{00000000-0006-0000-0700-0000BD000000}">
      <text>
        <r>
          <rPr>
            <sz val="11"/>
            <rFont val="Calibri"/>
          </rPr>
          <t>The macOS system must disable Unix-to-Unix Copy Protocol (UUCP) service.</t>
        </r>
      </text>
    </comment>
    <comment ref="L151" authorId="0" shapeId="0" xr:uid="{00000000-0006-0000-0700-0000BE000000}">
      <text>
        <r>
          <rPr>
            <sz val="11"/>
            <rFont val="Calibri"/>
          </rPr>
          <t>The macOS system must disable Internet Sharing.</t>
        </r>
      </text>
    </comment>
    <comment ref="M151" authorId="0" shapeId="0" xr:uid="{00000000-0006-0000-0700-0000BF000000}">
      <text>
        <r>
          <rPr>
            <sz val="11"/>
            <rFont val="Calibri"/>
          </rPr>
          <t>The macOS system must disable the built-in web server.</t>
        </r>
      </text>
    </comment>
    <comment ref="N151" authorId="0" shapeId="0" xr:uid="{00000000-0006-0000-0700-0000C0000000}">
      <text>
        <r>
          <rPr>
            <sz val="11"/>
            <rFont val="Calibri"/>
          </rPr>
          <t>The macOS system must disable AirDrop.</t>
        </r>
      </text>
    </comment>
    <comment ref="O151" authorId="0" shapeId="0" xr:uid="{00000000-0006-0000-0700-0000C1000000}">
      <text>
        <r>
          <rPr>
            <sz val="11"/>
            <rFont val="Calibri"/>
          </rPr>
          <t>The macOS system must disable FaceTime.app.</t>
        </r>
      </text>
    </comment>
    <comment ref="P151" authorId="0" shapeId="0" xr:uid="{00000000-0006-0000-0700-0000C2000000}">
      <text>
        <r>
          <rPr>
            <sz val="11"/>
            <rFont val="Calibri"/>
          </rPr>
          <t>The macOS system must disable the iCloud Calendar services.</t>
        </r>
      </text>
    </comment>
    <comment ref="Q151" authorId="0" shapeId="0" xr:uid="{00000000-0006-0000-0700-0000C3000000}">
      <text>
        <r>
          <rPr>
            <sz val="11"/>
            <rFont val="Calibri"/>
          </rPr>
          <t>The macOS system must disable iCloud Reminders.</t>
        </r>
      </text>
    </comment>
    <comment ref="R151" authorId="0" shapeId="0" xr:uid="{00000000-0006-0000-0700-0000C4000000}">
      <text>
        <r>
          <rPr>
            <sz val="11"/>
            <rFont val="Calibri"/>
          </rPr>
          <t>The macOS system must disable iCloud Address Book.</t>
        </r>
      </text>
    </comment>
    <comment ref="S151" authorId="0" shapeId="0" xr:uid="{00000000-0006-0000-0700-0000C5000000}">
      <text>
        <r>
          <rPr>
            <sz val="11"/>
            <rFont val="Calibri"/>
          </rPr>
          <t>The macOS system must disable iCloud Mail.</t>
        </r>
      </text>
    </comment>
    <comment ref="T151" authorId="0" shapeId="0" xr:uid="{00000000-0006-0000-0700-0000C6000000}">
      <text>
        <r>
          <rPr>
            <sz val="11"/>
            <rFont val="Calibri"/>
          </rPr>
          <t>The macOS system must disable iCloud Notes.</t>
        </r>
      </text>
    </comment>
    <comment ref="U151" authorId="0" shapeId="0" xr:uid="{00000000-0006-0000-0700-0000C7000000}">
      <text>
        <r>
          <rPr>
            <sz val="11"/>
            <rFont val="Calibri"/>
          </rPr>
          <t>The macOS system must disable Siri.</t>
        </r>
      </text>
    </comment>
    <comment ref="V151" authorId="0" shapeId="0" xr:uid="{00000000-0006-0000-0700-0000C8000000}">
      <text>
        <r>
          <rPr>
            <sz val="11"/>
            <rFont val="Calibri"/>
          </rPr>
          <t>The macOS system must disable Remote Apple Events.</t>
        </r>
      </text>
    </comment>
    <comment ref="W151" authorId="0" shapeId="0" xr:uid="{00000000-0006-0000-0700-0000C9000000}">
      <text>
        <r>
          <rPr>
            <sz val="11"/>
            <rFont val="Calibri"/>
          </rPr>
          <t>The macOS system must disable Trivial File Transfer Protocol (TFTP) service.</t>
        </r>
      </text>
    </comment>
    <comment ref="X151" authorId="0" shapeId="0" xr:uid="{00000000-0006-0000-0700-0000CA000000}">
      <text>
        <r>
          <rPr>
            <sz val="11"/>
            <rFont val="Calibri"/>
          </rPr>
          <t>The macOS system must disable Siri Setup during Setup Assistant.</t>
        </r>
      </text>
    </comment>
    <comment ref="Y151" authorId="0" shapeId="0" xr:uid="{00000000-0006-0000-0700-0000CB000000}">
      <text>
        <r>
          <rPr>
            <sz val="11"/>
            <rFont val="Calibri"/>
          </rPr>
          <t>The macOS system must disable iCloud Keychain Sync.</t>
        </r>
      </text>
    </comment>
    <comment ref="Z151" authorId="0" shapeId="0" xr:uid="{00000000-0006-0000-0700-0000CC000000}">
      <text>
        <r>
          <rPr>
            <sz val="11"/>
            <rFont val="Calibri"/>
          </rPr>
          <t>The macOS system must disable iCloud Document Sync.</t>
        </r>
      </text>
    </comment>
    <comment ref="AA151" authorId="0" shapeId="0" xr:uid="{00000000-0006-0000-0700-0000CD000000}">
      <text>
        <r>
          <rPr>
            <sz val="11"/>
            <rFont val="Calibri"/>
          </rPr>
          <t>The macOS system must disable iCloud Bookmarks.</t>
        </r>
      </text>
    </comment>
    <comment ref="AB151" authorId="0" shapeId="0" xr:uid="{00000000-0006-0000-0700-0000CE000000}">
      <text>
        <r>
          <rPr>
            <sz val="11"/>
            <rFont val="Calibri"/>
          </rPr>
          <t>The macOS system must disable iCloud Photo Library.</t>
        </r>
      </text>
    </comment>
    <comment ref="AC151" authorId="0" shapeId="0" xr:uid="{00000000-0006-0000-0700-0000CF000000}">
      <text>
        <r>
          <rPr>
            <sz val="11"/>
            <rFont val="Calibri"/>
          </rPr>
          <t>The macOS system must disable Screen Sharing and Apple Remote Desktop.</t>
        </r>
      </text>
    </comment>
    <comment ref="AD151" authorId="0" shapeId="0" xr:uid="{00000000-0006-0000-0700-0000D0000000}">
      <text>
        <r>
          <rPr>
            <sz val="11"/>
            <rFont val="Calibri"/>
          </rPr>
          <t>The macOS system must disable Bluetooth when no approved device is connected.</t>
        </r>
      </text>
    </comment>
    <comment ref="AE151" authorId="0" shapeId="0" xr:uid="{00000000-0006-0000-0700-0000D1000000}">
      <text>
        <r>
          <rPr>
            <sz val="11"/>
            <rFont val="Calibri"/>
          </rPr>
          <t>The macOS system must disable Airplay Receiver.</t>
        </r>
      </text>
    </comment>
    <comment ref="AF151" authorId="0" shapeId="0" xr:uid="{00000000-0006-0000-0700-0000D2000000}">
      <text>
        <r>
          <rPr>
            <sz val="11"/>
            <rFont val="Calibri"/>
          </rPr>
          <t>The macOS system must disable Media Sharing.</t>
        </r>
      </text>
    </comment>
    <comment ref="AG151" authorId="0" shapeId="0" xr:uid="{00000000-0006-0000-0700-0000D3000000}">
      <text>
        <r>
          <rPr>
            <sz val="11"/>
            <rFont val="Calibri"/>
          </rPr>
          <t>The macOS system must disable Bluetooth Sharing.</t>
        </r>
      </text>
    </comment>
    <comment ref="AH151" authorId="0" shapeId="0" xr:uid="{00000000-0006-0000-0700-0000D4000000}">
      <text>
        <r>
          <rPr>
            <sz val="11"/>
            <rFont val="Calibri"/>
          </rPr>
          <t>The macOS system must disable Content Caching service.</t>
        </r>
      </text>
    </comment>
    <comment ref="AI151" authorId="0" shapeId="0" xr:uid="{00000000-0006-0000-0700-0000D5000000}">
      <text>
        <r>
          <rPr>
            <sz val="11"/>
            <rFont val="Calibri"/>
          </rPr>
          <t>The macOS system must disable iCloud Desktop and Document folder sync.</t>
        </r>
      </text>
    </comment>
    <comment ref="AJ151" authorId="0" shapeId="0" xr:uid="{00000000-0006-0000-0700-0000D6000000}">
      <text>
        <r>
          <rPr>
            <sz val="11"/>
            <rFont val="Calibri"/>
          </rPr>
          <t>The macOS system must disable iCloud Game Center.</t>
        </r>
      </text>
    </comment>
    <comment ref="AK151" authorId="0" shapeId="0" xr:uid="{00000000-0006-0000-0700-0000D7000000}">
      <text>
        <r>
          <rPr>
            <sz val="11"/>
            <rFont val="Calibri"/>
          </rPr>
          <t>The macOS system must disable iCloud Private Relay.</t>
        </r>
      </text>
    </comment>
    <comment ref="AL151" authorId="0" shapeId="0" xr:uid="{00000000-0006-0000-0700-0000D8000000}">
      <text>
        <r>
          <rPr>
            <sz val="11"/>
            <rFont val="Calibri"/>
          </rPr>
          <t>The macOS system must disable Dictation.</t>
        </r>
      </text>
    </comment>
    <comment ref="AM151" authorId="0" shapeId="0" xr:uid="{00000000-0006-0000-0700-0000B2000000}">
      <text>
        <r>
          <rPr>
            <sz val="11"/>
            <rFont val="Calibri"/>
          </rPr>
          <t>The macOS system must disable Printer Sharing.</t>
        </r>
      </text>
    </comment>
    <comment ref="AN151" authorId="0" shapeId="0" xr:uid="{00000000-0006-0000-0700-0000B3000000}">
      <text>
        <r>
          <rPr>
            <sz val="11"/>
            <rFont val="Calibri"/>
          </rPr>
          <t>The macOS system must disable Remote Management.</t>
        </r>
      </text>
    </comment>
    <comment ref="AO151" authorId="0" shapeId="0" xr:uid="{00000000-0006-0000-0700-0000B4000000}">
      <text>
        <r>
          <rPr>
            <sz val="11"/>
            <rFont val="Calibri"/>
          </rPr>
          <t>The macOS system must disable the iCloud Freeform services.</t>
        </r>
      </text>
    </comment>
    <comment ref="AP151" authorId="0" shapeId="0" xr:uid="{00000000-0006-0000-0700-0000B5000000}">
      <text>
        <r>
          <rPr>
            <sz val="11"/>
            <rFont val="Calibri"/>
          </rPr>
          <t>The macOS system must disable Handoff.</t>
        </r>
      </text>
    </comment>
    <comment ref="AQ151" authorId="0" shapeId="0" xr:uid="{00000000-0006-0000-0700-0000B6000000}">
      <text>
        <r>
          <rPr>
            <sz val="11"/>
            <rFont val="Calibri"/>
          </rPr>
          <t>The macOS system must authorize USB devices before allowing connection.</t>
        </r>
      </text>
    </comment>
    <comment ref="AR151" authorId="0" shapeId="0" xr:uid="{00000000-0006-0000-0700-0000B7000000}">
      <text>
        <r>
          <rPr>
            <sz val="11"/>
            <rFont val="Calibri"/>
          </rPr>
          <t>The macOS system must disable Genmoji.</t>
        </r>
      </text>
    </comment>
    <comment ref="AS151" authorId="0" shapeId="0" xr:uid="{00000000-0006-0000-0700-0000B8000000}">
      <text>
        <r>
          <rPr>
            <sz val="11"/>
            <rFont val="Calibri"/>
          </rPr>
          <t>The macOS system must disable Apple Intelligence Image Generation.</t>
        </r>
      </text>
    </comment>
    <comment ref="AT151" authorId="0" shapeId="0" xr:uid="{00000000-0006-0000-0700-0000B9000000}">
      <text>
        <r>
          <rPr>
            <sz val="11"/>
            <rFont val="Calibri"/>
          </rPr>
          <t>The macOS system must disable Apple Intelligence Writing Tools.</t>
        </r>
      </text>
    </comment>
    <comment ref="AU151" authorId="0" shapeId="0" xr:uid="{00000000-0006-0000-0700-0000BA000000}">
      <text>
        <r>
          <rPr>
            <sz val="11"/>
            <rFont val="Calibri"/>
          </rPr>
          <t>The macOS system must disable iPhone Mirroring.</t>
        </r>
      </text>
    </comment>
    <comment ref="H152" authorId="0" shapeId="0" xr:uid="{00000000-0006-0000-0700-0000D9000000}">
      <text>
        <r>
          <rPr>
            <sz val="11"/>
            <rFont val="Calibri"/>
          </rPr>
          <t>The macOS system must enable macOS Application Firewall.</t>
        </r>
      </text>
    </comment>
    <comment ref="H167" authorId="0" shapeId="0" xr:uid="{00000000-0006-0000-0700-0000DA000000}">
      <text>
        <r>
          <rPr>
            <sz val="11"/>
            <rFont val="Calibri"/>
          </rPr>
          <t>The macOS system must configure sudo to log events.</t>
        </r>
      </text>
    </comment>
    <comment ref="I167" authorId="0" shapeId="0" xr:uid="{00000000-0006-0000-0700-0000DB000000}">
      <text>
        <r>
          <rPr>
            <sz val="11"/>
            <rFont val="Calibri"/>
          </rPr>
          <t>The macOS system must be configured to audit all administrative action events.</t>
        </r>
      </text>
    </comment>
    <comment ref="J167" authorId="0" shapeId="0" xr:uid="{00000000-0006-0000-0700-0000DC000000}">
      <text>
        <r>
          <rPr>
            <sz val="11"/>
            <rFont val="Calibri"/>
          </rPr>
          <t>The macOS system must be configured to audit all login and logout events.</t>
        </r>
      </text>
    </comment>
    <comment ref="K167" authorId="0" shapeId="0" xr:uid="{00000000-0006-0000-0700-0000DD000000}">
      <text>
        <r>
          <rPr>
            <sz val="11"/>
            <rFont val="Calibri"/>
          </rPr>
          <t>The macOS system must enable security auditing.</t>
        </r>
      </text>
    </comment>
    <comment ref="L167" authorId="0" shapeId="0" xr:uid="{00000000-0006-0000-0700-0000DE000000}">
      <text>
        <r>
          <rPr>
            <sz val="11"/>
            <rFont val="Calibri"/>
          </rPr>
          <t>The macOS system must be configured to audit all deletions of object attributes.</t>
        </r>
      </text>
    </comment>
    <comment ref="M167" authorId="0" shapeId="0" xr:uid="{00000000-0006-0000-0700-0000DF000000}">
      <text>
        <r>
          <rPr>
            <sz val="11"/>
            <rFont val="Calibri"/>
          </rPr>
          <t>The macOS system must be configured to audit all changes of object attributes.</t>
        </r>
      </text>
    </comment>
    <comment ref="N167" authorId="0" shapeId="0" xr:uid="{00000000-0006-0000-0700-0000E0000000}">
      <text>
        <r>
          <rPr>
            <sz val="11"/>
            <rFont val="Calibri"/>
          </rPr>
          <t>The macOS system must be configured to audit all failed read actions on the system.</t>
        </r>
      </text>
    </comment>
    <comment ref="O167" authorId="0" shapeId="0" xr:uid="{00000000-0006-0000-0700-0000E1000000}">
      <text>
        <r>
          <rPr>
            <sz val="11"/>
            <rFont val="Calibri"/>
          </rPr>
          <t>The macOS system must be configured to audit all failed write actions on the system.</t>
        </r>
      </text>
    </comment>
    <comment ref="P167" authorId="0" shapeId="0" xr:uid="{00000000-0006-0000-0700-0000E2000000}">
      <text>
        <r>
          <rPr>
            <sz val="11"/>
            <rFont val="Calibri"/>
          </rPr>
          <t>The macOS system must be configured to audit all authorization and authentication events.</t>
        </r>
      </text>
    </comment>
    <comment ref="Q167" authorId="0" shapeId="0" xr:uid="{00000000-0006-0000-0700-0000E3000000}">
      <text>
        <r>
          <rPr>
            <sz val="11"/>
            <rFont val="Calibri"/>
          </rPr>
          <t>The macOS system must disable Location Services.</t>
        </r>
      </text>
    </comment>
    <comment ref="R167" authorId="0" shapeId="0" xr:uid="{00000000-0006-0000-0700-0000E4000000}">
      <text>
        <r>
          <rPr>
            <sz val="11"/>
            <rFont val="Calibri"/>
          </rPr>
          <t>The macOS system must disable Find My service.</t>
        </r>
      </text>
    </comment>
    <comment ref="S167" authorId="0" shapeId="0" xr:uid="{00000000-0006-0000-0700-0000E5000000}">
      <text>
        <r>
          <rPr>
            <sz val="11"/>
            <rFont val="Calibri"/>
          </rPr>
          <t>The macOS system must be configured to audit all failed program execution on the system.</t>
        </r>
      </text>
    </comment>
    <comment ref="H168" authorId="0" shapeId="0" xr:uid="{00000000-0006-0000-0700-0000E6000000}">
      <text>
        <r>
          <rPr>
            <sz val="11"/>
            <rFont val="Calibri"/>
          </rPr>
          <t>The macOS system must enforce installation of XProtect Remediator and Gatekeeper updates automatically.</t>
        </r>
      </text>
    </comment>
    <comment ref="I168" authorId="0" shapeId="0" xr:uid="{00000000-0006-0000-0700-0000E7000000}">
      <text>
        <r>
          <rPr>
            <sz val="11"/>
            <rFont val="Calibri"/>
          </rPr>
          <t>The macOS system must install security-relevant software updates within 30 days unless the time period is directed by an authoritative source (e.g., IAVM, CTOs, DTMs, STIGs).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system must enable macOS Application Firewall.</t>
        </r>
      </text>
    </comment>
    <comment ref="G46" authorId="0" shapeId="0" xr:uid="{00000000-0006-0000-0800-000002000000}">
      <text>
        <r>
          <rPr>
            <sz val="11"/>
            <rFont val="Calibri"/>
          </rPr>
          <t>The macOS system must enable macOS Application Firewall.</t>
        </r>
      </text>
    </comment>
    <comment ref="G52" authorId="0" shapeId="0" xr:uid="{00000000-0006-0000-0800-000003000000}">
      <text>
        <r>
          <rPr>
            <sz val="11"/>
            <rFont val="Calibri"/>
          </rPr>
          <t>The macOS system must disable Server Message Block (SMB) sharing.</t>
        </r>
      </text>
    </comment>
    <comment ref="H52" authorId="0" shapeId="0" xr:uid="{00000000-0006-0000-0800-000014000000}">
      <text>
        <r>
          <rPr>
            <sz val="11"/>
            <rFont val="Calibri"/>
          </rPr>
          <t>The macOS system must disable Network File System (NFS) service.</t>
        </r>
      </text>
    </comment>
    <comment ref="I52" authorId="0" shapeId="0" xr:uid="{00000000-0006-0000-0800-000004000000}">
      <text>
        <r>
          <rPr>
            <sz val="11"/>
            <rFont val="Calibri"/>
          </rPr>
          <t>The macOS system must disable Bonjour multicast.</t>
        </r>
      </text>
    </comment>
    <comment ref="J52" authorId="0" shapeId="0" xr:uid="{00000000-0006-0000-0800-000005000000}">
      <text>
        <r>
          <rPr>
            <sz val="11"/>
            <rFont val="Calibri"/>
          </rPr>
          <t>The macOS system must disable Unix-to-Unix Copy Protocol (UUCP) service.</t>
        </r>
      </text>
    </comment>
    <comment ref="K52" authorId="0" shapeId="0" xr:uid="{00000000-0006-0000-0800-000006000000}">
      <text>
        <r>
          <rPr>
            <sz val="11"/>
            <rFont val="Calibri"/>
          </rPr>
          <t>The macOS system must disable Internet Sharing.</t>
        </r>
      </text>
    </comment>
    <comment ref="L52" authorId="0" shapeId="0" xr:uid="{00000000-0006-0000-0800-000007000000}">
      <text>
        <r>
          <rPr>
            <sz val="11"/>
            <rFont val="Calibri"/>
          </rPr>
          <t>The macOS system must disable the built-in web server.</t>
        </r>
      </text>
    </comment>
    <comment ref="M52" authorId="0" shapeId="0" xr:uid="{00000000-0006-0000-0800-000008000000}">
      <text>
        <r>
          <rPr>
            <sz val="11"/>
            <rFont val="Calibri"/>
          </rPr>
          <t>The macOS system must disable AirDrop.</t>
        </r>
      </text>
    </comment>
    <comment ref="N52" authorId="0" shapeId="0" xr:uid="{00000000-0006-0000-0800-000009000000}">
      <text>
        <r>
          <rPr>
            <sz val="11"/>
            <rFont val="Calibri"/>
          </rPr>
          <t>The macOS system must disable FaceTime.app.</t>
        </r>
      </text>
    </comment>
    <comment ref="O52" authorId="0" shapeId="0" xr:uid="{00000000-0006-0000-0800-00000A000000}">
      <text>
        <r>
          <rPr>
            <sz val="11"/>
            <rFont val="Calibri"/>
          </rPr>
          <t>The macOS system must disable Remote Apple Events.</t>
        </r>
      </text>
    </comment>
    <comment ref="P52" authorId="0" shapeId="0" xr:uid="{00000000-0006-0000-0800-00000B000000}">
      <text>
        <r>
          <rPr>
            <sz val="11"/>
            <rFont val="Calibri"/>
          </rPr>
          <t>The macOS system must disable Trivial File Transfer Protocol (TFTP) service.</t>
        </r>
      </text>
    </comment>
    <comment ref="Q52" authorId="0" shapeId="0" xr:uid="{00000000-0006-0000-0800-00000C000000}">
      <text>
        <r>
          <rPr>
            <sz val="11"/>
            <rFont val="Calibri"/>
          </rPr>
          <t>The macOS system must disable Screen Sharing and Apple Remote Desktop.</t>
        </r>
      </text>
    </comment>
    <comment ref="R52" authorId="0" shapeId="0" xr:uid="{00000000-0006-0000-0800-00000D000000}">
      <text>
        <r>
          <rPr>
            <sz val="11"/>
            <rFont val="Calibri"/>
          </rPr>
          <t>The macOS system must disable Bluetooth when no approved device is connected.</t>
        </r>
      </text>
    </comment>
    <comment ref="S52" authorId="0" shapeId="0" xr:uid="{00000000-0006-0000-0800-00000E000000}">
      <text>
        <r>
          <rPr>
            <sz val="11"/>
            <rFont val="Calibri"/>
          </rPr>
          <t>The macOS system must disable Airplay Receiver.</t>
        </r>
      </text>
    </comment>
    <comment ref="T52" authorId="0" shapeId="0" xr:uid="{00000000-0006-0000-0800-00000F000000}">
      <text>
        <r>
          <rPr>
            <sz val="11"/>
            <rFont val="Calibri"/>
          </rPr>
          <t>The macOS system must disable Media Sharing.</t>
        </r>
      </text>
    </comment>
    <comment ref="U52" authorId="0" shapeId="0" xr:uid="{00000000-0006-0000-0800-000010000000}">
      <text>
        <r>
          <rPr>
            <sz val="11"/>
            <rFont val="Calibri"/>
          </rPr>
          <t>The macOS system must disable Bluetooth Sharing.</t>
        </r>
      </text>
    </comment>
    <comment ref="V52" authorId="0" shapeId="0" xr:uid="{00000000-0006-0000-0800-000011000000}">
      <text>
        <r>
          <rPr>
            <sz val="11"/>
            <rFont val="Calibri"/>
          </rPr>
          <t>The macOS system must disable Content Caching service.</t>
        </r>
      </text>
    </comment>
    <comment ref="W52" authorId="0" shapeId="0" xr:uid="{00000000-0006-0000-0800-000012000000}">
      <text>
        <r>
          <rPr>
            <sz val="11"/>
            <rFont val="Calibri"/>
          </rPr>
          <t>The macOS system must disable Printer Sharing.</t>
        </r>
      </text>
    </comment>
    <comment ref="X52" authorId="0" shapeId="0" xr:uid="{00000000-0006-0000-0800-000013000000}">
      <text>
        <r>
          <rPr>
            <sz val="11"/>
            <rFont val="Calibri"/>
          </rPr>
          <t>The macOS system must disable Remote Management.</t>
        </r>
      </text>
    </comment>
    <comment ref="G59" authorId="0" shapeId="0" xr:uid="{00000000-0006-0000-0800-000015000000}">
      <text>
        <r>
          <rPr>
            <sz val="11"/>
            <rFont val="Calibri"/>
          </rPr>
          <t>The macOS system must apply gatekeeper settings to block applications from unidentified developers.</t>
        </r>
      </text>
    </comment>
    <comment ref="H59" authorId="0" shapeId="0" xr:uid="{00000000-0006-0000-0800-000016000000}">
      <text>
        <r>
          <rPr>
            <sz val="11"/>
            <rFont val="Calibri"/>
          </rPr>
          <t>The macOS system must enable gatekeeper.</t>
        </r>
      </text>
    </comment>
    <comment ref="I59" authorId="0" shapeId="0" xr:uid="{00000000-0006-0000-0800-000017000000}">
      <text>
        <r>
          <rPr>
            <sz val="11"/>
            <rFont val="Calibri"/>
          </rPr>
          <t>The macOS system must ensure System Integrity Protection is enabled.</t>
        </r>
      </text>
    </comment>
    <comment ref="J59" authorId="0" shapeId="0" xr:uid="{00000000-0006-0000-0800-000018000000}">
      <text>
        <r>
          <rPr>
            <sz val="11"/>
            <rFont val="Calibri"/>
          </rPr>
          <t>The macOS system must prohibit user installation of software into /users/.</t>
        </r>
      </text>
    </comment>
    <comment ref="K59" authorId="0" shapeId="0" xr:uid="{00000000-0006-0000-0800-000019000000}">
      <text>
        <r>
          <rPr>
            <sz val="11"/>
            <rFont val="Calibri"/>
          </rPr>
          <t>The macOS system must enforce installation of XProtect Remediator and Gatekeeper updates automatically.</t>
        </r>
      </text>
    </comment>
    <comment ref="G60" authorId="0" shapeId="0" xr:uid="{00000000-0006-0000-0800-00001A000000}">
      <text>
        <r>
          <rPr>
            <sz val="11"/>
            <rFont val="Calibri"/>
          </rPr>
          <t>The macOS system must enforce FileVault.</t>
        </r>
      </text>
    </comment>
    <comment ref="G63" authorId="0" shapeId="0" xr:uid="{00000000-0006-0000-0800-00001B000000}">
      <text>
        <r>
          <rPr>
            <sz val="11"/>
            <rFont val="Calibri"/>
          </rPr>
          <t>The macOS system must install security-relevant software updates within 30 days unless the time period is directed by an authoritative source (e.g., IAVM, CTOs, DTMs, STIGs).</t>
        </r>
      </text>
    </comment>
    <comment ref="G64" authorId="0" shapeId="0" xr:uid="{00000000-0006-0000-0800-00001C000000}">
      <text>
        <r>
          <rPr>
            <sz val="11"/>
            <rFont val="Calibri"/>
          </rPr>
          <t>The macOS system must install security-relevant software updates within 30 days unless the time period is directed by an authoritative source (e.g., IAVM, CTOs, DTMs, STIGs).</t>
        </r>
      </text>
    </comment>
    <comment ref="G80" authorId="0" shapeId="0" xr:uid="{00000000-0006-0000-0800-00001D000000}">
      <text>
        <r>
          <rPr>
            <sz val="11"/>
            <rFont val="Calibri"/>
          </rPr>
          <t>The macOS system must automatically remove or disable temporary or emergency user accounts within 72 hours.</t>
        </r>
      </text>
    </comment>
    <comment ref="H80" authorId="0" shapeId="0" xr:uid="{00000000-0006-0000-0800-00001E000000}">
      <text>
        <r>
          <rPr>
            <sz val="11"/>
            <rFont val="Calibri"/>
          </rPr>
          <t>The macOS system must disable unattended or automatic login to the system.</t>
        </r>
      </text>
    </comment>
    <comment ref="I80" authorId="0" shapeId="0" xr:uid="{00000000-0006-0000-0800-00001F000000}">
      <text>
        <r>
          <rPr>
            <sz val="11"/>
            <rFont val="Calibri"/>
          </rPr>
          <t>The macOS system must disable AppleID and internet Account Modification.</t>
        </r>
      </text>
    </comment>
    <comment ref="J80" authorId="0" shapeId="0" xr:uid="{00000000-0006-0000-0800-000020000000}">
      <text>
        <r>
          <rPr>
            <sz val="11"/>
            <rFont val="Calibri"/>
          </rPr>
          <t>The macOS system must disable accounts after 35 days of inactivity.</t>
        </r>
      </text>
    </comment>
    <comment ref="G81" authorId="0" shapeId="0" xr:uid="{00000000-0006-0000-0800-000021000000}">
      <text>
        <r>
          <rPr>
            <sz val="11"/>
            <rFont val="Calibri"/>
          </rPr>
          <t>The macOS system must disable FileVault automatic login.</t>
        </r>
      </text>
    </comment>
    <comment ref="H81" authorId="0" shapeId="0" xr:uid="{00000000-0006-0000-0800-000022000000}">
      <text>
        <r>
          <rPr>
            <sz val="11"/>
            <rFont val="Calibri"/>
          </rPr>
          <t>The macOS system must disable unattended or automatic login to the system.</t>
        </r>
      </text>
    </comment>
    <comment ref="I81" authorId="0" shapeId="0" xr:uid="{00000000-0006-0000-0800-000023000000}">
      <text>
        <r>
          <rPr>
            <sz val="11"/>
            <rFont val="Calibri"/>
          </rPr>
          <t>The macOS system must disable TouchID for unlocking the device.</t>
        </r>
      </text>
    </comment>
    <comment ref="J81" authorId="0" shapeId="0" xr:uid="{00000000-0006-0000-0800-000024000000}">
      <text>
        <r>
          <rPr>
            <sz val="11"/>
            <rFont val="Calibri"/>
          </rPr>
          <t>The macOS system must configure the login window to prompt for username and password.</t>
        </r>
      </text>
    </comment>
    <comment ref="G82" authorId="0" shapeId="0" xr:uid="{00000000-0006-0000-0800-000025000000}">
      <text>
        <r>
          <rPr>
            <sz val="11"/>
            <rFont val="Calibri"/>
          </rPr>
          <t>The macOS system must disable root login.</t>
        </r>
      </text>
    </comment>
    <comment ref="H82" authorId="0" shapeId="0" xr:uid="{00000000-0006-0000-0800-000026000000}">
      <text>
        <r>
          <rPr>
            <sz val="11"/>
            <rFont val="Calibri"/>
          </rPr>
          <t>The macOS system must disable root login for SSH.</t>
        </r>
      </text>
    </comment>
    <comment ref="I82" authorId="0" shapeId="0" xr:uid="{00000000-0006-0000-0800-000027000000}">
      <text>
        <r>
          <rPr>
            <sz val="11"/>
            <rFont val="Calibri"/>
          </rPr>
          <t>The macOS system must disable the guest account.</t>
        </r>
      </text>
    </comment>
    <comment ref="G85" authorId="0" shapeId="0" xr:uid="{00000000-0006-0000-0800-000028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H85" authorId="0" shapeId="0" xr:uid="{00000000-0006-0000-0800-000029000000}">
      <text>
        <r>
          <rPr>
            <sz val="11"/>
            <rFont val="Calibri"/>
          </rPr>
          <t>The macOS system must disable root login.</t>
        </r>
      </text>
    </comment>
    <comment ref="I85" authorId="0" shapeId="0" xr:uid="{00000000-0006-0000-0800-00002A000000}">
      <text>
        <r>
          <rPr>
            <sz val="11"/>
            <rFont val="Calibri"/>
          </rPr>
          <t>The macOS system must disable root login for SSH.</t>
        </r>
      </text>
    </comment>
    <comment ref="J85" authorId="0" shapeId="0" xr:uid="{00000000-0006-0000-0800-00002B000000}">
      <text>
        <r>
          <rPr>
            <sz val="11"/>
            <rFont val="Calibri"/>
          </rPr>
          <t>The macOS system must require an administrator password to modify systemwide preferences.</t>
        </r>
      </text>
    </comment>
    <comment ref="K85" authorId="0" shapeId="0" xr:uid="{00000000-0006-0000-0800-00002C000000}">
      <text>
        <r>
          <rPr>
            <sz val="11"/>
            <rFont val="Calibri"/>
          </rPr>
          <t>The macOS system must configure sudoers timestamp type.</t>
        </r>
      </text>
    </comment>
    <comment ref="L85" authorId="0" shapeId="0" xr:uid="{00000000-0006-0000-0800-00002D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G86" authorId="0" shapeId="0" xr:uid="{00000000-0006-0000-0800-00002E000000}">
      <text>
        <r>
          <rPr>
            <sz val="11"/>
            <rFont val="Calibri"/>
          </rPr>
          <t>The macOS system must configure sudoers timestamp type.</t>
        </r>
      </text>
    </comment>
    <comment ref="H86" authorId="0" shapeId="0" xr:uid="{00000000-0006-0000-0800-00002F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G87" authorId="0" shapeId="0" xr:uid="{00000000-0006-0000-0800-000030000000}">
      <text>
        <r>
          <rPr>
            <sz val="11"/>
            <rFont val="Calibri"/>
          </rPr>
          <t>The macOS system must prevent Apple Watch from terminating a session lock.</t>
        </r>
      </text>
    </comment>
    <comment ref="H87" authorId="0" shapeId="0" xr:uid="{00000000-0006-0000-0800-000031000000}">
      <text>
        <r>
          <rPr>
            <sz val="11"/>
            <rFont val="Calibri"/>
          </rPr>
          <t>The macOS system must enforce screen saver password.</t>
        </r>
      </text>
    </comment>
    <comment ref="I87" authorId="0" shapeId="0" xr:uid="{00000000-0006-0000-0800-000032000000}">
      <text>
        <r>
          <rPr>
            <sz val="11"/>
            <rFont val="Calibri"/>
          </rPr>
          <t>The macOS system must enforce session lock no more than five seconds after screen saver is started.</t>
        </r>
      </text>
    </comment>
    <comment ref="J87" authorId="0" shapeId="0" xr:uid="{00000000-0006-0000-0800-000033000000}">
      <text>
        <r>
          <rPr>
            <sz val="11"/>
            <rFont val="Calibri"/>
          </rPr>
          <t>The macOS system must disable hot corners.</t>
        </r>
      </text>
    </comment>
    <comment ref="K87" authorId="0" shapeId="0" xr:uid="{00000000-0006-0000-0800-000034000000}">
      <text>
        <r>
          <rPr>
            <sz val="11"/>
            <rFont val="Calibri"/>
          </rPr>
          <t>The macOS system must enforce screen saver timeout.</t>
        </r>
      </text>
    </comment>
    <comment ref="L87" authorId="0" shapeId="0" xr:uid="{00000000-0006-0000-0800-000035000000}">
      <text>
        <r>
          <rPr>
            <sz val="11"/>
            <rFont val="Calibri"/>
          </rPr>
          <t>The macOS system must enforce auto logout after 86400 seconds of inactivity.</t>
        </r>
      </text>
    </comment>
    <comment ref="G91" authorId="0" shapeId="0" xr:uid="{00000000-0006-0000-0800-000036000000}">
      <text>
        <r>
          <rPr>
            <sz val="11"/>
            <rFont val="Calibri"/>
          </rPr>
          <t>The macOS system must configure user session lock when a smart token is removed.</t>
        </r>
      </text>
    </comment>
    <comment ref="H91" authorId="0" shapeId="0" xr:uid="{00000000-0006-0000-0800-000037000000}">
      <text>
        <r>
          <rPr>
            <sz val="11"/>
            <rFont val="Calibri"/>
          </rPr>
          <t>The macOS system must set smart card certificate trust to moderate.</t>
        </r>
      </text>
    </comment>
    <comment ref="I91" authorId="0" shapeId="0" xr:uid="{00000000-0006-0000-0800-000038000000}">
      <text>
        <r>
          <rPr>
            <sz val="11"/>
            <rFont val="Calibri"/>
          </rPr>
          <t>The macOS system must disable password authentication for SSH.</t>
        </r>
      </text>
    </comment>
    <comment ref="J91" authorId="0" shapeId="0" xr:uid="{00000000-0006-0000-0800-000039000000}">
      <text>
        <r>
          <rPr>
            <sz val="11"/>
            <rFont val="Calibri"/>
          </rPr>
          <t>The macOS system must disable TouchID for unlocking the device.</t>
        </r>
      </text>
    </comment>
    <comment ref="K91" authorId="0" shapeId="0" xr:uid="{00000000-0006-0000-0800-00003A000000}">
      <text>
        <r>
          <rPr>
            <sz val="11"/>
            <rFont val="Calibri"/>
          </rPr>
          <t>The macOS system must require that passwords contain a minimum of one numeric character.</t>
        </r>
      </text>
    </comment>
    <comment ref="L91" authorId="0" shapeId="0" xr:uid="{00000000-0006-0000-0800-00003B000000}">
      <text>
        <r>
          <rPr>
            <sz val="11"/>
            <rFont val="Calibri"/>
          </rPr>
          <t>The macOS system must restrict maximum password lifetime to 60 days.</t>
        </r>
      </text>
    </comment>
    <comment ref="M91" authorId="0" shapeId="0" xr:uid="{00000000-0006-0000-0800-00003C000000}">
      <text>
        <r>
          <rPr>
            <sz val="11"/>
            <rFont val="Calibri"/>
          </rPr>
          <t>The macOS system must require a minimum password length of 14 characters.</t>
        </r>
      </text>
    </comment>
    <comment ref="N91" authorId="0" shapeId="0" xr:uid="{00000000-0006-0000-0800-00003D000000}">
      <text>
        <r>
          <rPr>
            <sz val="11"/>
            <rFont val="Calibri"/>
          </rPr>
          <t>The macOS system must require that passwords contain a minimum of one special character.</t>
        </r>
      </text>
    </comment>
    <comment ref="O91" authorId="0" shapeId="0" xr:uid="{00000000-0006-0000-0800-00003E000000}">
      <text>
        <r>
          <rPr>
            <sz val="11"/>
            <rFont val="Calibri"/>
          </rPr>
          <t>The macOS system must enforce smart card authentication.</t>
        </r>
      </text>
    </comment>
    <comment ref="P91" authorId="0" shapeId="0" xr:uid="{00000000-0006-0000-0800-00003F000000}">
      <text>
        <r>
          <rPr>
            <sz val="11"/>
            <rFont val="Calibri"/>
          </rPr>
          <t>The macOS system must allow smart card authentication.</t>
        </r>
      </text>
    </comment>
    <comment ref="Q91" authorId="0" shapeId="0" xr:uid="{00000000-0006-0000-0800-000040000000}">
      <text>
        <r>
          <rPr>
            <sz val="11"/>
            <rFont val="Calibri"/>
          </rPr>
          <t>The macOS system must enforce multifactor authentication for login.</t>
        </r>
      </text>
    </comment>
    <comment ref="R91" authorId="0" shapeId="0" xr:uid="{00000000-0006-0000-0800-000041000000}">
      <text>
        <r>
          <rPr>
            <sz val="11"/>
            <rFont val="Calibri"/>
          </rPr>
          <t>The macOS system must enforce multifactor authentication for the su command.</t>
        </r>
      </text>
    </comment>
    <comment ref="S91" authorId="0" shapeId="0" xr:uid="{00000000-0006-0000-0800-000042000000}">
      <text>
        <r>
          <rPr>
            <sz val="11"/>
            <rFont val="Calibri"/>
          </rPr>
          <t>The macOS system must enforce multifactor authentication for privilege escalation through the sudo command.</t>
        </r>
      </text>
    </comment>
    <comment ref="T91" authorId="0" shapeId="0" xr:uid="{00000000-0006-0000-0800-000043000000}">
      <text>
        <r>
          <rPr>
            <sz val="11"/>
            <rFont val="Calibri"/>
          </rPr>
          <t>The macOS system must require that passwords contain a minimum of one lowercase character and one uppercase character.</t>
        </r>
      </text>
    </comment>
    <comment ref="U91" authorId="0" shapeId="0" xr:uid="{00000000-0006-0000-0800-000044000000}">
      <text>
        <r>
          <rPr>
            <sz val="11"/>
            <rFont val="Calibri"/>
          </rPr>
          <t>The macOS system must set minimum password lifetime to 24 hours.</t>
        </r>
      </text>
    </comment>
    <comment ref="G92" authorId="0" shapeId="0" xr:uid="{00000000-0006-0000-0800-000045000000}">
      <text>
        <r>
          <rPr>
            <sz val="11"/>
            <rFont val="Calibri"/>
          </rPr>
          <t>The macOS system must limit consecutive failed login attempts to three.</t>
        </r>
      </text>
    </comment>
    <comment ref="H92" authorId="0" shapeId="0" xr:uid="{00000000-0006-0000-0800-000046000000}">
      <text>
        <r>
          <rPr>
            <sz val="11"/>
            <rFont val="Calibri"/>
          </rPr>
          <t>The macOS system must set account lockout time to 15 minutes.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macOS system must enable macOS Application Firewall.</t>
        </r>
      </text>
    </comment>
    <comment ref="L59" authorId="0" shapeId="0" xr:uid="{00000000-0006-0000-0A00-000002000000}">
      <text>
        <r>
          <rPr>
            <sz val="11"/>
            <rFont val="Calibri"/>
          </rPr>
          <t>The macOS system must enforce FileVault.</t>
        </r>
      </text>
    </comment>
    <comment ref="L84" authorId="0" shapeId="0" xr:uid="{00000000-0006-0000-0A00-000003000000}">
      <text>
        <r>
          <rPr>
            <sz val="11"/>
            <rFont val="Calibri"/>
          </rPr>
          <t>The macOS system must limit SSHD to FIPS-compliant connections.</t>
        </r>
      </text>
    </comment>
    <comment ref="M84" authorId="0" shapeId="0" xr:uid="{00000000-0006-0000-0A00-000004000000}">
      <text>
        <r>
          <rPr>
            <sz val="11"/>
            <rFont val="Calibri"/>
          </rPr>
          <t>The macOS system must limit SSH to FIPS-compliant connections.</t>
        </r>
      </text>
    </comment>
    <comment ref="L93" authorId="0" shapeId="0" xr:uid="{00000000-0006-0000-0A00-000005000000}">
      <text>
        <r>
          <rPr>
            <sz val="11"/>
            <rFont val="Calibri"/>
          </rPr>
          <t>The macOS system must enforce installation of XProtect Remediator and Gatekeeper updates automatically.</t>
        </r>
      </text>
    </comment>
    <comment ref="L119" authorId="0" shapeId="0" xr:uid="{00000000-0006-0000-0A00-000006000000}">
      <text>
        <r>
          <rPr>
            <sz val="11"/>
            <rFont val="Calibri"/>
          </rPr>
          <t>The macOS system must apply gatekeeper settings to block applications from unidentified developers.</t>
        </r>
      </text>
    </comment>
    <comment ref="M119" authorId="0" shapeId="0" xr:uid="{00000000-0006-0000-0A00-000008000000}">
      <text>
        <r>
          <rPr>
            <sz val="11"/>
            <rFont val="Calibri"/>
          </rPr>
          <t>The macOS system must enable gatekeeper.</t>
        </r>
      </text>
    </comment>
    <comment ref="N119" authorId="0" shapeId="0" xr:uid="{00000000-0006-0000-0A00-000007000000}">
      <text>
        <r>
          <rPr>
            <sz val="11"/>
            <rFont val="Calibri"/>
          </rPr>
          <t>The macOS system must install security-relevant software updates within 30 days unless the time period is directed by an authoritative source (e.g., IAVM, CTOs, DTMs, STIGs).</t>
        </r>
      </text>
    </comment>
    <comment ref="L152" authorId="0" shapeId="0" xr:uid="{00000000-0006-0000-0A00-000009000000}">
      <text>
        <r>
          <rPr>
            <sz val="11"/>
            <rFont val="Calibri"/>
          </rPr>
          <t>The macOS system must require an administrator password to modify systemwide preferences.</t>
        </r>
      </text>
    </comment>
    <comment ref="L153" authorId="0" shapeId="0" xr:uid="{00000000-0006-0000-0A00-00000A000000}">
      <text>
        <r>
          <rPr>
            <sz val="11"/>
            <rFont val="Calibri"/>
          </rPr>
          <t>The macOS system must automatically remove or disable temporary or emergency user accounts within 72 hours.</t>
        </r>
      </text>
    </comment>
    <comment ref="M153" authorId="0" shapeId="0" xr:uid="{00000000-0006-0000-0A00-00000B000000}">
      <text>
        <r>
          <rPr>
            <sz val="11"/>
            <rFont val="Calibri"/>
          </rPr>
          <t>The macOS system must disable AppleID and internet Account Modification.</t>
        </r>
      </text>
    </comment>
    <comment ref="N153" authorId="0" shapeId="0" xr:uid="{00000000-0006-0000-0A00-00000C000000}">
      <text>
        <r>
          <rPr>
            <sz val="11"/>
            <rFont val="Calibri"/>
          </rPr>
          <t>The macOS system must disable accounts after 35 days of inactivity.</t>
        </r>
      </text>
    </comment>
    <comment ref="L159" authorId="0" shapeId="0" xr:uid="{00000000-0006-0000-0A00-00000D000000}">
      <text>
        <r>
          <rPr>
            <sz val="11"/>
            <rFont val="Calibri"/>
          </rPr>
          <t>The macOS system must prevent Apple Watch from terminating a session lock.</t>
        </r>
      </text>
    </comment>
    <comment ref="M159" authorId="0" shapeId="0" xr:uid="{00000000-0006-0000-0A00-000010000000}">
      <text>
        <r>
          <rPr>
            <sz val="11"/>
            <rFont val="Calibri"/>
          </rPr>
          <t>The macOS system must enforce screen saver password.</t>
        </r>
      </text>
    </comment>
    <comment ref="N159" authorId="0" shapeId="0" xr:uid="{00000000-0006-0000-0A00-000011000000}">
      <text>
        <r>
          <rPr>
            <sz val="11"/>
            <rFont val="Calibri"/>
          </rPr>
          <t>The macOS system must enforce session lock no more than five seconds after screen saver is started.</t>
        </r>
      </text>
    </comment>
    <comment ref="O159" authorId="0" shapeId="0" xr:uid="{00000000-0006-0000-0A00-00000E000000}">
      <text>
        <r>
          <rPr>
            <sz val="11"/>
            <rFont val="Calibri"/>
          </rPr>
          <t>The macOS system must enforce screen saver timeout.</t>
        </r>
      </text>
    </comment>
    <comment ref="P159" authorId="0" shapeId="0" xr:uid="{00000000-0006-0000-0A00-00000F000000}">
      <text>
        <r>
          <rPr>
            <sz val="11"/>
            <rFont val="Calibri"/>
          </rPr>
          <t>The macOS system must enforce auto logout after 86400 seconds of inactivity.</t>
        </r>
      </text>
    </comment>
    <comment ref="L164" authorId="0" shapeId="0" xr:uid="{00000000-0006-0000-0A00-000012000000}">
      <text>
        <r>
          <rPr>
            <sz val="11"/>
            <rFont val="Calibri"/>
          </rPr>
          <t>The macOS system must limit consecutive failed login attempts to three.</t>
        </r>
      </text>
    </comment>
    <comment ref="M164" authorId="0" shapeId="0" xr:uid="{00000000-0006-0000-0A00-000013000000}">
      <text>
        <r>
          <rPr>
            <sz val="11"/>
            <rFont val="Calibri"/>
          </rPr>
          <t>The macOS system must set account lockout time to 15 minutes.</t>
        </r>
      </text>
    </comment>
    <comment ref="L166" authorId="0" shapeId="0" xr:uid="{00000000-0006-0000-0A00-000014000000}">
      <text>
        <r>
          <rPr>
            <sz val="11"/>
            <rFont val="Calibri"/>
          </rPr>
          <t>The macOS system must require a minimum password length of 14 characters.</t>
        </r>
      </text>
    </comment>
    <comment ref="L169" authorId="0" shapeId="0" xr:uid="{00000000-0006-0000-0A00-000015000000}">
      <text>
        <r>
          <rPr>
            <sz val="11"/>
            <rFont val="Calibri"/>
          </rPr>
          <t>The macOS system must restrict maximum password lifetime to 60 days.</t>
        </r>
      </text>
    </comment>
    <comment ref="L170" authorId="0" shapeId="0" xr:uid="{00000000-0006-0000-0A00-000016000000}">
      <text>
        <r>
          <rPr>
            <sz val="11"/>
            <rFont val="Calibri"/>
          </rPr>
          <t>The macOS system must set minimum password lifetime to 24 hours.</t>
        </r>
      </text>
    </comment>
    <comment ref="L174" authorId="0" shapeId="0" xr:uid="{00000000-0006-0000-0A00-000017000000}">
      <text>
        <r>
          <rPr>
            <sz val="11"/>
            <rFont val="Calibri"/>
          </rPr>
          <t>The macOS system must enforce smart card authentication.</t>
        </r>
      </text>
    </comment>
    <comment ref="M174" authorId="0" shapeId="0" xr:uid="{00000000-0006-0000-0A00-000018000000}">
      <text>
        <r>
          <rPr>
            <sz val="11"/>
            <rFont val="Calibri"/>
          </rPr>
          <t>The macOS system must enforce multifactor authentication for login.</t>
        </r>
      </text>
    </comment>
    <comment ref="N174" authorId="0" shapeId="0" xr:uid="{00000000-0006-0000-0A00-000019000000}">
      <text>
        <r>
          <rPr>
            <sz val="11"/>
            <rFont val="Calibri"/>
          </rPr>
          <t>The macOS system must enforce multifactor authentication for the su command.</t>
        </r>
      </text>
    </comment>
    <comment ref="O174" authorId="0" shapeId="0" xr:uid="{00000000-0006-0000-0A00-00001A000000}">
      <text>
        <r>
          <rPr>
            <sz val="11"/>
            <rFont val="Calibri"/>
          </rPr>
          <t>The macOS system must enforce multifactor authentication for privilege escalation through the sudo command.</t>
        </r>
      </text>
    </comment>
    <comment ref="L175" authorId="0" shapeId="0" xr:uid="{00000000-0006-0000-0A00-00001B000000}">
      <text>
        <r>
          <rPr>
            <sz val="11"/>
            <rFont val="Calibri"/>
          </rPr>
          <t>The macOS system must enforce smart card authentication.</t>
        </r>
      </text>
    </comment>
    <comment ref="M175" authorId="0" shapeId="0" xr:uid="{00000000-0006-0000-0A00-00001C000000}">
      <text>
        <r>
          <rPr>
            <sz val="11"/>
            <rFont val="Calibri"/>
          </rPr>
          <t>The macOS system must enforce multifactor authentication for login.</t>
        </r>
      </text>
    </comment>
    <comment ref="N175" authorId="0" shapeId="0" xr:uid="{00000000-0006-0000-0A00-00001D000000}">
      <text>
        <r>
          <rPr>
            <sz val="11"/>
            <rFont val="Calibri"/>
          </rPr>
          <t>The macOS system must enforce multifactor authentication for the su command.</t>
        </r>
      </text>
    </comment>
    <comment ref="O175" authorId="0" shapeId="0" xr:uid="{00000000-0006-0000-0A00-00001E000000}">
      <text>
        <r>
          <rPr>
            <sz val="11"/>
            <rFont val="Calibri"/>
          </rPr>
          <t>The macOS system must enforce multifactor authentication for privilege escalation through the sudo command.</t>
        </r>
      </text>
    </comment>
    <comment ref="L180" authorId="0" shapeId="0" xr:uid="{00000000-0006-0000-0A00-00001F000000}">
      <text>
        <r>
          <rPr>
            <sz val="11"/>
            <rFont val="Calibri"/>
          </rPr>
          <t>The macOS system must configure SSHD ClientAliveInterval to 900.</t>
        </r>
      </text>
    </comment>
    <comment ref="M180" authorId="0" shapeId="0" xr:uid="{00000000-0006-0000-0A00-000020000000}">
      <text>
        <r>
          <rPr>
            <sz val="11"/>
            <rFont val="Calibri"/>
          </rPr>
          <t>The macOS system must configure the SSH ServerAliveInterval to 900.</t>
        </r>
      </text>
    </comment>
    <comment ref="L221" authorId="0" shapeId="0" xr:uid="{00000000-0006-0000-0A00-000021000000}">
      <text>
        <r>
          <rPr>
            <sz val="11"/>
            <rFont val="Calibri"/>
          </rPr>
          <t>The macOS system must configure sudo to log events.</t>
        </r>
      </text>
    </comment>
    <comment ref="M221" authorId="0" shapeId="0" xr:uid="{00000000-0006-0000-0A00-000027000000}">
      <text>
        <r>
          <rPr>
            <sz val="11"/>
            <rFont val="Calibri"/>
          </rPr>
          <t>The macOS system must be configured to audit all administrative action events.</t>
        </r>
      </text>
    </comment>
    <comment ref="N221" authorId="0" shapeId="0" xr:uid="{00000000-0006-0000-0A00-000028000000}">
      <text>
        <r>
          <rPr>
            <sz val="11"/>
            <rFont val="Calibri"/>
          </rPr>
          <t>The macOS system must be configured to audit all login and logout events.</t>
        </r>
      </text>
    </comment>
    <comment ref="O221" authorId="0" shapeId="0" xr:uid="{00000000-0006-0000-0A00-000029000000}">
      <text>
        <r>
          <rPr>
            <sz val="11"/>
            <rFont val="Calibri"/>
          </rPr>
          <t>The macOS system must enable security auditing.</t>
        </r>
      </text>
    </comment>
    <comment ref="P221" authorId="0" shapeId="0" xr:uid="{00000000-0006-0000-0A00-00002A000000}">
      <text>
        <r>
          <rPr>
            <sz val="11"/>
            <rFont val="Calibri"/>
          </rPr>
          <t>The macOS system must be configured to audit all deletions of object attributes.</t>
        </r>
      </text>
    </comment>
    <comment ref="Q221" authorId="0" shapeId="0" xr:uid="{00000000-0006-0000-0A00-000022000000}">
      <text>
        <r>
          <rPr>
            <sz val="11"/>
            <rFont val="Calibri"/>
          </rPr>
          <t>The macOS system must be configured to audit all changes of object attributes.</t>
        </r>
      </text>
    </comment>
    <comment ref="R221" authorId="0" shapeId="0" xr:uid="{00000000-0006-0000-0A00-000023000000}">
      <text>
        <r>
          <rPr>
            <sz val="11"/>
            <rFont val="Calibri"/>
          </rPr>
          <t>The macOS system must be configured to audit all failed read actions on the system.</t>
        </r>
      </text>
    </comment>
    <comment ref="S221" authorId="0" shapeId="0" xr:uid="{00000000-0006-0000-0A00-000024000000}">
      <text>
        <r>
          <rPr>
            <sz val="11"/>
            <rFont val="Calibri"/>
          </rPr>
          <t>The macOS system must be configured to audit all failed write actions on the system.</t>
        </r>
      </text>
    </comment>
    <comment ref="T221" authorId="0" shapeId="0" xr:uid="{00000000-0006-0000-0A00-000025000000}">
      <text>
        <r>
          <rPr>
            <sz val="11"/>
            <rFont val="Calibri"/>
          </rPr>
          <t>The macOS system must be configured to audit all authorization and authentication events.</t>
        </r>
      </text>
    </comment>
    <comment ref="U221" authorId="0" shapeId="0" xr:uid="{00000000-0006-0000-0A00-000026000000}">
      <text>
        <r>
          <rPr>
            <sz val="11"/>
            <rFont val="Calibri"/>
          </rPr>
          <t>The macOS system must be configured to audit all failed program execution on the system.</t>
        </r>
      </text>
    </comment>
    <comment ref="L229" authorId="0" shapeId="0" xr:uid="{00000000-0006-0000-0A00-00002B000000}">
      <text>
        <r>
          <rPr>
            <sz val="11"/>
            <rFont val="Calibri"/>
          </rPr>
          <t>The macOS system must be configured to audit all administrative action events.</t>
        </r>
      </text>
    </comment>
    <comment ref="M229" authorId="0" shapeId="0" xr:uid="{00000000-0006-0000-0A00-00002C000000}">
      <text>
        <r>
          <rPr>
            <sz val="11"/>
            <rFont val="Calibri"/>
          </rPr>
          <t>The macOS system must be configured to audit all login and logout events.</t>
        </r>
      </text>
    </comment>
    <comment ref="N229" authorId="0" shapeId="0" xr:uid="{00000000-0006-0000-0A00-00002D000000}">
      <text>
        <r>
          <rPr>
            <sz val="11"/>
            <rFont val="Calibri"/>
          </rPr>
          <t>The macOS system must be configured to audit all authorization and authentication events.</t>
        </r>
      </text>
    </comment>
    <comment ref="L231" authorId="0" shapeId="0" xr:uid="{00000000-0006-0000-0A00-00002E000000}">
      <text>
        <r>
          <rPr>
            <sz val="11"/>
            <rFont val="Calibri"/>
          </rPr>
          <t>The macOS system must configure audit log files to not contain access control lists (ACLs).</t>
        </r>
      </text>
    </comment>
    <comment ref="M231" authorId="0" shapeId="0" xr:uid="{00000000-0006-0000-0A00-000035000000}">
      <text>
        <r>
          <rPr>
            <sz val="11"/>
            <rFont val="Calibri"/>
          </rPr>
          <t>The macOS system must configure the audit log folder to not contain access control lists (ACLs).</t>
        </r>
      </text>
    </comment>
    <comment ref="N231" authorId="0" shapeId="0" xr:uid="{00000000-0006-0000-0A00-000036000000}">
      <text>
        <r>
          <rPr>
            <sz val="11"/>
            <rFont val="Calibri"/>
          </rPr>
          <t>The macOS system must configure audit log files to be owned by root.</t>
        </r>
      </text>
    </comment>
    <comment ref="O231" authorId="0" shapeId="0" xr:uid="{00000000-0006-0000-0A00-000037000000}">
      <text>
        <r>
          <rPr>
            <sz val="11"/>
            <rFont val="Calibri"/>
          </rPr>
          <t>The macOS system must configure audit log folders to be owned by root.</t>
        </r>
      </text>
    </comment>
    <comment ref="P231" authorId="0" shapeId="0" xr:uid="{00000000-0006-0000-0A00-000038000000}">
      <text>
        <r>
          <rPr>
            <sz val="11"/>
            <rFont val="Calibri"/>
          </rPr>
          <t>The macOS system must configure the audit log files group to wheel.</t>
        </r>
      </text>
    </comment>
    <comment ref="Q231" authorId="0" shapeId="0" xr:uid="{00000000-0006-0000-0A00-000039000000}">
      <text>
        <r>
          <rPr>
            <sz val="11"/>
            <rFont val="Calibri"/>
          </rPr>
          <t>The macOS system must configure the audit log folders group to wheel.</t>
        </r>
      </text>
    </comment>
    <comment ref="R231" authorId="0" shapeId="0" xr:uid="{00000000-0006-0000-0A00-00003A000000}">
      <text>
        <r>
          <rPr>
            <sz val="11"/>
            <rFont val="Calibri"/>
          </rPr>
          <t>The macOS system must configure audit log files to mode 440 or less permissive.</t>
        </r>
      </text>
    </comment>
    <comment ref="S231" authorId="0" shapeId="0" xr:uid="{00000000-0006-0000-0A00-00003B000000}">
      <text>
        <r>
          <rPr>
            <sz val="11"/>
            <rFont val="Calibri"/>
          </rPr>
          <t>The macOS system must configure audit log folders to mode 700 or less permissive.</t>
        </r>
      </text>
    </comment>
    <comment ref="T231" authorId="0" shapeId="0" xr:uid="{00000000-0006-0000-0A00-00003C000000}">
      <text>
        <r>
          <rPr>
            <sz val="11"/>
            <rFont val="Calibri"/>
          </rPr>
          <t>The macOS system must configure audit_control group to wheel.</t>
        </r>
      </text>
    </comment>
    <comment ref="U231" authorId="0" shapeId="0" xr:uid="{00000000-0006-0000-0A00-00003D000000}">
      <text>
        <r>
          <rPr>
            <sz val="11"/>
            <rFont val="Calibri"/>
          </rPr>
          <t>The macOS system must configure audit_control owner to root.</t>
        </r>
      </text>
    </comment>
    <comment ref="V231" authorId="0" shapeId="0" xr:uid="{00000000-0006-0000-0A00-00002F000000}">
      <text>
        <r>
          <rPr>
            <sz val="11"/>
            <rFont val="Calibri"/>
          </rPr>
          <t>The macOS system must configure audit_control owner to mode 440 or less permissive.</t>
        </r>
      </text>
    </comment>
    <comment ref="W231" authorId="0" shapeId="0" xr:uid="{00000000-0006-0000-0A00-000030000000}">
      <text>
        <r>
          <rPr>
            <sz val="11"/>
            <rFont val="Calibri"/>
          </rPr>
          <t>The macOS system must configure Apple System Log (ASL) files owned by root and group to wheel.</t>
        </r>
      </text>
    </comment>
    <comment ref="X231" authorId="0" shapeId="0" xr:uid="{00000000-0006-0000-0A00-000031000000}">
      <text>
        <r>
          <rPr>
            <sz val="11"/>
            <rFont val="Calibri"/>
          </rPr>
          <t>The macOS system must configure Apple System Log (ASL) files to mode 640 or less permissive.</t>
        </r>
      </text>
    </comment>
    <comment ref="Y231" authorId="0" shapeId="0" xr:uid="{00000000-0006-0000-0A00-000032000000}">
      <text>
        <r>
          <rPr>
            <sz val="11"/>
            <rFont val="Calibri"/>
          </rPr>
          <t>The macOS system must configure system log files owned by root and group to wheel.</t>
        </r>
      </text>
    </comment>
    <comment ref="Z231" authorId="0" shapeId="0" xr:uid="{00000000-0006-0000-0A00-000033000000}">
      <text>
        <r>
          <rPr>
            <sz val="11"/>
            <rFont val="Calibri"/>
          </rPr>
          <t>The macOS system must configure system log files to mode 640 or less permissive.</t>
        </r>
      </text>
    </comment>
    <comment ref="AA231" authorId="0" shapeId="0" xr:uid="{00000000-0006-0000-0A00-000034000000}">
      <text>
        <r>
          <rPr>
            <sz val="11"/>
            <rFont val="Calibri"/>
          </rPr>
          <t>The macOS system must configure audit_control to not contain access control lists (ACLs).</t>
        </r>
      </text>
    </comment>
    <comment ref="L242" authorId="0" shapeId="0" xr:uid="{00000000-0006-0000-0A00-00003E000000}">
      <text>
        <r>
          <rPr>
            <sz val="11"/>
            <rFont val="Calibri"/>
          </rPr>
          <t>The macOS system must configure audit retention to seven days.</t>
        </r>
      </text>
    </comment>
    <comment ref="M242" authorId="0" shapeId="0" xr:uid="{00000000-0006-0000-0A00-00003F000000}">
      <text>
        <r>
          <rPr>
            <sz val="11"/>
            <rFont val="Calibri"/>
          </rPr>
          <t>The macOS system must configure audit capacity warning.</t>
        </r>
      </text>
    </comment>
    <comment ref="N242" authorId="0" shapeId="0" xr:uid="{00000000-0006-0000-0A00-000040000000}">
      <text>
        <r>
          <rPr>
            <sz val="11"/>
            <rFont val="Calibri"/>
          </rPr>
          <t>The macOS system must configure install.log retention to 365.</t>
        </r>
      </text>
    </comment>
    <comment ref="L244" authorId="0" shapeId="0" xr:uid="{00000000-0006-0000-0A00-000041000000}">
      <text>
        <r>
          <rPr>
            <sz val="11"/>
            <rFont val="Calibri"/>
          </rPr>
          <t>The macOS system must enforce time synchronization.</t>
        </r>
      </text>
    </comment>
    <comment ref="M244" authorId="0" shapeId="0" xr:uid="{00000000-0006-0000-0A00-000042000000}">
      <text>
        <r>
          <rPr>
            <sz val="11"/>
            <rFont val="Calibri"/>
          </rPr>
          <t>The macOS system must be configured to use an authorized time server.</t>
        </r>
      </text>
    </comment>
    <comment ref="N244" authorId="0" shapeId="0" xr:uid="{00000000-0006-0000-0A00-000043000000}">
      <text>
        <r>
          <rPr>
            <sz val="11"/>
            <rFont val="Calibri"/>
          </rPr>
          <t>The macOS system must enable the time synchronization daemon.</t>
        </r>
      </text>
    </comment>
    <comment ref="L286" authorId="0" shapeId="0" xr:uid="{00000000-0006-0000-0A00-000044000000}">
      <text>
        <r>
          <rPr>
            <sz val="11"/>
            <rFont val="Calibri"/>
          </rPr>
          <t>The macOS system must display a policy banner at remote login.</t>
        </r>
      </text>
    </comment>
    <comment ref="M286" authorId="0" shapeId="0" xr:uid="{00000000-0006-0000-0A00-000045000000}">
      <text>
        <r>
          <rPr>
            <sz val="11"/>
            <rFont val="Calibri"/>
          </rPr>
          <t>The macOS system must display the Standard Mandatory DOD Notice and Consent Banner at the login window.</t>
        </r>
      </text>
    </comment>
    <comment ref="N286" authorId="0" shapeId="0" xr:uid="{00000000-0006-0000-0A00-000046000000}">
      <text>
        <r>
          <rPr>
            <sz val="11"/>
            <rFont val="Calibri"/>
          </rPr>
          <t>The macOS system must enforce SSH to display a policy banner.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9" authorId="0" shapeId="0" xr:uid="{00000000-0006-0000-0B00-000001000000}">
      <text>
        <r>
          <rPr>
            <sz val="11"/>
            <rFont val="Calibri"/>
          </rPr>
          <t>The macOS system must disable Genmoji.</t>
        </r>
      </text>
    </comment>
    <comment ref="I149" authorId="0" shapeId="0" xr:uid="{00000000-0006-0000-0B00-000003000000}">
      <text>
        <r>
          <rPr>
            <sz val="11"/>
            <rFont val="Calibri"/>
          </rPr>
          <t>The macOS system must disable Apple Intelligence Image Generation.</t>
        </r>
      </text>
    </comment>
    <comment ref="J149" authorId="0" shapeId="0" xr:uid="{00000000-0006-0000-0B00-000002000000}">
      <text>
        <r>
          <rPr>
            <sz val="11"/>
            <rFont val="Calibri"/>
          </rPr>
          <t>The macOS system must disable Apple Intelligence Writing Tools.</t>
        </r>
      </text>
    </comment>
    <comment ref="H182" authorId="0" shapeId="0" xr:uid="{00000000-0006-0000-0B00-000004000000}">
      <text>
        <r>
          <rPr>
            <sz val="11"/>
            <rFont val="Calibri"/>
          </rPr>
          <t>The macOS system must disable Location Services.</t>
        </r>
      </text>
    </comment>
    <comment ref="I182" authorId="0" shapeId="0" xr:uid="{00000000-0006-0000-0B00-000005000000}">
      <text>
        <r>
          <rPr>
            <sz val="11"/>
            <rFont val="Calibri"/>
          </rPr>
          <t>The macOS system must disable Find My service.</t>
        </r>
      </text>
    </comment>
    <comment ref="H184" authorId="0" shapeId="0" xr:uid="{00000000-0006-0000-0B00-000006000000}">
      <text>
        <r>
          <rPr>
            <sz val="11"/>
            <rFont val="Calibri"/>
          </rPr>
          <t>The macOS system must disable the camera.</t>
        </r>
      </text>
    </comment>
    <comment ref="I184" authorId="0" shapeId="0" xr:uid="{00000000-0006-0000-0B00-000017000000}">
      <text>
        <r>
          <rPr>
            <sz val="11"/>
            <rFont val="Calibri"/>
          </rPr>
          <t>The macOS system must disable Siri.</t>
        </r>
      </text>
    </comment>
    <comment ref="J184" authorId="0" shapeId="0" xr:uid="{00000000-0006-0000-0B00-000018000000}">
      <text>
        <r>
          <rPr>
            <sz val="11"/>
            <rFont val="Calibri"/>
          </rPr>
          <t>The macOS system must disable sending diagnostic and usage data to Apple.</t>
        </r>
      </text>
    </comment>
    <comment ref="K184" authorId="0" shapeId="0" xr:uid="{00000000-0006-0000-0B00-000007000000}">
      <text>
        <r>
          <rPr>
            <sz val="11"/>
            <rFont val="Calibri"/>
          </rPr>
          <t>The macOS system must disable Siri Setup during Setup Assistant.</t>
        </r>
      </text>
    </comment>
    <comment ref="L184" authorId="0" shapeId="0" xr:uid="{00000000-0006-0000-0B00-000008000000}">
      <text>
        <r>
          <rPr>
            <sz val="11"/>
            <rFont val="Calibri"/>
          </rPr>
          <t>The macOS system must disable iCloud Keychain Sync.</t>
        </r>
      </text>
    </comment>
    <comment ref="M184" authorId="0" shapeId="0" xr:uid="{00000000-0006-0000-0B00-000009000000}">
      <text>
        <r>
          <rPr>
            <sz val="11"/>
            <rFont val="Calibri"/>
          </rPr>
          <t>The macOS system must disable iCloud Document Sync.</t>
        </r>
      </text>
    </comment>
    <comment ref="N184" authorId="0" shapeId="0" xr:uid="{00000000-0006-0000-0B00-00000A000000}">
      <text>
        <r>
          <rPr>
            <sz val="11"/>
            <rFont val="Calibri"/>
          </rPr>
          <t>The macOS system must disable iCloud Photo Library.</t>
        </r>
      </text>
    </comment>
    <comment ref="O184" authorId="0" shapeId="0" xr:uid="{00000000-0006-0000-0B00-00000B000000}">
      <text>
        <r>
          <rPr>
            <sz val="11"/>
            <rFont val="Calibri"/>
          </rPr>
          <t>The macOS system must disable iCloud Desktop and Document folder sync.</t>
        </r>
      </text>
    </comment>
    <comment ref="P184" authorId="0" shapeId="0" xr:uid="{00000000-0006-0000-0B00-00000C000000}">
      <text>
        <r>
          <rPr>
            <sz val="11"/>
            <rFont val="Calibri"/>
          </rPr>
          <t>The macOS system must disable Personalized Advertising.</t>
        </r>
      </text>
    </comment>
    <comment ref="Q184" authorId="0" shapeId="0" xr:uid="{00000000-0006-0000-0B00-00000D000000}">
      <text>
        <r>
          <rPr>
            <sz val="11"/>
            <rFont val="Calibri"/>
          </rPr>
          <t>The macOS system must disable sending Siri and Dictation information to Apple.</t>
        </r>
      </text>
    </comment>
    <comment ref="R184" authorId="0" shapeId="0" xr:uid="{00000000-0006-0000-0B00-00000E000000}">
      <text>
        <r>
          <rPr>
            <sz val="11"/>
            <rFont val="Calibri"/>
          </rPr>
          <t>The macOS system must enforce On Device Dictation.</t>
        </r>
      </text>
    </comment>
    <comment ref="S184" authorId="0" shapeId="0" xr:uid="{00000000-0006-0000-0B00-00000F000000}">
      <text>
        <r>
          <rPr>
            <sz val="11"/>
            <rFont val="Calibri"/>
          </rPr>
          <t>The macOS system must disable Dictation.</t>
        </r>
      </text>
    </comment>
    <comment ref="T184" authorId="0" shapeId="0" xr:uid="{00000000-0006-0000-0B00-000010000000}">
      <text>
        <r>
          <rPr>
            <sz val="11"/>
            <rFont val="Calibri"/>
          </rPr>
          <t>The macOS system must disable proximity-based password sharing requests.</t>
        </r>
      </text>
    </comment>
    <comment ref="U184" authorId="0" shapeId="0" xr:uid="{00000000-0006-0000-0B00-000011000000}">
      <text>
        <r>
          <rPr>
            <sz val="11"/>
            <rFont val="Calibri"/>
          </rPr>
          <t>The macOS system must disable Genmoji.</t>
        </r>
      </text>
    </comment>
    <comment ref="V184" authorId="0" shapeId="0" xr:uid="{00000000-0006-0000-0B00-000012000000}">
      <text>
        <r>
          <rPr>
            <sz val="11"/>
            <rFont val="Calibri"/>
          </rPr>
          <t>The macOS system must disable Apple Intelligence Image Generation.</t>
        </r>
      </text>
    </comment>
    <comment ref="W184" authorId="0" shapeId="0" xr:uid="{00000000-0006-0000-0B00-000013000000}">
      <text>
        <r>
          <rPr>
            <sz val="11"/>
            <rFont val="Calibri"/>
          </rPr>
          <t>The macOS system must disable Apple Intelligence Writing Tools.</t>
        </r>
      </text>
    </comment>
    <comment ref="X184" authorId="0" shapeId="0" xr:uid="{00000000-0006-0000-0B00-000014000000}">
      <text>
        <r>
          <rPr>
            <sz val="11"/>
            <rFont val="Calibri"/>
          </rPr>
          <t>The macOS system must disable sending audio recordings and transcripts to Apple.</t>
        </r>
      </text>
    </comment>
    <comment ref="Y184" authorId="0" shapeId="0" xr:uid="{00000000-0006-0000-0B00-000015000000}">
      <text>
        <r>
          <rPr>
            <sz val="11"/>
            <rFont val="Calibri"/>
          </rPr>
          <t>The macOS system must disable sending search data from Spotlight to Apple.</t>
        </r>
      </text>
    </comment>
    <comment ref="Z184" authorId="0" shapeId="0" xr:uid="{00000000-0006-0000-0B00-000016000000}">
      <text>
        <r>
          <rPr>
            <sz val="11"/>
            <rFont val="Calibri"/>
          </rPr>
          <t>The macOS system must disable iPhone Mirroring.</t>
        </r>
      </text>
    </comment>
    <comment ref="H202" authorId="0" shapeId="0" xr:uid="{00000000-0006-0000-0B00-000019000000}">
      <text>
        <r>
          <rPr>
            <sz val="11"/>
            <rFont val="Calibri"/>
          </rPr>
          <t>The macOS system must ensure System Integrity Protection is enabled.</t>
        </r>
      </text>
    </comment>
    <comment ref="I202" authorId="0" shapeId="0" xr:uid="{00000000-0006-0000-0B00-00001A000000}">
      <text>
        <r>
          <rPr>
            <sz val="11"/>
            <rFont val="Calibri"/>
          </rPr>
          <t>The macOS system must enable Authenticated Root.</t>
        </r>
      </text>
    </comment>
    <comment ref="J202" authorId="0" shapeId="0" xr:uid="{00000000-0006-0000-0B00-00001B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K202" authorId="0" shapeId="0" xr:uid="{00000000-0006-0000-0B00-00001C000000}">
      <text>
        <r>
          <rPr>
            <sz val="11"/>
            <rFont val="Calibri"/>
          </rPr>
          <t>The macOS system must enable Recovery Lock.</t>
        </r>
      </text>
    </comment>
    <comment ref="L202" authorId="0" shapeId="0" xr:uid="{00000000-0006-0000-0B00-00001D000000}">
      <text>
        <r>
          <rPr>
            <sz val="11"/>
            <rFont val="Calibri"/>
          </rPr>
          <t>The macOS system must enforce installation of XProtect Remediator and Gatekeeper updates automatically.</t>
        </r>
      </text>
    </comment>
    <comment ref="H205" authorId="0" shapeId="0" xr:uid="{00000000-0006-0000-0B00-00001E000000}">
      <text>
        <r>
          <rPr>
            <sz val="11"/>
            <rFont val="Calibri"/>
          </rPr>
          <t>The macOS system must enforce installation of XProtect Remediator and Gatekeeper updates automatically.</t>
        </r>
      </text>
    </comment>
    <comment ref="H210" authorId="0" shapeId="0" xr:uid="{00000000-0006-0000-0B00-00001F000000}">
      <text>
        <r>
          <rPr>
            <sz val="11"/>
            <rFont val="Calibri"/>
          </rPr>
          <t>The macOS system must enable macOS Application Firewall.</t>
        </r>
      </text>
    </comment>
    <comment ref="H211" authorId="0" shapeId="0" xr:uid="{00000000-0006-0000-0B00-000020000000}">
      <text>
        <r>
          <rPr>
            <sz val="11"/>
            <rFont val="Calibri"/>
          </rPr>
          <t>The macOS system must enable macOS Application Firewall.</t>
        </r>
      </text>
    </comment>
    <comment ref="H212" authorId="0" shapeId="0" xr:uid="{00000000-0006-0000-0B00-000021000000}">
      <text>
        <r>
          <rPr>
            <sz val="11"/>
            <rFont val="Calibri"/>
          </rPr>
          <t>The macOS system must enforce FileVault.</t>
        </r>
      </text>
    </comment>
    <comment ref="H218" authorId="0" shapeId="0" xr:uid="{00000000-0006-0000-0B00-000022000000}">
      <text>
        <r>
          <rPr>
            <sz val="11"/>
            <rFont val="Calibri"/>
          </rPr>
          <t>The macOS system must limit SSHD to FIPS-compliant connections.</t>
        </r>
      </text>
    </comment>
    <comment ref="I218" authorId="0" shapeId="0" xr:uid="{00000000-0006-0000-0B00-000023000000}">
      <text>
        <r>
          <rPr>
            <sz val="11"/>
            <rFont val="Calibri"/>
          </rPr>
          <t>The macOS system must limit SSH to FIPS-compliant connections.</t>
        </r>
      </text>
    </comment>
    <comment ref="J218" authorId="0" shapeId="0" xr:uid="{00000000-0006-0000-0B00-000024000000}">
      <text>
        <r>
          <rPr>
            <sz val="11"/>
            <rFont val="Calibri"/>
          </rPr>
          <t>The macOS system must disable Bluetooth when no approved device is connected.</t>
        </r>
      </text>
    </comment>
    <comment ref="H227" authorId="0" shapeId="0" xr:uid="{00000000-0006-0000-0B00-000025000000}">
      <text>
        <r>
          <rPr>
            <sz val="11"/>
            <rFont val="Calibri"/>
          </rPr>
          <t>The macOS system must install security-relevant software updates within 30 days unless the time period is directed by an authoritative source (e.g., IAVM, CTOs, DTMs, STIGs).</t>
        </r>
      </text>
    </comment>
    <comment ref="H231" authorId="0" shapeId="0" xr:uid="{00000000-0006-0000-0B00-000026000000}">
      <text>
        <r>
          <rPr>
            <sz val="11"/>
            <rFont val="Calibri"/>
          </rPr>
          <t>The macOS system must apply gatekeeper settings to block applications from unidentified developers.</t>
        </r>
      </text>
    </comment>
    <comment ref="I231" authorId="0" shapeId="0" xr:uid="{00000000-0006-0000-0B00-000027000000}">
      <text>
        <r>
          <rPr>
            <sz val="11"/>
            <rFont val="Calibri"/>
          </rPr>
          <t>The macOS system must enable gatekeeper.</t>
        </r>
      </text>
    </comment>
    <comment ref="J231" authorId="0" shapeId="0" xr:uid="{00000000-0006-0000-0B00-000028000000}">
      <text>
        <r>
          <rPr>
            <sz val="11"/>
            <rFont val="Calibri"/>
          </rPr>
          <t>The macOS system must prohibit user installation of software into /users/.</t>
        </r>
      </text>
    </comment>
    <comment ref="H232" authorId="0" shapeId="0" xr:uid="{00000000-0006-0000-0B00-000029000000}">
      <text>
        <r>
          <rPr>
            <sz val="11"/>
            <rFont val="Calibri"/>
          </rPr>
          <t>The macOS system must apply gatekeeper settings to block applications from unidentified developers.</t>
        </r>
      </text>
    </comment>
    <comment ref="I232" authorId="0" shapeId="0" xr:uid="{00000000-0006-0000-0B00-00002A000000}">
      <text>
        <r>
          <rPr>
            <sz val="11"/>
            <rFont val="Calibri"/>
          </rPr>
          <t>The macOS system must enable gatekeeper.</t>
        </r>
      </text>
    </comment>
    <comment ref="H238" authorId="0" shapeId="0" xr:uid="{00000000-0006-0000-0B00-00002B000000}">
      <text>
        <r>
          <rPr>
            <sz val="11"/>
            <rFont val="Calibri"/>
          </rPr>
          <t>The macOS system must enforce enrollment in Mobile Device Management (MDM).</t>
        </r>
      </text>
    </comment>
    <comment ref="H239" authorId="0" shapeId="0" xr:uid="{00000000-0006-0000-0B00-00002C000000}">
      <text>
        <r>
          <rPr>
            <sz val="11"/>
            <rFont val="Calibri"/>
          </rPr>
          <t>The macOS system must prevent AdminHostInfo from being available at LoginWindow.</t>
        </r>
      </text>
    </comment>
    <comment ref="I239" authorId="0" shapeId="0" xr:uid="{00000000-0006-0000-0B00-00002D000000}">
      <text>
        <r>
          <rPr>
            <sz val="11"/>
            <rFont val="Calibri"/>
          </rPr>
          <t>The macOS system must display a policy banner at remote login.</t>
        </r>
      </text>
    </comment>
    <comment ref="J239" authorId="0" shapeId="0" xr:uid="{00000000-0006-0000-0B00-00002E000000}">
      <text>
        <r>
          <rPr>
            <sz val="11"/>
            <rFont val="Calibri"/>
          </rPr>
          <t>The macOS system must display the Standard Mandatory DOD Notice and Consent Banner at the login window.</t>
        </r>
      </text>
    </comment>
    <comment ref="K239" authorId="0" shapeId="0" xr:uid="{00000000-0006-0000-0B00-00002F000000}">
      <text>
        <r>
          <rPr>
            <sz val="11"/>
            <rFont val="Calibri"/>
          </rPr>
          <t>The macOS system must disable Apple ID setup during Setup Assistant.</t>
        </r>
      </text>
    </comment>
    <comment ref="L239" authorId="0" shapeId="0" xr:uid="{00000000-0006-0000-0B00-000030000000}">
      <text>
        <r>
          <rPr>
            <sz val="11"/>
            <rFont val="Calibri"/>
          </rPr>
          <t>The macOS system must disable Privacy Setup services during Setup Assistant.</t>
        </r>
      </text>
    </comment>
    <comment ref="M239" authorId="0" shapeId="0" xr:uid="{00000000-0006-0000-0B00-000031000000}">
      <text>
        <r>
          <rPr>
            <sz val="11"/>
            <rFont val="Calibri"/>
          </rPr>
          <t>The macOS system must disable iCloud storage setup during Setup Assistant.</t>
        </r>
      </text>
    </comment>
    <comment ref="N239" authorId="0" shapeId="0" xr:uid="{00000000-0006-0000-0B00-000032000000}">
      <text>
        <r>
          <rPr>
            <sz val="11"/>
            <rFont val="Calibri"/>
          </rPr>
          <t>The macOS system must disable the System Settings pane for Wallet and Apple Pay.</t>
        </r>
      </text>
    </comment>
    <comment ref="O239" authorId="0" shapeId="0" xr:uid="{00000000-0006-0000-0B00-000033000000}">
      <text>
        <r>
          <rPr>
            <sz val="11"/>
            <rFont val="Calibri"/>
          </rPr>
          <t>The macOS system must disable the system settings pane for Siri.</t>
        </r>
      </text>
    </comment>
    <comment ref="P239" authorId="0" shapeId="0" xr:uid="{00000000-0006-0000-0B00-000034000000}">
      <text>
        <r>
          <rPr>
            <sz val="11"/>
            <rFont val="Calibri"/>
          </rPr>
          <t>The macOS system must require an administrator password to modify systemwide preferences.</t>
        </r>
      </text>
    </comment>
    <comment ref="Q239" authorId="0" shapeId="0" xr:uid="{00000000-0006-0000-0B00-000035000000}">
      <text>
        <r>
          <rPr>
            <sz val="11"/>
            <rFont val="Calibri"/>
          </rPr>
          <t>The macOS system must disable the Bluetooth System Settings pane.</t>
        </r>
      </text>
    </comment>
    <comment ref="R239" authorId="0" shapeId="0" xr:uid="{00000000-0006-0000-0B00-000036000000}">
      <text>
        <r>
          <rPr>
            <sz val="11"/>
            <rFont val="Calibri"/>
          </rPr>
          <t>The macOS system must enable firmware password.</t>
        </r>
      </text>
    </comment>
    <comment ref="S239" authorId="0" shapeId="0" xr:uid="{00000000-0006-0000-0B00-000037000000}">
      <text>
        <r>
          <rPr>
            <sz val="11"/>
            <rFont val="Calibri"/>
          </rPr>
          <t>The macOS system must disable the TouchID prompt during Setup Assistant.</t>
        </r>
      </text>
    </comment>
    <comment ref="T239" authorId="0" shapeId="0" xr:uid="{00000000-0006-0000-0B00-000038000000}">
      <text>
        <r>
          <rPr>
            <sz val="11"/>
            <rFont val="Calibri"/>
          </rPr>
          <t>The macOS system must disable the Screen Time prompt during Setup Assistant.</t>
        </r>
      </text>
    </comment>
    <comment ref="U239" authorId="0" shapeId="0" xr:uid="{00000000-0006-0000-0B00-000039000000}">
      <text>
        <r>
          <rPr>
            <sz val="11"/>
            <rFont val="Calibri"/>
          </rPr>
          <t>The macOS system must disable Unlock with Apple Watch during Setup Assistant.</t>
        </r>
      </text>
    </comment>
    <comment ref="V239" authorId="0" shapeId="0" xr:uid="{00000000-0006-0000-0B00-00003A000000}">
      <text>
        <r>
          <rPr>
            <sz val="11"/>
            <rFont val="Calibri"/>
          </rPr>
          <t>The macOS system must disable Erase Content and Settings.</t>
        </r>
      </text>
    </comment>
    <comment ref="W239" authorId="0" shapeId="0" xr:uid="{00000000-0006-0000-0B00-00003B000000}">
      <text>
        <r>
          <rPr>
            <sz val="11"/>
            <rFont val="Calibri"/>
          </rPr>
          <t>The macOS system must enable Recovery Lock.</t>
        </r>
      </text>
    </comment>
    <comment ref="X239" authorId="0" shapeId="0" xr:uid="{00000000-0006-0000-0B00-00003C000000}">
      <text>
        <r>
          <rPr>
            <sz val="11"/>
            <rFont val="Calibri"/>
          </rPr>
          <t>The macOS system must enforce SSH to display a policy banner.</t>
        </r>
      </text>
    </comment>
    <comment ref="H241" authorId="0" shapeId="0" xr:uid="{00000000-0006-0000-0B00-00003D000000}">
      <text>
        <r>
          <rPr>
            <sz val="11"/>
            <rFont val="Calibri"/>
          </rPr>
          <t>The macOS system must prevent Apple Watch from terminating a session lock.</t>
        </r>
      </text>
    </comment>
    <comment ref="I241" authorId="0" shapeId="0" xr:uid="{00000000-0006-0000-0B00-00003E000000}">
      <text>
        <r>
          <rPr>
            <sz val="11"/>
            <rFont val="Calibri"/>
          </rPr>
          <t>The macOS system must enforce screen saver password.</t>
        </r>
      </text>
    </comment>
    <comment ref="J241" authorId="0" shapeId="0" xr:uid="{00000000-0006-0000-0B00-00003F000000}">
      <text>
        <r>
          <rPr>
            <sz val="11"/>
            <rFont val="Calibri"/>
          </rPr>
          <t>The macOS system must enforce session lock no more than five seconds after screen saver is started.</t>
        </r>
      </text>
    </comment>
    <comment ref="K241" authorId="0" shapeId="0" xr:uid="{00000000-0006-0000-0B00-000040000000}">
      <text>
        <r>
          <rPr>
            <sz val="11"/>
            <rFont val="Calibri"/>
          </rPr>
          <t>The macOS system must configure user session lock when a smart token is removed.</t>
        </r>
      </text>
    </comment>
    <comment ref="L241" authorId="0" shapeId="0" xr:uid="{00000000-0006-0000-0B00-000041000000}">
      <text>
        <r>
          <rPr>
            <sz val="11"/>
            <rFont val="Calibri"/>
          </rPr>
          <t>The macOS system must disable hot corners.</t>
        </r>
      </text>
    </comment>
    <comment ref="M241" authorId="0" shapeId="0" xr:uid="{00000000-0006-0000-0B00-000042000000}">
      <text>
        <r>
          <rPr>
            <sz val="11"/>
            <rFont val="Calibri"/>
          </rPr>
          <t>The macOS system must configure SSHD ClientAliveInterval to 900.</t>
        </r>
      </text>
    </comment>
    <comment ref="N241" authorId="0" shapeId="0" xr:uid="{00000000-0006-0000-0B00-000043000000}">
      <text>
        <r>
          <rPr>
            <sz val="11"/>
            <rFont val="Calibri"/>
          </rPr>
          <t>The macOS system must configure SSHD ClientAliveCountMax to 1.</t>
        </r>
      </text>
    </comment>
    <comment ref="O241" authorId="0" shapeId="0" xr:uid="{00000000-0006-0000-0B00-000044000000}">
      <text>
        <r>
          <rPr>
            <sz val="11"/>
            <rFont val="Calibri"/>
          </rPr>
          <t>The macOS system must enforce screen saver timeout.</t>
        </r>
      </text>
    </comment>
    <comment ref="P241" authorId="0" shapeId="0" xr:uid="{00000000-0006-0000-0B00-000045000000}">
      <text>
        <r>
          <rPr>
            <sz val="11"/>
            <rFont val="Calibri"/>
          </rPr>
          <t>The macOS system must configure the SSH ServerAliveInterval to 900.</t>
        </r>
      </text>
    </comment>
    <comment ref="Q241" authorId="0" shapeId="0" xr:uid="{00000000-0006-0000-0B00-000046000000}">
      <text>
        <r>
          <rPr>
            <sz val="11"/>
            <rFont val="Calibri"/>
          </rPr>
          <t>The macOS system must configure SSHD channel timeout to 900.</t>
        </r>
      </text>
    </comment>
    <comment ref="R241" authorId="0" shapeId="0" xr:uid="{00000000-0006-0000-0B00-000047000000}">
      <text>
        <r>
          <rPr>
            <sz val="11"/>
            <rFont val="Calibri"/>
          </rPr>
          <t>The macOS system must configure SSHD unused connection timeout to 900.</t>
        </r>
      </text>
    </comment>
    <comment ref="S241" authorId="0" shapeId="0" xr:uid="{00000000-0006-0000-0B00-000048000000}">
      <text>
        <r>
          <rPr>
            <sz val="11"/>
            <rFont val="Calibri"/>
          </rPr>
          <t>The macOS system must set SSH Active Server Alive Maximum to 0.</t>
        </r>
      </text>
    </comment>
    <comment ref="T241" authorId="0" shapeId="0" xr:uid="{00000000-0006-0000-0B00-000049000000}">
      <text>
        <r>
          <rPr>
            <sz val="11"/>
            <rFont val="Calibri"/>
          </rPr>
          <t>The macOS system must enforce auto logout after 86400 seconds of inactivity.</t>
        </r>
      </text>
    </comment>
    <comment ref="H252" authorId="0" shapeId="0" xr:uid="{00000000-0006-0000-0B00-00004A000000}">
      <text>
        <r>
          <rPr>
            <sz val="11"/>
            <rFont val="Calibri"/>
          </rPr>
          <t>The macOS system must install security-relevant software updates within 30 days unless the time period is directed by an authoritative source (e.g., IAVM, CTOs, DTMs, STIGs).</t>
        </r>
      </text>
    </comment>
    <comment ref="H265" authorId="0" shapeId="0" xr:uid="{00000000-0006-0000-0B00-00004B000000}">
      <text>
        <r>
          <rPr>
            <sz val="11"/>
            <rFont val="Calibri"/>
          </rPr>
          <t>The macOS system must enforce enrollment in Mobile Device Management (MDM).</t>
        </r>
      </text>
    </comment>
    <comment ref="H266" authorId="0" shapeId="0" xr:uid="{00000000-0006-0000-0B00-00004C000000}">
      <text>
        <r>
          <rPr>
            <sz val="11"/>
            <rFont val="Calibri"/>
          </rPr>
          <t>The macOS system must enforce enrollment in Mobile Device Management (MDM).</t>
        </r>
      </text>
    </comment>
    <comment ref="I266" authorId="0" shapeId="0" xr:uid="{00000000-0006-0000-0B00-00004D000000}">
      <text>
        <r>
          <rPr>
            <sz val="11"/>
            <rFont val="Calibri"/>
          </rPr>
          <t>The macOS system must disable iPhone Mirroring.</t>
        </r>
      </text>
    </comment>
    <comment ref="H268" authorId="0" shapeId="0" xr:uid="{00000000-0006-0000-0B00-00004E000000}">
      <text>
        <r>
          <rPr>
            <sz val="11"/>
            <rFont val="Calibri"/>
          </rPr>
          <t>The macOS system must disable Server Message Block (SMB) sharing.</t>
        </r>
      </text>
    </comment>
    <comment ref="I268" authorId="0" shapeId="0" xr:uid="{00000000-0006-0000-0B00-00004F000000}">
      <text>
        <r>
          <rPr>
            <sz val="11"/>
            <rFont val="Calibri"/>
          </rPr>
          <t>The macOS system must disable Network File System (NFS) service.</t>
        </r>
      </text>
    </comment>
    <comment ref="J268" authorId="0" shapeId="0" xr:uid="{00000000-0006-0000-0B00-000050000000}">
      <text>
        <r>
          <rPr>
            <sz val="11"/>
            <rFont val="Calibri"/>
          </rPr>
          <t>The macOS system must disable Bonjour multicast.</t>
        </r>
      </text>
    </comment>
    <comment ref="K268" authorId="0" shapeId="0" xr:uid="{00000000-0006-0000-0B00-000051000000}">
      <text>
        <r>
          <rPr>
            <sz val="11"/>
            <rFont val="Calibri"/>
          </rPr>
          <t>The macOS system must disable Unix-to-Unix Copy Protocol (UUCP) service.</t>
        </r>
      </text>
    </comment>
    <comment ref="L268" authorId="0" shapeId="0" xr:uid="{00000000-0006-0000-0B00-000052000000}">
      <text>
        <r>
          <rPr>
            <sz val="11"/>
            <rFont val="Calibri"/>
          </rPr>
          <t>The macOS system must disable Internet Sharing.</t>
        </r>
      </text>
    </comment>
    <comment ref="M268" authorId="0" shapeId="0" xr:uid="{00000000-0006-0000-0B00-000053000000}">
      <text>
        <r>
          <rPr>
            <sz val="11"/>
            <rFont val="Calibri"/>
          </rPr>
          <t>The macOS system must disable the built-in web server.</t>
        </r>
      </text>
    </comment>
    <comment ref="N268" authorId="0" shapeId="0" xr:uid="{00000000-0006-0000-0B00-000054000000}">
      <text>
        <r>
          <rPr>
            <sz val="11"/>
            <rFont val="Calibri"/>
          </rPr>
          <t>The macOS system must disable AirDrop.</t>
        </r>
      </text>
    </comment>
    <comment ref="O268" authorId="0" shapeId="0" xr:uid="{00000000-0006-0000-0B00-000055000000}">
      <text>
        <r>
          <rPr>
            <sz val="11"/>
            <rFont val="Calibri"/>
          </rPr>
          <t>The macOS system must disable FaceTime.app.</t>
        </r>
      </text>
    </comment>
    <comment ref="P268" authorId="0" shapeId="0" xr:uid="{00000000-0006-0000-0B00-000056000000}">
      <text>
        <r>
          <rPr>
            <sz val="11"/>
            <rFont val="Calibri"/>
          </rPr>
          <t>The macOS system must disable Remote Apple Events.</t>
        </r>
      </text>
    </comment>
    <comment ref="Q268" authorId="0" shapeId="0" xr:uid="{00000000-0006-0000-0B00-000057000000}">
      <text>
        <r>
          <rPr>
            <sz val="11"/>
            <rFont val="Calibri"/>
          </rPr>
          <t>The macOS system must disable Trivial File Transfer Protocol (TFTP) service.</t>
        </r>
      </text>
    </comment>
    <comment ref="R268" authorId="0" shapeId="0" xr:uid="{00000000-0006-0000-0B00-000058000000}">
      <text>
        <r>
          <rPr>
            <sz val="11"/>
            <rFont val="Calibri"/>
          </rPr>
          <t>The macOS system must disable Screen Sharing and Apple Remote Desktop.</t>
        </r>
      </text>
    </comment>
    <comment ref="S268" authorId="0" shapeId="0" xr:uid="{00000000-0006-0000-0B00-000059000000}">
      <text>
        <r>
          <rPr>
            <sz val="11"/>
            <rFont val="Calibri"/>
          </rPr>
          <t>The macOS system must disable Airplay Receiver.</t>
        </r>
      </text>
    </comment>
    <comment ref="T268" authorId="0" shapeId="0" xr:uid="{00000000-0006-0000-0B00-00005A000000}">
      <text>
        <r>
          <rPr>
            <sz val="11"/>
            <rFont val="Calibri"/>
          </rPr>
          <t>The macOS system must disable Media Sharing.</t>
        </r>
      </text>
    </comment>
    <comment ref="U268" authorId="0" shapeId="0" xr:uid="{00000000-0006-0000-0B00-00005B000000}">
      <text>
        <r>
          <rPr>
            <sz val="11"/>
            <rFont val="Calibri"/>
          </rPr>
          <t>The macOS system must disable Bluetooth Sharing.</t>
        </r>
      </text>
    </comment>
    <comment ref="V268" authorId="0" shapeId="0" xr:uid="{00000000-0006-0000-0B00-00005C000000}">
      <text>
        <r>
          <rPr>
            <sz val="11"/>
            <rFont val="Calibri"/>
          </rPr>
          <t>The macOS system must disable Content Caching service.</t>
        </r>
      </text>
    </comment>
    <comment ref="W268" authorId="0" shapeId="0" xr:uid="{00000000-0006-0000-0B00-00005D000000}">
      <text>
        <r>
          <rPr>
            <sz val="11"/>
            <rFont val="Calibri"/>
          </rPr>
          <t>The macOS system must disable Printer Sharing.</t>
        </r>
      </text>
    </comment>
    <comment ref="X268" authorId="0" shapeId="0" xr:uid="{00000000-0006-0000-0B00-00005E000000}">
      <text>
        <r>
          <rPr>
            <sz val="11"/>
            <rFont val="Calibri"/>
          </rPr>
          <t>The macOS system must disable Remote Management.</t>
        </r>
      </text>
    </comment>
    <comment ref="Y268" authorId="0" shapeId="0" xr:uid="{00000000-0006-0000-0B00-00005F000000}">
      <text>
        <r>
          <rPr>
            <sz val="11"/>
            <rFont val="Calibri"/>
          </rPr>
          <t>The macOS system must disable Handoff.</t>
        </r>
      </text>
    </comment>
    <comment ref="Z268" authorId="0" shapeId="0" xr:uid="{00000000-0006-0000-0B00-000060000000}">
      <text>
        <r>
          <rPr>
            <sz val="11"/>
            <rFont val="Calibri"/>
          </rPr>
          <t>The macOS system must authorize USB devices before allowing connection.</t>
        </r>
      </text>
    </comment>
    <comment ref="H285" authorId="0" shapeId="0" xr:uid="{00000000-0006-0000-0B00-000061000000}">
      <text>
        <r>
          <rPr>
            <sz val="11"/>
            <rFont val="Calibri"/>
          </rPr>
          <t>The macOS system must automatically remove or disable temporary or emergency user accounts within 72 hours.</t>
        </r>
      </text>
    </comment>
    <comment ref="I285" authorId="0" shapeId="0" xr:uid="{00000000-0006-0000-0B00-000062000000}">
      <text>
        <r>
          <rPr>
            <sz val="11"/>
            <rFont val="Calibri"/>
          </rPr>
          <t>The macOS system must disable root login.</t>
        </r>
      </text>
    </comment>
    <comment ref="J285" authorId="0" shapeId="0" xr:uid="{00000000-0006-0000-0B00-000063000000}">
      <text>
        <r>
          <rPr>
            <sz val="11"/>
            <rFont val="Calibri"/>
          </rPr>
          <t>The macOS system must disable root login for SSH.</t>
        </r>
      </text>
    </comment>
    <comment ref="K285" authorId="0" shapeId="0" xr:uid="{00000000-0006-0000-0B00-000064000000}">
      <text>
        <r>
          <rPr>
            <sz val="11"/>
            <rFont val="Calibri"/>
          </rPr>
          <t>The macOS system must disable the guest account.</t>
        </r>
      </text>
    </comment>
    <comment ref="L285" authorId="0" shapeId="0" xr:uid="{00000000-0006-0000-0B00-000065000000}">
      <text>
        <r>
          <rPr>
            <sz val="11"/>
            <rFont val="Calibri"/>
          </rPr>
          <t>The macOS system must disable unattended or automatic login to the system.</t>
        </r>
      </text>
    </comment>
    <comment ref="M285" authorId="0" shapeId="0" xr:uid="{00000000-0006-0000-0B00-000066000000}">
      <text>
        <r>
          <rPr>
            <sz val="11"/>
            <rFont val="Calibri"/>
          </rPr>
          <t>The macOS system must disable AppleID and internet Account Modification.</t>
        </r>
      </text>
    </comment>
    <comment ref="N285" authorId="0" shapeId="0" xr:uid="{00000000-0006-0000-0B00-000067000000}">
      <text>
        <r>
          <rPr>
            <sz val="11"/>
            <rFont val="Calibri"/>
          </rPr>
          <t>The macOS system must disable accounts after 35 days of inactivity.</t>
        </r>
      </text>
    </comment>
    <comment ref="H287" authorId="0" shapeId="0" xr:uid="{00000000-0006-0000-0B00-000068000000}">
      <text>
        <r>
          <rPr>
            <sz val="11"/>
            <rFont val="Calibri"/>
          </rPr>
          <t>The macOS system must disable FileVault automatic login.</t>
        </r>
      </text>
    </comment>
    <comment ref="I287" authorId="0" shapeId="0" xr:uid="{00000000-0006-0000-0B00-000069000000}">
      <text>
        <r>
          <rPr>
            <sz val="11"/>
            <rFont val="Calibri"/>
          </rPr>
          <t>The macOS system must set login grace time to 30.</t>
        </r>
      </text>
    </comment>
    <comment ref="J287" authorId="0" shapeId="0" xr:uid="{00000000-0006-0000-0B00-00006A000000}">
      <text>
        <r>
          <rPr>
            <sz val="11"/>
            <rFont val="Calibri"/>
          </rPr>
          <t>The macOS system must disable unattended or automatic login to the system.</t>
        </r>
      </text>
    </comment>
    <comment ref="K287" authorId="0" shapeId="0" xr:uid="{00000000-0006-0000-0B00-00006B000000}">
      <text>
        <r>
          <rPr>
            <sz val="11"/>
            <rFont val="Calibri"/>
          </rPr>
          <t>The macOS system must disable TouchID for unlocking the device.</t>
        </r>
      </text>
    </comment>
    <comment ref="L287" authorId="0" shapeId="0" xr:uid="{00000000-0006-0000-0B00-00006C000000}">
      <text>
        <r>
          <rPr>
            <sz val="11"/>
            <rFont val="Calibri"/>
          </rPr>
          <t>The macOS system must configure the login window to prompt for username and password.</t>
        </r>
      </text>
    </comment>
    <comment ref="H293" authorId="0" shapeId="0" xr:uid="{00000000-0006-0000-0B00-00006D000000}">
      <text>
        <r>
          <rPr>
            <sz val="11"/>
            <rFont val="Calibri"/>
          </rPr>
          <t>The macOS system must issue or obtain public key certificates from an approved service provider.</t>
        </r>
      </text>
    </comment>
    <comment ref="I293" authorId="0" shapeId="0" xr:uid="{00000000-0006-0000-0B00-00006E000000}">
      <text>
        <r>
          <rPr>
            <sz val="11"/>
            <rFont val="Calibri"/>
          </rPr>
          <t>The macOS system must disable password hints.</t>
        </r>
      </text>
    </comment>
    <comment ref="J293" authorId="0" shapeId="0" xr:uid="{00000000-0006-0000-0B00-00006F000000}">
      <text>
        <r>
          <rPr>
            <sz val="11"/>
            <rFont val="Calibri"/>
          </rPr>
          <t>The macOS system must remove password hints from user accounts.</t>
        </r>
      </text>
    </comment>
    <comment ref="K293" authorId="0" shapeId="0" xr:uid="{00000000-0006-0000-0B00-000070000000}">
      <text>
        <r>
          <rPr>
            <sz val="11"/>
            <rFont val="Calibri"/>
          </rPr>
          <t>The macOS system must disable proximity-based password sharing requests.</t>
        </r>
      </text>
    </comment>
    <comment ref="H294" authorId="0" shapeId="0" xr:uid="{00000000-0006-0000-0B00-000071000000}">
      <text>
        <r>
          <rPr>
            <sz val="11"/>
            <rFont val="Calibri"/>
          </rPr>
          <t>The macOS system must configure user session lock when a smart token is removed.</t>
        </r>
      </text>
    </comment>
    <comment ref="I294" authorId="0" shapeId="0" xr:uid="{00000000-0006-0000-0B00-000072000000}">
      <text>
        <r>
          <rPr>
            <sz val="11"/>
            <rFont val="Calibri"/>
          </rPr>
          <t>The macOS system must set smart card certificate trust to moderate.</t>
        </r>
      </text>
    </comment>
    <comment ref="J294" authorId="0" shapeId="0" xr:uid="{00000000-0006-0000-0B00-000073000000}">
      <text>
        <r>
          <rPr>
            <sz val="11"/>
            <rFont val="Calibri"/>
          </rPr>
          <t>The macOS system must disable password authentication for SSH.</t>
        </r>
      </text>
    </comment>
    <comment ref="K294" authorId="0" shapeId="0" xr:uid="{00000000-0006-0000-0B00-000074000000}">
      <text>
        <r>
          <rPr>
            <sz val="11"/>
            <rFont val="Calibri"/>
          </rPr>
          <t>The macOS system must disable TouchID for unlocking the device.</t>
        </r>
      </text>
    </comment>
    <comment ref="L294" authorId="0" shapeId="0" xr:uid="{00000000-0006-0000-0B00-000075000000}">
      <text>
        <r>
          <rPr>
            <sz val="11"/>
            <rFont val="Calibri"/>
          </rPr>
          <t>The macOS system must enforce smart card authentication.</t>
        </r>
      </text>
    </comment>
    <comment ref="M294" authorId="0" shapeId="0" xr:uid="{00000000-0006-0000-0B00-000076000000}">
      <text>
        <r>
          <rPr>
            <sz val="11"/>
            <rFont val="Calibri"/>
          </rPr>
          <t>The macOS system must allow smart card authentication.</t>
        </r>
      </text>
    </comment>
    <comment ref="N294" authorId="0" shapeId="0" xr:uid="{00000000-0006-0000-0B00-000077000000}">
      <text>
        <r>
          <rPr>
            <sz val="11"/>
            <rFont val="Calibri"/>
          </rPr>
          <t>The macOS system must enforce multifactor authentication for login.</t>
        </r>
      </text>
    </comment>
    <comment ref="O294" authorId="0" shapeId="0" xr:uid="{00000000-0006-0000-0B00-000078000000}">
      <text>
        <r>
          <rPr>
            <sz val="11"/>
            <rFont val="Calibri"/>
          </rPr>
          <t>The macOS system must enforce multifactor authentication for the su command.</t>
        </r>
      </text>
    </comment>
    <comment ref="P294" authorId="0" shapeId="0" xr:uid="{00000000-0006-0000-0B00-000079000000}">
      <text>
        <r>
          <rPr>
            <sz val="11"/>
            <rFont val="Calibri"/>
          </rPr>
          <t>The macOS system must enforce multifactor authentication for privilege escalation through the sudo command.</t>
        </r>
      </text>
    </comment>
    <comment ref="H295" authorId="0" shapeId="0" xr:uid="{00000000-0006-0000-0B00-00007A000000}">
      <text>
        <r>
          <rPr>
            <sz val="11"/>
            <rFont val="Calibri"/>
          </rPr>
          <t>The macOS system must limit consecutive failed login attempts to three.</t>
        </r>
      </text>
    </comment>
    <comment ref="I295" authorId="0" shapeId="0" xr:uid="{00000000-0006-0000-0B00-00007B000000}">
      <text>
        <r>
          <rPr>
            <sz val="11"/>
            <rFont val="Calibri"/>
          </rPr>
          <t>The macOS system must set account lockout time to 15 minutes.</t>
        </r>
      </text>
    </comment>
    <comment ref="J295" authorId="0" shapeId="0" xr:uid="{00000000-0006-0000-0B00-00007C000000}">
      <text>
        <r>
          <rPr>
            <sz val="11"/>
            <rFont val="Calibri"/>
          </rPr>
          <t>The macOS system must require that passwords contain a minimum of one numeric character.</t>
        </r>
      </text>
    </comment>
    <comment ref="K295" authorId="0" shapeId="0" xr:uid="{00000000-0006-0000-0B00-00007D000000}">
      <text>
        <r>
          <rPr>
            <sz val="11"/>
            <rFont val="Calibri"/>
          </rPr>
          <t>The macOS system must restrict maximum password lifetime to 60 days.</t>
        </r>
      </text>
    </comment>
    <comment ref="L295" authorId="0" shapeId="0" xr:uid="{00000000-0006-0000-0B00-00007E000000}">
      <text>
        <r>
          <rPr>
            <sz val="11"/>
            <rFont val="Calibri"/>
          </rPr>
          <t>The macOS system must require a minimum password length of 14 characters.</t>
        </r>
      </text>
    </comment>
    <comment ref="M295" authorId="0" shapeId="0" xr:uid="{00000000-0006-0000-0B00-00007F000000}">
      <text>
        <r>
          <rPr>
            <sz val="11"/>
            <rFont val="Calibri"/>
          </rPr>
          <t>The macOS system must require that passwords contain a minimum of one special character.</t>
        </r>
      </text>
    </comment>
    <comment ref="N295" authorId="0" shapeId="0" xr:uid="{00000000-0006-0000-0B00-000080000000}">
      <text>
        <r>
          <rPr>
            <sz val="11"/>
            <rFont val="Calibri"/>
          </rPr>
          <t>The macOS system must require that passwords contain a minimum of one lowercase character and one uppercase character.</t>
        </r>
      </text>
    </comment>
    <comment ref="O295" authorId="0" shapeId="0" xr:uid="{00000000-0006-0000-0B00-000081000000}">
      <text>
        <r>
          <rPr>
            <sz val="11"/>
            <rFont val="Calibri"/>
          </rPr>
          <t>The macOS system must set minimum password lifetime to 24 hours.</t>
        </r>
      </text>
    </comment>
    <comment ref="H296" authorId="0" shapeId="0" xr:uid="{00000000-0006-0000-0B00-000082000000}">
      <text>
        <r>
          <rPr>
            <sz val="11"/>
            <rFont val="Calibri"/>
          </rPr>
          <t>The macOS system must require that passwords contain a minimum of one numeric character.</t>
        </r>
      </text>
    </comment>
    <comment ref="I296" authorId="0" shapeId="0" xr:uid="{00000000-0006-0000-0B00-000083000000}">
      <text>
        <r>
          <rPr>
            <sz val="11"/>
            <rFont val="Calibri"/>
          </rPr>
          <t>The macOS system must restrict maximum password lifetime to 60 days.</t>
        </r>
      </text>
    </comment>
    <comment ref="J296" authorId="0" shapeId="0" xr:uid="{00000000-0006-0000-0B00-000084000000}">
      <text>
        <r>
          <rPr>
            <sz val="11"/>
            <rFont val="Calibri"/>
          </rPr>
          <t>The macOS system must require a minimum password length of 14 characters.</t>
        </r>
      </text>
    </comment>
    <comment ref="K296" authorId="0" shapeId="0" xr:uid="{00000000-0006-0000-0B00-000085000000}">
      <text>
        <r>
          <rPr>
            <sz val="11"/>
            <rFont val="Calibri"/>
          </rPr>
          <t>The macOS system must require that passwords contain a minimum of one special character.</t>
        </r>
      </text>
    </comment>
    <comment ref="L296" authorId="0" shapeId="0" xr:uid="{00000000-0006-0000-0B00-000086000000}">
      <text>
        <r>
          <rPr>
            <sz val="11"/>
            <rFont val="Calibri"/>
          </rPr>
          <t>The macOS system must require that passwords contain a minimum of one lowercase character and one uppercase character.</t>
        </r>
      </text>
    </comment>
    <comment ref="H308" authorId="0" shapeId="0" xr:uid="{00000000-0006-0000-0B00-000087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I308" authorId="0" shapeId="0" xr:uid="{00000000-0006-0000-0B00-000088000000}">
      <text>
        <r>
          <rPr>
            <sz val="11"/>
            <rFont val="Calibri"/>
          </rPr>
          <t>The macOS system must disable root login.</t>
        </r>
      </text>
    </comment>
    <comment ref="J308" authorId="0" shapeId="0" xr:uid="{00000000-0006-0000-0B00-000089000000}">
      <text>
        <r>
          <rPr>
            <sz val="11"/>
            <rFont val="Calibri"/>
          </rPr>
          <t>The macOS system must disable root login for SSH.</t>
        </r>
      </text>
    </comment>
    <comment ref="K308" authorId="0" shapeId="0" xr:uid="{00000000-0006-0000-0B00-00008A000000}">
      <text>
        <r>
          <rPr>
            <sz val="11"/>
            <rFont val="Calibri"/>
          </rPr>
          <t>The macOS system must require an administrator password to modify systemwide preferences.</t>
        </r>
      </text>
    </comment>
    <comment ref="L308" authorId="0" shapeId="0" xr:uid="{00000000-0006-0000-0B00-00008B000000}">
      <text>
        <r>
          <rPr>
            <sz val="11"/>
            <rFont val="Calibri"/>
          </rPr>
          <t>The macOS system must enforce multifactor authentication for the su command.</t>
        </r>
      </text>
    </comment>
    <comment ref="M308" authorId="0" shapeId="0" xr:uid="{00000000-0006-0000-0B00-00008C000000}">
      <text>
        <r>
          <rPr>
            <sz val="11"/>
            <rFont val="Calibri"/>
          </rPr>
          <t>The macOS system must enforce multifactor authentication for privilege escalation through the sudo command.</t>
        </r>
      </text>
    </comment>
    <comment ref="N308" authorId="0" shapeId="0" xr:uid="{00000000-0006-0000-0B00-00008D000000}">
      <text>
        <r>
          <rPr>
            <sz val="11"/>
            <rFont val="Calibri"/>
          </rPr>
          <t>The macOS system must configure sudoers timestamp type.</t>
        </r>
      </text>
    </comment>
    <comment ref="O308" authorId="0" shapeId="0" xr:uid="{00000000-0006-0000-0B00-00008E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312" authorId="0" shapeId="0" xr:uid="{00000000-0006-0000-0B00-00008F000000}">
      <text>
        <r>
          <rPr>
            <sz val="11"/>
            <rFont val="Calibri"/>
          </rPr>
          <t>The macOS system must configure sudoers timestamp type.</t>
        </r>
      </text>
    </comment>
    <comment ref="I312" authorId="0" shapeId="0" xr:uid="{00000000-0006-0000-0B00-000090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318" authorId="0" shapeId="0" xr:uid="{00000000-0006-0000-0B00-000091000000}">
      <text>
        <r>
          <rPr>
            <sz val="11"/>
            <rFont val="Calibri"/>
          </rPr>
          <t>The macOS system must configure sudo to log events.</t>
        </r>
      </text>
    </comment>
    <comment ref="H345" authorId="0" shapeId="0" xr:uid="{00000000-0006-0000-0B00-000092000000}">
      <text>
        <r>
          <rPr>
            <sz val="11"/>
            <rFont val="Calibri"/>
          </rPr>
          <t>The macOS system must configure audit log files to not contain access control lists (ACLs).</t>
        </r>
      </text>
    </comment>
    <comment ref="I345" authorId="0" shapeId="0" xr:uid="{00000000-0006-0000-0B00-000093000000}">
      <text>
        <r>
          <rPr>
            <sz val="11"/>
            <rFont val="Calibri"/>
          </rPr>
          <t>The macOS system must configure the audit log folder to not contain access control lists (ACLs).</t>
        </r>
      </text>
    </comment>
    <comment ref="J345" authorId="0" shapeId="0" xr:uid="{00000000-0006-0000-0B00-000094000000}">
      <text>
        <r>
          <rPr>
            <sz val="11"/>
            <rFont val="Calibri"/>
          </rPr>
          <t>The macOS system must configure audit log files to be owned by root.</t>
        </r>
      </text>
    </comment>
    <comment ref="K345" authorId="0" shapeId="0" xr:uid="{00000000-0006-0000-0B00-000095000000}">
      <text>
        <r>
          <rPr>
            <sz val="11"/>
            <rFont val="Calibri"/>
          </rPr>
          <t>The macOS system must configure audit log folders to be owned by root.</t>
        </r>
      </text>
    </comment>
    <comment ref="L345" authorId="0" shapeId="0" xr:uid="{00000000-0006-0000-0B00-000096000000}">
      <text>
        <r>
          <rPr>
            <sz val="11"/>
            <rFont val="Calibri"/>
          </rPr>
          <t>The macOS system must configure the audit log files group to wheel.</t>
        </r>
      </text>
    </comment>
    <comment ref="M345" authorId="0" shapeId="0" xr:uid="{00000000-0006-0000-0B00-000097000000}">
      <text>
        <r>
          <rPr>
            <sz val="11"/>
            <rFont val="Calibri"/>
          </rPr>
          <t>The macOS system must configure the audit log folders group to wheel.</t>
        </r>
      </text>
    </comment>
    <comment ref="N345" authorId="0" shapeId="0" xr:uid="{00000000-0006-0000-0B00-000098000000}">
      <text>
        <r>
          <rPr>
            <sz val="11"/>
            <rFont val="Calibri"/>
          </rPr>
          <t>The macOS system must configure audit log files to mode 440 or less permissive.</t>
        </r>
      </text>
    </comment>
    <comment ref="O345" authorId="0" shapeId="0" xr:uid="{00000000-0006-0000-0B00-000099000000}">
      <text>
        <r>
          <rPr>
            <sz val="11"/>
            <rFont val="Calibri"/>
          </rPr>
          <t>The macOS system must configure audit log folders to mode 700 or less permissive.</t>
        </r>
      </text>
    </comment>
    <comment ref="P345" authorId="0" shapeId="0" xr:uid="{00000000-0006-0000-0B00-00009A000000}">
      <text>
        <r>
          <rPr>
            <sz val="11"/>
            <rFont val="Calibri"/>
          </rPr>
          <t>The macOS system must configure audit_control group to wheel.</t>
        </r>
      </text>
    </comment>
    <comment ref="Q345" authorId="0" shapeId="0" xr:uid="{00000000-0006-0000-0B00-00009B000000}">
      <text>
        <r>
          <rPr>
            <sz val="11"/>
            <rFont val="Calibri"/>
          </rPr>
          <t>The macOS system must configure audit_control owner to root.</t>
        </r>
      </text>
    </comment>
    <comment ref="R345" authorId="0" shapeId="0" xr:uid="{00000000-0006-0000-0B00-00009C000000}">
      <text>
        <r>
          <rPr>
            <sz val="11"/>
            <rFont val="Calibri"/>
          </rPr>
          <t>The macOS system must configure audit_control owner to mode 440 or less permissive.</t>
        </r>
      </text>
    </comment>
    <comment ref="S345" authorId="0" shapeId="0" xr:uid="{00000000-0006-0000-0B00-00009D000000}">
      <text>
        <r>
          <rPr>
            <sz val="11"/>
            <rFont val="Calibri"/>
          </rPr>
          <t>The macOS system must secure users</t>
        </r>
        <r>
          <rPr>
            <sz val="11"/>
            <color rgb="FF000000"/>
            <rFont val="Calibri"/>
          </rPr>
          <t>'</t>
        </r>
        <r>
          <rPr>
            <sz val="11"/>
            <color rgb="FF000000"/>
            <rFont val="Calibri"/>
          </rPr>
          <t xml:space="preserve"> home folders.</t>
        </r>
      </text>
    </comment>
    <comment ref="T345" authorId="0" shapeId="0" xr:uid="{00000000-0006-0000-0B00-00009E000000}">
      <text>
        <r>
          <rPr>
            <sz val="11"/>
            <rFont val="Calibri"/>
          </rPr>
          <t>The macOS system must configure Apple System Log (ASL) files owned by root and group to wheel.</t>
        </r>
      </text>
    </comment>
    <comment ref="U345" authorId="0" shapeId="0" xr:uid="{00000000-0006-0000-0B00-00009F000000}">
      <text>
        <r>
          <rPr>
            <sz val="11"/>
            <rFont val="Calibri"/>
          </rPr>
          <t>The macOS system must configure Apple System Log (ASL) files to mode 640 or less permissive.</t>
        </r>
      </text>
    </comment>
    <comment ref="V345" authorId="0" shapeId="0" xr:uid="{00000000-0006-0000-0B00-0000A0000000}">
      <text>
        <r>
          <rPr>
            <sz val="11"/>
            <rFont val="Calibri"/>
          </rPr>
          <t>The macOS system must configure system log files owned by root and group to wheel.</t>
        </r>
      </text>
    </comment>
    <comment ref="W345" authorId="0" shapeId="0" xr:uid="{00000000-0006-0000-0B00-0000A1000000}">
      <text>
        <r>
          <rPr>
            <sz val="11"/>
            <rFont val="Calibri"/>
          </rPr>
          <t>The macOS system must configure system log files to mode 640 or less permissive.</t>
        </r>
      </text>
    </comment>
    <comment ref="X345" authorId="0" shapeId="0" xr:uid="{00000000-0006-0000-0B00-0000A2000000}">
      <text>
        <r>
          <rPr>
            <sz val="11"/>
            <rFont val="Calibri"/>
          </rPr>
          <t>The macOS system must configure audit_control to not contain access control lists (ACLs).</t>
        </r>
      </text>
    </comment>
    <comment ref="H355" authorId="0" shapeId="0" xr:uid="{00000000-0006-0000-0B00-0000A3000000}">
      <text>
        <r>
          <rPr>
            <sz val="11"/>
            <rFont val="Calibri"/>
          </rPr>
          <t>The macOS system must enforce time synchronization.</t>
        </r>
      </text>
    </comment>
    <comment ref="I355" authorId="0" shapeId="0" xr:uid="{00000000-0006-0000-0B00-0000A4000000}">
      <text>
        <r>
          <rPr>
            <sz val="11"/>
            <rFont val="Calibri"/>
          </rPr>
          <t>The macOS system must be configured to use an authorized time server.</t>
        </r>
      </text>
    </comment>
    <comment ref="J355" authorId="0" shapeId="0" xr:uid="{00000000-0006-0000-0B00-0000A5000000}">
      <text>
        <r>
          <rPr>
            <sz val="11"/>
            <rFont val="Calibri"/>
          </rPr>
          <t>The macOS system must enable the time synchronization daemon.</t>
        </r>
      </text>
    </comment>
    <comment ref="H356" authorId="0" shapeId="0" xr:uid="{00000000-0006-0000-0B00-0000A6000000}">
      <text>
        <r>
          <rPr>
            <sz val="11"/>
            <rFont val="Calibri"/>
          </rPr>
          <t>The macOS system must configure audit log files to not contain access control lists (ACLs).</t>
        </r>
      </text>
    </comment>
    <comment ref="I356" authorId="0" shapeId="0" xr:uid="{00000000-0006-0000-0B00-0000A9000000}">
      <text>
        <r>
          <rPr>
            <sz val="11"/>
            <rFont val="Calibri"/>
          </rPr>
          <t>The macOS system must configure the audit log folder to not contain access control lists (ACLs).</t>
        </r>
      </text>
    </comment>
    <comment ref="J356" authorId="0" shapeId="0" xr:uid="{00000000-0006-0000-0B00-0000AA000000}">
      <text>
        <r>
          <rPr>
            <sz val="11"/>
            <rFont val="Calibri"/>
          </rPr>
          <t>The macOS system must configure sudo to log events.</t>
        </r>
      </text>
    </comment>
    <comment ref="K356" authorId="0" shapeId="0" xr:uid="{00000000-0006-0000-0B00-0000AB000000}">
      <text>
        <r>
          <rPr>
            <sz val="11"/>
            <rFont val="Calibri"/>
          </rPr>
          <t>The macOS system must be configured to audit all administrative action events.</t>
        </r>
      </text>
    </comment>
    <comment ref="L356" authorId="0" shapeId="0" xr:uid="{00000000-0006-0000-0B00-0000AC000000}">
      <text>
        <r>
          <rPr>
            <sz val="11"/>
            <rFont val="Calibri"/>
          </rPr>
          <t>The macOS system must be configured to audit all login and logout events.</t>
        </r>
      </text>
    </comment>
    <comment ref="M356" authorId="0" shapeId="0" xr:uid="{00000000-0006-0000-0B00-0000AD000000}">
      <text>
        <r>
          <rPr>
            <sz val="11"/>
            <rFont val="Calibri"/>
          </rPr>
          <t>The macOS system must enable security auditing.</t>
        </r>
      </text>
    </comment>
    <comment ref="N356" authorId="0" shapeId="0" xr:uid="{00000000-0006-0000-0B00-0000AE000000}">
      <text>
        <r>
          <rPr>
            <sz val="11"/>
            <rFont val="Calibri"/>
          </rPr>
          <t>The macOS system must configure audit log files to be owned by root.</t>
        </r>
      </text>
    </comment>
    <comment ref="O356" authorId="0" shapeId="0" xr:uid="{00000000-0006-0000-0B00-0000AF000000}">
      <text>
        <r>
          <rPr>
            <sz val="11"/>
            <rFont val="Calibri"/>
          </rPr>
          <t>The macOS system must configure audit log folders to be owned by root.</t>
        </r>
      </text>
    </comment>
    <comment ref="P356" authorId="0" shapeId="0" xr:uid="{00000000-0006-0000-0B00-0000B0000000}">
      <text>
        <r>
          <rPr>
            <sz val="11"/>
            <rFont val="Calibri"/>
          </rPr>
          <t>The macOS system must configure the audit log files group to wheel.</t>
        </r>
      </text>
    </comment>
    <comment ref="Q356" authorId="0" shapeId="0" xr:uid="{00000000-0006-0000-0B00-0000B1000000}">
      <text>
        <r>
          <rPr>
            <sz val="11"/>
            <rFont val="Calibri"/>
          </rPr>
          <t>The macOS system must configure the audit log folders group to wheel.</t>
        </r>
      </text>
    </comment>
    <comment ref="R356" authorId="0" shapeId="0" xr:uid="{00000000-0006-0000-0B00-0000B2000000}">
      <text>
        <r>
          <rPr>
            <sz val="11"/>
            <rFont val="Calibri"/>
          </rPr>
          <t>The macOS system must configure audit log files to mode 440 or less permissive.</t>
        </r>
      </text>
    </comment>
    <comment ref="S356" authorId="0" shapeId="0" xr:uid="{00000000-0006-0000-0B00-0000B3000000}">
      <text>
        <r>
          <rPr>
            <sz val="11"/>
            <rFont val="Calibri"/>
          </rPr>
          <t>The macOS system must configure audit log folders to mode 700 or less permissive.</t>
        </r>
      </text>
    </comment>
    <comment ref="T356" authorId="0" shapeId="0" xr:uid="{00000000-0006-0000-0B00-0000B4000000}">
      <text>
        <r>
          <rPr>
            <sz val="11"/>
            <rFont val="Calibri"/>
          </rPr>
          <t>The macOS system must be configured to audit all authorization and authentication events.</t>
        </r>
      </text>
    </comment>
    <comment ref="U356" authorId="0" shapeId="0" xr:uid="{00000000-0006-0000-0B00-0000B5000000}">
      <text>
        <r>
          <rPr>
            <sz val="11"/>
            <rFont val="Calibri"/>
          </rPr>
          <t>The macOS system must configure audit_control group to wheel.</t>
        </r>
      </text>
    </comment>
    <comment ref="V356" authorId="0" shapeId="0" xr:uid="{00000000-0006-0000-0B00-0000B6000000}">
      <text>
        <r>
          <rPr>
            <sz val="11"/>
            <rFont val="Calibri"/>
          </rPr>
          <t>The macOS system must configure audit_control owner to root.</t>
        </r>
      </text>
    </comment>
    <comment ref="W356" authorId="0" shapeId="0" xr:uid="{00000000-0006-0000-0B00-0000B7000000}">
      <text>
        <r>
          <rPr>
            <sz val="11"/>
            <rFont val="Calibri"/>
          </rPr>
          <t>The macOS system must configure audit_control owner to mode 440 or less permissive.</t>
        </r>
      </text>
    </comment>
    <comment ref="X356" authorId="0" shapeId="0" xr:uid="{00000000-0006-0000-0B00-0000B8000000}">
      <text>
        <r>
          <rPr>
            <sz val="11"/>
            <rFont val="Calibri"/>
          </rPr>
          <t>The macOS system must configure Apple System Log (ASL) files owned by root and group to wheel.</t>
        </r>
      </text>
    </comment>
    <comment ref="Y356" authorId="0" shapeId="0" xr:uid="{00000000-0006-0000-0B00-0000B9000000}">
      <text>
        <r>
          <rPr>
            <sz val="11"/>
            <rFont val="Calibri"/>
          </rPr>
          <t>The macOS system must configure Apple System Log (ASL) files to mode 640 or less permissive.</t>
        </r>
      </text>
    </comment>
    <comment ref="Z356" authorId="0" shapeId="0" xr:uid="{00000000-0006-0000-0B00-0000BA000000}">
      <text>
        <r>
          <rPr>
            <sz val="11"/>
            <rFont val="Calibri"/>
          </rPr>
          <t>The macOS system must configure system log files owned by root and group to wheel.</t>
        </r>
      </text>
    </comment>
    <comment ref="AA356" authorId="0" shapeId="0" xr:uid="{00000000-0006-0000-0B00-0000A7000000}">
      <text>
        <r>
          <rPr>
            <sz val="11"/>
            <rFont val="Calibri"/>
          </rPr>
          <t>The macOS system must configure system log files to mode 640 or less permissive.</t>
        </r>
      </text>
    </comment>
    <comment ref="AB356" authorId="0" shapeId="0" xr:uid="{00000000-0006-0000-0B00-0000A8000000}">
      <text>
        <r>
          <rPr>
            <sz val="11"/>
            <rFont val="Calibri"/>
          </rPr>
          <t>The macOS system must configure audit_control to not contain access control lists (ACLs).</t>
        </r>
      </text>
    </comment>
    <comment ref="H361" authorId="0" shapeId="0" xr:uid="{00000000-0006-0000-0B00-0000BB000000}">
      <text>
        <r>
          <rPr>
            <sz val="11"/>
            <rFont val="Calibri"/>
          </rPr>
          <t>The macOS system must be configured to audit all administrative action events.</t>
        </r>
      </text>
    </comment>
    <comment ref="I361" authorId="0" shapeId="0" xr:uid="{00000000-0006-0000-0B00-0000BC000000}">
      <text>
        <r>
          <rPr>
            <sz val="11"/>
            <rFont val="Calibri"/>
          </rPr>
          <t>The macOS system must be configured to audit all login and logout events.</t>
        </r>
      </text>
    </comment>
    <comment ref="J361" authorId="0" shapeId="0" xr:uid="{00000000-0006-0000-0B00-0000BD000000}">
      <text>
        <r>
          <rPr>
            <sz val="11"/>
            <rFont val="Calibri"/>
          </rPr>
          <t>The macOS system must be configured to audit all deletions of object attributes.</t>
        </r>
      </text>
    </comment>
    <comment ref="K361" authorId="0" shapeId="0" xr:uid="{00000000-0006-0000-0B00-0000BE000000}">
      <text>
        <r>
          <rPr>
            <sz val="11"/>
            <rFont val="Calibri"/>
          </rPr>
          <t>The macOS system must be configured to audit all changes of object attributes.</t>
        </r>
      </text>
    </comment>
    <comment ref="L361" authorId="0" shapeId="0" xr:uid="{00000000-0006-0000-0B00-0000BF000000}">
      <text>
        <r>
          <rPr>
            <sz val="11"/>
            <rFont val="Calibri"/>
          </rPr>
          <t>The macOS system must be configured to audit all failed read actions on the system.</t>
        </r>
      </text>
    </comment>
    <comment ref="M361" authorId="0" shapeId="0" xr:uid="{00000000-0006-0000-0B00-0000C0000000}">
      <text>
        <r>
          <rPr>
            <sz val="11"/>
            <rFont val="Calibri"/>
          </rPr>
          <t>The macOS system must be configured to audit all failed write actions on the system.</t>
        </r>
      </text>
    </comment>
    <comment ref="N361" authorId="0" shapeId="0" xr:uid="{00000000-0006-0000-0B00-0000C1000000}">
      <text>
        <r>
          <rPr>
            <sz val="11"/>
            <rFont val="Calibri"/>
          </rPr>
          <t>The macOS system must be configured to audit all authorization and authentication events.</t>
        </r>
      </text>
    </comment>
    <comment ref="O361" authorId="0" shapeId="0" xr:uid="{00000000-0006-0000-0B00-0000C2000000}">
      <text>
        <r>
          <rPr>
            <sz val="11"/>
            <rFont val="Calibri"/>
          </rPr>
          <t>The macOS system must be configured to audit all failed program execution on the system.</t>
        </r>
      </text>
    </comment>
    <comment ref="H363" authorId="0" shapeId="0" xr:uid="{00000000-0006-0000-0B00-0000C3000000}">
      <text>
        <r>
          <rPr>
            <sz val="11"/>
            <rFont val="Calibri"/>
          </rPr>
          <t>The macOS system must be configured to shut down upon audit failure.</t>
        </r>
      </text>
    </comment>
    <comment ref="I363" authorId="0" shapeId="0" xr:uid="{00000000-0006-0000-0B00-0000C4000000}">
      <text>
        <r>
          <rPr>
            <sz val="11"/>
            <rFont val="Calibri"/>
          </rPr>
          <t>The macOS system must configure audit retention to seven days.</t>
        </r>
      </text>
    </comment>
    <comment ref="J363" authorId="0" shapeId="0" xr:uid="{00000000-0006-0000-0B00-0000C5000000}">
      <text>
        <r>
          <rPr>
            <sz val="11"/>
            <rFont val="Calibri"/>
          </rPr>
          <t>The macOS system must configure audit capacity warning.</t>
        </r>
      </text>
    </comment>
    <comment ref="K363" authorId="0" shapeId="0" xr:uid="{00000000-0006-0000-0B00-0000C6000000}">
      <text>
        <r>
          <rPr>
            <sz val="11"/>
            <rFont val="Calibri"/>
          </rPr>
          <t>The macOS system must configure audit failure notification.</t>
        </r>
      </text>
    </comment>
    <comment ref="L363" authorId="0" shapeId="0" xr:uid="{00000000-0006-0000-0B00-0000C7000000}">
      <text>
        <r>
          <rPr>
            <sz val="11"/>
            <rFont val="Calibri"/>
          </rPr>
          <t>The macOS system must configure install.log retention to 365.</t>
        </r>
      </text>
    </comment>
    <comment ref="H442" authorId="0" shapeId="0" xr:uid="{00000000-0006-0000-0B00-0000C8000000}">
      <text>
        <r>
          <rPr>
            <sz val="11"/>
            <rFont val="Calibri"/>
          </rPr>
          <t>The macOS system must disable the iCloud Calendar services.</t>
        </r>
      </text>
    </comment>
    <comment ref="I442" authorId="0" shapeId="0" xr:uid="{00000000-0006-0000-0B00-0000C9000000}">
      <text>
        <r>
          <rPr>
            <sz val="11"/>
            <rFont val="Calibri"/>
          </rPr>
          <t>The macOS system must disable iCloud Reminders.</t>
        </r>
      </text>
    </comment>
    <comment ref="J442" authorId="0" shapeId="0" xr:uid="{00000000-0006-0000-0B00-0000CA000000}">
      <text>
        <r>
          <rPr>
            <sz val="11"/>
            <rFont val="Calibri"/>
          </rPr>
          <t>The macOS system must disable iCloud Address Book.</t>
        </r>
      </text>
    </comment>
    <comment ref="K442" authorId="0" shapeId="0" xr:uid="{00000000-0006-0000-0B00-0000CB000000}">
      <text>
        <r>
          <rPr>
            <sz val="11"/>
            <rFont val="Calibri"/>
          </rPr>
          <t>The macOS system must disable iCloud Mail.</t>
        </r>
      </text>
    </comment>
    <comment ref="L442" authorId="0" shapeId="0" xr:uid="{00000000-0006-0000-0B00-0000CC000000}">
      <text>
        <r>
          <rPr>
            <sz val="11"/>
            <rFont val="Calibri"/>
          </rPr>
          <t>The macOS system must disable iCloud Notes.</t>
        </r>
      </text>
    </comment>
    <comment ref="M442" authorId="0" shapeId="0" xr:uid="{00000000-0006-0000-0B00-0000CD000000}">
      <text>
        <r>
          <rPr>
            <sz val="11"/>
            <rFont val="Calibri"/>
          </rPr>
          <t>The macOS system must disable iCloud Keychain Sync.</t>
        </r>
      </text>
    </comment>
    <comment ref="N442" authorId="0" shapeId="0" xr:uid="{00000000-0006-0000-0B00-0000CE000000}">
      <text>
        <r>
          <rPr>
            <sz val="11"/>
            <rFont val="Calibri"/>
          </rPr>
          <t>The macOS system must disable iCloud Document Sync.</t>
        </r>
      </text>
    </comment>
    <comment ref="O442" authorId="0" shapeId="0" xr:uid="{00000000-0006-0000-0B00-0000CF000000}">
      <text>
        <r>
          <rPr>
            <sz val="11"/>
            <rFont val="Calibri"/>
          </rPr>
          <t>The macOS system must disable iCloud Bookmarks.</t>
        </r>
      </text>
    </comment>
    <comment ref="P442" authorId="0" shapeId="0" xr:uid="{00000000-0006-0000-0B00-0000D0000000}">
      <text>
        <r>
          <rPr>
            <sz val="11"/>
            <rFont val="Calibri"/>
          </rPr>
          <t>The macOS system must disable iCloud Photo Library.</t>
        </r>
      </text>
    </comment>
    <comment ref="Q442" authorId="0" shapeId="0" xr:uid="{00000000-0006-0000-0B00-0000D1000000}">
      <text>
        <r>
          <rPr>
            <sz val="11"/>
            <rFont val="Calibri"/>
          </rPr>
          <t>The macOS system must disable iCloud Desktop and Document folder sync.</t>
        </r>
      </text>
    </comment>
    <comment ref="R442" authorId="0" shapeId="0" xr:uid="{00000000-0006-0000-0B00-0000D2000000}">
      <text>
        <r>
          <rPr>
            <sz val="11"/>
            <rFont val="Calibri"/>
          </rPr>
          <t>The macOS system must disable iCloud Game Center.</t>
        </r>
      </text>
    </comment>
    <comment ref="S442" authorId="0" shapeId="0" xr:uid="{00000000-0006-0000-0B00-0000D3000000}">
      <text>
        <r>
          <rPr>
            <sz val="11"/>
            <rFont val="Calibri"/>
          </rPr>
          <t>The macOS system must disable iCloud Private Relay.</t>
        </r>
      </text>
    </comment>
    <comment ref="T442" authorId="0" shapeId="0" xr:uid="{00000000-0006-0000-0B00-0000D4000000}">
      <text>
        <r>
          <rPr>
            <sz val="11"/>
            <rFont val="Calibri"/>
          </rPr>
          <t>The macOS system must disable the iCloud Freeform services.</t>
        </r>
      </text>
    </comment>
  </commentList>
</comments>
</file>

<file path=xl/sharedStrings.xml><?xml version="1.0" encoding="utf-8"?>
<sst xmlns="http://schemas.openxmlformats.org/spreadsheetml/2006/main" count="13549" uniqueCount="6518">
  <si>
    <t>Id</t>
  </si>
  <si>
    <t>Title</t>
  </si>
  <si>
    <t>Severity</t>
  </si>
  <si>
    <t>MoSCoW</t>
  </si>
  <si>
    <t>OpsImpact</t>
  </si>
  <si>
    <t>Phase</t>
  </si>
  <si>
    <t>ImplStatus</t>
  </si>
  <si>
    <t>Notes</t>
  </si>
  <si>
    <t>Remediation</t>
  </si>
  <si>
    <t>Description</t>
  </si>
  <si>
    <t>Audit</t>
  </si>
  <si>
    <t>Status</t>
  </si>
  <si>
    <t>LogID</t>
  </si>
  <si>
    <t>V-268420</t>
  </si>
  <si>
    <r>
      <rPr>
        <sz val="11"/>
        <rFont val="Calibri"/>
      </rPr>
      <t>The macOS system must prevent Apple Watch from terminating a session lock.</t>
    </r>
  </si>
  <si>
    <t>CAT II (Medium)</t>
  </si>
  <si>
    <t>Unassigned</t>
  </si>
  <si>
    <t>Unassessed</t>
  </si>
  <si>
    <t>Pending</t>
  </si>
  <si>
    <t/>
  </si>
  <si>
    <r>
      <rPr>
        <sz val="11"/>
        <color rgb="FF000000"/>
        <rFont val="Calibri"/>
      </rPr>
      <t>Configure the macOS system to prevent Apple Watch from terminating a session lock by installing the "com.apple.applicationaccess" configuration profile.</t>
    </r>
  </si>
  <si>
    <r>
      <rPr>
        <sz val="11"/>
        <color rgb="FF000000"/>
        <rFont val="Calibri"/>
      </rPr>
      <t>Apple Watches are not an approved authenticator and their use must be disabled.</t>
    </r>
    <r>
      <rPr>
        <sz val="11"/>
        <color rgb="FF000000"/>
        <rFont val="Calibri"/>
      </rPr>
      <t xml:space="preserve">
</t>
    </r>
    <r>
      <rPr>
        <sz val="11"/>
        <color rgb="FF000000"/>
        <rFont val="Calibri"/>
      </rPr>
      <t>Disabling Apple Watches is a necessary step to ensuring that the information system retains a session lock until the user reestablishes access using an authorized identification and authentication procedures.</t>
    </r>
    <r>
      <rPr>
        <sz val="11"/>
        <color rgb="FF000000"/>
        <rFont val="Calibri"/>
      </rPr>
      <t xml:space="preserve">
</t>
    </r>
    <r>
      <rPr>
        <sz val="11"/>
        <color rgb="FF000000"/>
        <rFont val="Calibri"/>
      </rPr>
      <t>NOTE: Unlocking the system with an Apple Watch is not an approved authenticator for U.S. Federal Government usage as it has not been verified to meet the strength requirements outlined in NIST SP 800-63.</t>
    </r>
  </si>
  <si>
    <r>
      <rPr>
        <sz val="11"/>
        <color rgb="FF000000"/>
        <rFont val="Calibri"/>
      </rPr>
      <t>Verify the macOS system is configured to prevent Apple Watch from terminating a session lock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.objectForKey('allowAutoUnlock').js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</si>
  <si>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V-268421</t>
  </si>
  <si>
    <r>
      <rPr>
        <sz val="11"/>
        <rFont val="Calibri"/>
      </rPr>
      <t>The macOS system must enforce screen saver password.</t>
    </r>
  </si>
  <si>
    <r>
      <rPr>
        <sz val="11"/>
        <color rgb="FF000000"/>
        <rFont val="Calibri"/>
      </rPr>
      <t>Configure the macOS system to prompt users to enter a password to unlock the screen saver by installing the "com.apple.screensaver" configuration profile.</t>
    </r>
  </si>
  <si>
    <r>
      <rPr>
        <sz val="11"/>
        <color rgb="FF000000"/>
        <rFont val="Calibri"/>
      </rPr>
      <t>Users must authenticate when unlocking the screen saver.</t>
    </r>
    <r>
      <rPr>
        <sz val="11"/>
        <color rgb="FF000000"/>
        <rFont val="Calibri"/>
      </rPr>
      <t xml:space="preserve">
</t>
    </r>
    <r>
      <rPr>
        <sz val="11"/>
        <color rgb="FF000000"/>
        <rFont val="Calibri"/>
      </rPr>
      <t>The screen saver acts as a session lock and prevents unauthorized users from accessing the current user's account.</t>
    </r>
  </si>
  <si>
    <r>
      <rPr>
        <sz val="11"/>
        <color rgb="FF000000"/>
        <rFont val="Calibri"/>
      </rPr>
      <t>Verify the macOS system is configured to prompt users to enter a password to unlock the screen saver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$.NSUserDefaults.alloc.initWithSuiteName('com.apple.screensaver')\</t>
    </r>
    <r>
      <rPr>
        <sz val="11"/>
        <color rgb="FF000000"/>
        <rFont val="Calibri"/>
      </rPr>
      <t xml:space="preserve">
</t>
    </r>
    <r>
      <rPr>
        <sz val="11"/>
        <color rgb="FF000000"/>
        <rFont val="Calibri"/>
      </rPr>
      <t>.objectForKey('askForPassword').js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</si>
  <si>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V-268422</t>
  </si>
  <si>
    <r>
      <rPr>
        <sz val="11"/>
        <rFont val="Calibri"/>
      </rPr>
      <t>The macOS system must enforce session lock no more than five seconds after screen saver is started.</t>
    </r>
  </si>
  <si>
    <r>
      <rPr>
        <sz val="11"/>
        <color rgb="FF000000"/>
        <rFont val="Calibri"/>
      </rPr>
      <t>Configure the macOS system to initiate a session lock within five seconds of the screen saver starting by installing the "com.apple.screensaver" configuration profile.</t>
    </r>
  </si>
  <si>
    <r>
      <rPr>
        <sz val="11"/>
        <color rgb="FF000000"/>
        <rFont val="Calibri"/>
      </rPr>
      <t>A screen saver must be enabled and the system must be configured to require a password to unlock once the screen saver has been on for a maximum of five seconds.</t>
    </r>
    <r>
      <rPr>
        <sz val="11"/>
        <color rgb="FF000000"/>
        <rFont val="Calibri"/>
      </rPr>
      <t xml:space="preserve">
</t>
    </r>
    <r>
      <rPr>
        <sz val="11"/>
        <color rgb="FF000000"/>
        <rFont val="Calibri"/>
      </rPr>
      <t>An unattended system with an excessive grace period is vulnerable to a malicious user.</t>
    </r>
  </si>
  <si>
    <r>
      <rPr>
        <sz val="11"/>
        <color rgb="FF000000"/>
        <rFont val="Calibri"/>
      </rPr>
      <t>Verify the macOS system is configured to initiate a session lock within five seconds of the screen saver starting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delay = ObjC.unwrap($.NSUserDefaults.alloc.initWithSuiteName('com.apple.screensaver')\</t>
    </r>
    <r>
      <rPr>
        <sz val="11"/>
        <color rgb="FF000000"/>
        <rFont val="Calibri"/>
      </rPr>
      <t xml:space="preserve">
</t>
    </r>
    <r>
      <rPr>
        <sz val="11"/>
        <color rgb="FF000000"/>
        <rFont val="Calibri"/>
      </rPr>
      <t>.objectForKey('askForPasswordDelay'))</t>
    </r>
    <r>
      <rPr>
        <sz val="11"/>
        <color rgb="FF000000"/>
        <rFont val="Calibri"/>
      </rPr>
      <t xml:space="preserve">
</t>
    </r>
    <r>
      <rPr>
        <sz val="11"/>
        <color rgb="FF000000"/>
        <rFont val="Calibri"/>
      </rPr>
      <t>if ( delay &lt;= 5 )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</si>
  <si>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V-268423</t>
  </si>
  <si>
    <r>
      <rPr>
        <sz val="11"/>
        <rFont val="Calibri"/>
      </rPr>
      <t>The macOS system must configure user session lock when a smart token is removed.</t>
    </r>
  </si>
  <si>
    <r>
      <rPr>
        <sz val="11"/>
        <color rgb="FF000000"/>
        <rFont val="Calibri"/>
      </rPr>
      <t>Configure the macOS system to lock the user session when a smart token is removed by installing the "com.apple.security.smartcard"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</si>
  <si>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The screen lock must be configured to initiate automatically when the smart token is removed from the system.</t>
    </r>
    <r>
      <rPr>
        <sz val="11"/>
        <color rgb="FF000000"/>
        <rFont val="Calibri"/>
      </rPr>
      <t xml:space="preserve">
</t>
    </r>
    <r>
      <rPr>
        <sz val="11"/>
        <color rgb="FF000000"/>
        <rFont val="Calibri"/>
      </rPr>
      <t>Session locks are temporary actions taken when users stop work and move away from the immediate vicinity of the information system but do not want to log out because of the temporary nature of their absences. While a session lock is not an acceptable substitute for logging out of an information system for longer periods of time, they prevent a malicious user from accessing the information system when a user has removed their smart token.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Information system security officers (ISSOs) may make the risk-based decision not to enforce a session lock when a smart token is removed to maintain necessary workflow capabilities, but they are advised to first fully weigh the potential risks posed to their organization.</t>
    </r>
    <r>
      <rPr>
        <sz val="11"/>
        <color rgb="FF000000"/>
        <rFont val="Calibri"/>
      </rPr>
      <t xml:space="preserve">
</t>
    </r>
    <r>
      <rPr>
        <sz val="11"/>
        <color rgb="FF000000"/>
        <rFont val="Calibri"/>
      </rPr>
      <t>====</t>
    </r>
  </si>
  <si>
    <r>
      <rPr>
        <sz val="11"/>
        <color rgb="FF000000"/>
        <rFont val="Calibri"/>
      </rPr>
      <t>Verify the macOS system is configured to lock the user session when a smart token is removed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.objectForKey('tokenRemovalAction').js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"1", this is a finding.</t>
    </r>
  </si>
  <si>
    <t>V-268424</t>
  </si>
  <si>
    <r>
      <rPr>
        <sz val="11"/>
        <rFont val="Calibri"/>
      </rPr>
      <t>The macOS system must disable hot corners.</t>
    </r>
  </si>
  <si>
    <r>
      <rPr>
        <sz val="11"/>
        <color rgb="FF000000"/>
        <rFont val="Calibri"/>
      </rPr>
      <t>Configure the macOS system to disable hot corners by installing the "com.apple.ManagedClient.preferences" configuration profile.</t>
    </r>
  </si>
  <si>
    <r>
      <rPr>
        <sz val="11"/>
        <color rgb="FF000000"/>
        <rFont val="Calibri"/>
      </rPr>
      <t>Hot corners must be disabled.</t>
    </r>
    <r>
      <rPr>
        <sz val="11"/>
        <color rgb="FF000000"/>
        <rFont val="Calibri"/>
      </rPr>
      <t xml:space="preserve">
</t>
    </r>
    <r>
      <rPr>
        <sz val="11"/>
        <color rgb="FF000000"/>
        <rFont val="Calibri"/>
      </rPr>
      <t>The information system conceals, via the session lock, information previously visible on the display with a publicly viewable image. Although hot corners can be used to initiate a session lock or to launch useful applications, they can also be configured to disable an automatic session lock from initiating. Such a configuration introduces the risk that a user might forget to manually lock the screen before stepping away from the computer.</t>
    </r>
  </si>
  <si>
    <r>
      <rPr>
        <sz val="11"/>
        <color rgb="FF000000"/>
        <rFont val="Calibri"/>
      </rPr>
      <t>Verify the macOS system is configured to disable hot corners with the following command:</t>
    </r>
    <r>
      <rPr>
        <sz val="11"/>
        <color rgb="FF000000"/>
        <rFont val="Calibri"/>
      </rPr>
      <t xml:space="preserve">
</t>
    </r>
    <r>
      <rPr>
        <sz val="11"/>
        <color rgb="FF000000"/>
        <rFont val="Calibri"/>
      </rPr>
      <t>/usr/bin/profiles -P -o stdout | /usr/bin/grep -Ec '"wvous-bl-corner" = 0|"wvous-br-corner" = 0|"wvous-tl-corner" = 0|"wvous-tr-corner" = 0'</t>
    </r>
    <r>
      <rPr>
        <sz val="11"/>
        <color rgb="FF000000"/>
        <rFont val="Calibri"/>
      </rPr>
      <t xml:space="preserve">
</t>
    </r>
    <r>
      <rPr>
        <sz val="11"/>
        <color rgb="FF000000"/>
        <rFont val="Calibri"/>
      </rPr>
      <t>If the result is not "4", this is a finding.</t>
    </r>
  </si>
  <si>
    <t>V-268425</t>
  </si>
  <si>
    <r>
      <rPr>
        <sz val="11"/>
        <rFont val="Calibri"/>
      </rPr>
      <t>The macOS system must prevent AdminHostInfo from being available at LoginWindow.</t>
    </r>
  </si>
  <si>
    <r>
      <rPr>
        <sz val="11"/>
        <color rgb="FF000000"/>
        <rFont val="Calibri"/>
      </rPr>
      <t>Configure the macOS system to prevent AdminHostInfo from being available at LoginWindow by installing the "com.apple.loginwindow" configuration profile.</t>
    </r>
  </si>
  <si>
    <r>
      <rPr>
        <sz val="11"/>
        <color rgb="FF000000"/>
        <rFont val="Calibri"/>
      </rPr>
      <t>The system must be configured to not display sensitive information at the LoginWindow. The key AdminHostInfo, when configured, will allow the HostName, IP Address, and operating system version and build to be displayed.</t>
    </r>
  </si>
  <si>
    <r>
      <rPr>
        <sz val="11"/>
        <color rgb="FF000000"/>
        <rFont val="Calibri"/>
      </rPr>
      <t>Verify the macOS system is configured to prevent AdminHostInfo from being available at LoginWindow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.objectIsForcedForKey('AdminHostInfo')</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</si>
  <si>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V-268426</t>
  </si>
  <si>
    <r>
      <rPr>
        <sz val="11"/>
        <rFont val="Calibri"/>
      </rPr>
      <t>The macOS system must automatically remove or disable temporary or emergency user accounts within 72 hours.</t>
    </r>
  </si>
  <si>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disable a temporary or emergency user, create a plain text file containing the following:</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&amp;lt; policyAttributeCreationTime+259299&lt;/string&gt;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Tmp Accounts &lt;/string&gt;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 and the path to the file in place of "/path/to/file".</t>
    </r>
    <r>
      <rPr>
        <sz val="11"/>
        <color rgb="FF000000"/>
        <rFont val="Calibri"/>
      </rPr>
      <t xml:space="preserve">
</t>
    </r>
    <r>
      <rPr>
        <sz val="11"/>
        <color rgb="FF000000"/>
        <rFont val="Calibri"/>
      </rPr>
      <t>/usr/bin/pwpolicy -u username setaccountpolicies /path/to/file</t>
    </r>
  </si>
  <si>
    <r>
      <rPr>
        <sz val="11"/>
        <color rgb="FF000000"/>
        <rFont val="Calibri"/>
      </rPr>
      <t>The macOS system can be configured to set an automated termination for 72 hours or less for all temporary or emergency accounts upon account creation.</t>
    </r>
    <r>
      <rPr>
        <sz val="11"/>
        <color rgb="FF000000"/>
        <rFont val="Calibri"/>
      </rPr>
      <t xml:space="preserve">
</t>
    </r>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disabled, system maintenance during emergencies may not be possible, thus adversely affecting system availability.</t>
    </r>
    <r>
      <rPr>
        <sz val="11"/>
        <color rgb="FF000000"/>
        <rFont val="Calibri"/>
      </rPr>
      <t xml:space="preserve">
</t>
    </r>
    <r>
      <rPr>
        <sz val="11"/>
        <color rgb="FF000000"/>
        <rFont val="Calibri"/>
      </rPr>
      <t>Although the ability to create and use emergency administrator accounts is necessary for performing system maintenance during emergencies, these accounts present vulnerabilities to the system if they are not disabled and removed when they are no longer needed. Configuring the macOS to automatically remove or disable emergency accounts within 72 hours of creation mitigates the risks posed if one were to be created and accidentally left active once the crisis is resolved.</t>
    </r>
    <r>
      <rPr>
        <sz val="11"/>
        <color rgb="FF000000"/>
        <rFont val="Calibri"/>
      </rPr>
      <t xml:space="preserve">
</t>
    </r>
    <r>
      <rPr>
        <sz val="11"/>
        <color rgb="FF000000"/>
        <rFont val="Calibri"/>
      </rPr>
      <t>Emergency administrator accounts are different from infrequently used accounts (i.e., local login accounts used by system administrators when network or normal login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r>
      <rPr>
        <sz val="11"/>
        <color rgb="FF000000"/>
        <rFont val="Calibri"/>
      </rPr>
      <t xml:space="preserve">
</t>
    </r>
    <r>
      <rPr>
        <sz val="11"/>
        <color rgb="FF000000"/>
        <rFont val="Calibri"/>
      </rPr>
      <t>If temporary or emergency user accounts remain active when no longer needed or for an excessive period, these accounts may be targeted by attackers to gain unauthorized access. To mitigate this risk, automated termination of all temporary or emergency accounts must be set to 72 hours (or less) when the temporary or emergency account is created.</t>
    </r>
    <r>
      <rPr>
        <sz val="11"/>
        <color rgb="FF000000"/>
        <rFont val="Calibri"/>
      </rPr>
      <t xml:space="preserve">
</t>
    </r>
    <r>
      <rPr>
        <sz val="11"/>
        <color rgb="FF000000"/>
        <rFont val="Calibri"/>
      </rPr>
      <t>If no policy is enforced by a directory service, a password policy can be set with the "pwpolicy" utility. The variable names may vary depending on how the policy was set.</t>
    </r>
    <r>
      <rPr>
        <sz val="11"/>
        <color rgb="FF000000"/>
        <rFont val="Calibri"/>
      </rPr>
      <t xml:space="preserve">
</t>
    </r>
    <r>
      <rPr>
        <sz val="11"/>
        <color rgb="FF000000"/>
        <rFont val="Calibri"/>
      </rPr>
      <t>If no temporary or emergency accounts are defined on the system, this is not applicable.</t>
    </r>
    <r>
      <rPr>
        <sz val="11"/>
        <color rgb="FF000000"/>
        <rFont val="Calibri"/>
      </rPr>
      <t xml:space="preserve">
</t>
    </r>
    <r>
      <rPr>
        <sz val="11"/>
        <color rgb="FF000000"/>
        <rFont val="Calibri"/>
      </rPr>
      <t>Satisfies: SRG-OS-000002-GPOS-00002, SRG-OS-000123-GPOS-00064</t>
    </r>
  </si>
  <si>
    <r>
      <rPr>
        <sz val="11"/>
        <color rgb="FF000000"/>
        <rFont val="Calibri"/>
      </rPr>
      <t>Verify that a password policy is enforced by a directory service by asking the system administrator (SA) or information system security officer (ISSO).</t>
    </r>
    <r>
      <rPr>
        <sz val="11"/>
        <color rgb="FF000000"/>
        <rFont val="Calibri"/>
      </rPr>
      <t xml:space="preserve">
</t>
    </r>
    <r>
      <rPr>
        <sz val="11"/>
        <color rgb="FF000000"/>
        <rFont val="Calibri"/>
      </rPr>
      <t>If no policy is enforced by a directory service, a password policy can be set with the "pwpolicy" utility. The variable names may vary depending on how the policy was set.</t>
    </r>
    <r>
      <rPr>
        <sz val="11"/>
        <color rgb="FF000000"/>
        <rFont val="Calibri"/>
      </rPr>
      <t xml:space="preserve">
</t>
    </r>
    <r>
      <rPr>
        <sz val="11"/>
        <color rgb="FF000000"/>
        <rFont val="Calibri"/>
      </rPr>
      <t>If no temporary or emergency accounts are defined on the system, this is not applicable.</t>
    </r>
    <r>
      <rPr>
        <sz val="11"/>
        <color rgb="FF000000"/>
        <rFont val="Calibri"/>
      </rPr>
      <t xml:space="preserve">
</t>
    </r>
    <r>
      <rPr>
        <sz val="11"/>
        <color rgb="FF000000"/>
        <rFont val="Calibri"/>
      </rPr>
      <t>To check if the password policy is configured to disable a temporary or emergency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</si>
  <si>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V-268427</t>
  </si>
  <si>
    <r>
      <rPr>
        <sz val="11"/>
        <rFont val="Calibri"/>
      </rPr>
      <t>The macOS system must enforce time synchronization.</t>
    </r>
  </si>
  <si>
    <r>
      <rPr>
        <sz val="11"/>
        <color rgb="FF000000"/>
        <rFont val="Calibri"/>
      </rPr>
      <t>Configure the macOS system to enforce time synchronization by installing the "com.apple.ManagedClient.preferences" configuration profile.</t>
    </r>
  </si>
  <si>
    <r>
      <rPr>
        <sz val="11"/>
        <color rgb="FF000000"/>
        <rFont val="Calibri"/>
      </rPr>
      <t>Time synchronization must be enforced on all networked systems.</t>
    </r>
    <r>
      <rPr>
        <sz val="11"/>
        <color rgb="FF000000"/>
        <rFont val="Calibri"/>
      </rPr>
      <t xml:space="preserve">
</t>
    </r>
    <r>
      <rPr>
        <sz val="11"/>
        <color rgb="FF000000"/>
        <rFont val="Calibri"/>
      </rPr>
      <t>This rule ensures the uniformity of time stamps for information systems with multiple system clocks and systems connected over a network.</t>
    </r>
    <r>
      <rPr>
        <sz val="11"/>
        <color rgb="FF000000"/>
        <rFont val="Calibri"/>
      </rPr>
      <t xml:space="preserve">
</t>
    </r>
    <r>
      <rPr>
        <sz val="11"/>
        <color rgb="FF000000"/>
        <rFont val="Calibri"/>
      </rPr>
      <t>Satisfies: SRG-OS-000355-GPOS-00143, SRG-OS-000356-GPOS-00144, SRG-OS-000785-GPOS-00250</t>
    </r>
  </si>
  <si>
    <r>
      <rPr>
        <sz val="11"/>
        <color rgb="FF000000"/>
        <rFont val="Calibri"/>
      </rPr>
      <t>Verify the macOS system is configured to enforce time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$.NSUserDefaults.alloc.initWithSuiteName('com.apple.timed')\</t>
    </r>
    <r>
      <rPr>
        <sz val="11"/>
        <color rgb="FF000000"/>
        <rFont val="Calibri"/>
      </rPr>
      <t xml:space="preserve">
</t>
    </r>
    <r>
      <rPr>
        <sz val="11"/>
        <color rgb="FF000000"/>
        <rFont val="Calibri"/>
      </rPr>
      <t>.objectForKey('TMAutomaticTimeOnlyEnabled').js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</si>
  <si>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V-268428</t>
  </si>
  <si>
    <r>
      <rPr>
        <sz val="11"/>
        <rFont val="Calibri"/>
      </rPr>
      <t>The macOS system must limit consecutive failed login attempts to three.</t>
    </r>
  </si>
  <si>
    <r>
      <rPr>
        <sz val="11"/>
        <color rgb="FF000000"/>
        <rFont val="Calibri"/>
      </rPr>
      <t>Configure the macOS system to limit consecutive failed login attempts to three by installing the "com.apple.mobiledevice.passwordpolicy" configuration profile.</t>
    </r>
  </si>
  <si>
    <r>
      <rPr>
        <sz val="11"/>
        <color rgb="FF000000"/>
        <rFont val="Calibri"/>
      </rPr>
      <t>The macOS must be configured to limit the number of failed login attempts to a maximum of three. When the maximum number of failed attempts is reached, the account must be locked for a period of time.</t>
    </r>
    <r>
      <rPr>
        <sz val="11"/>
        <color rgb="FF000000"/>
        <rFont val="Calibri"/>
      </rPr>
      <t xml:space="preserve">
</t>
    </r>
    <r>
      <rPr>
        <sz val="11"/>
        <color rgb="FF000000"/>
        <rFont val="Calibri"/>
      </rPr>
      <t>This rule protects against malicious users attempting to gain access to the system via brute-force hacking methods.</t>
    </r>
    <r>
      <rPr>
        <sz val="11"/>
        <color rgb="FF000000"/>
        <rFont val="Calibri"/>
      </rPr>
      <t xml:space="preserve">
</t>
    </r>
    <r>
      <rPr>
        <sz val="11"/>
        <color rgb="FF000000"/>
        <rFont val="Calibri"/>
      </rPr>
      <t>Satisfies: SRG-OS-000021-GPOS-00005, SRG-OS-000329-GPOS-00128</t>
    </r>
  </si>
  <si>
    <r>
      <rPr>
        <sz val="11"/>
        <color rgb="FF000000"/>
        <rFont val="Calibri"/>
      </rPr>
      <t>Verify the macOS system is configured to limit consecutive failed login attempts to three with the following command:</t>
    </r>
    <r>
      <rPr>
        <sz val="11"/>
        <color rgb="FF000000"/>
        <rFont val="Calibri"/>
      </rPr>
      <t xml:space="preserve">
</t>
    </r>
    <r>
      <rPr>
        <sz val="11"/>
        <color rgb="FF000000"/>
        <rFont val="Calibri"/>
      </rPr>
      <t>/usr/bin/pwpolicy -getaccountpolicies 2&gt; /dev/null | /usr/bin/tail +2 | /usr/bin/xmllint --xpath '//dict/key[text()="policyAttributeMaximumFailedAuthentications"]/following-sibling::integer[1]/text()' - | /usr/bin/awk '{ if ($1 &lt;= 3) {print "yes"} else {print "no"}}' | /usr/bin/uniq</t>
    </r>
    <r>
      <rPr>
        <sz val="11"/>
        <color rgb="FF000000"/>
        <rFont val="Calibri"/>
      </rPr>
      <t xml:space="preserve">
</t>
    </r>
    <r>
      <rPr>
        <sz val="11"/>
        <color rgb="FF000000"/>
        <rFont val="Calibri"/>
      </rPr>
      <t>If the result is not "yes", this is a finding.</t>
    </r>
  </si>
  <si>
    <t>V-268429</t>
  </si>
  <si>
    <r>
      <rPr>
        <sz val="11"/>
        <rFont val="Calibri"/>
      </rPr>
      <t>The macOS system must display a policy banner at remote login.</t>
    </r>
  </si>
  <si>
    <r>
      <rPr>
        <sz val="11"/>
        <color rgb="FF000000"/>
        <rFont val="Calibri"/>
      </rPr>
      <t>Configure the macOS system to display the Standard Mandatory DOD Notice and Consent Banner before granting remote access to the operating system by creating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</si>
  <si>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Remote login service must be configured to display a policy banner at login.</t>
    </r>
    <r>
      <rPr>
        <sz val="11"/>
        <color rgb="FF000000"/>
        <rFont val="Calibri"/>
      </rPr>
      <t xml:space="preserve">
</t>
    </r>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SRG-OS-000024-GPOS-00007</t>
    </r>
  </si>
  <si>
    <r>
      <rPr>
        <sz val="11"/>
        <color rgb="FF000000"/>
        <rFont val="Calibri"/>
      </rPr>
      <t>Verify the macOS system is configured to display the Standard Mandatory DOD Notice and Consent Banner before granting remote access to the operating system.</t>
    </r>
    <r>
      <rPr>
        <sz val="11"/>
        <color rgb="FF000000"/>
        <rFont val="Calibri"/>
      </rPr>
      <t xml:space="preserve">
</t>
    </r>
    <r>
      <rPr>
        <sz val="11"/>
        <color rgb="FF000000"/>
        <rFont val="Calibri"/>
      </rPr>
      <t>Verify the operating system has the correct text listed in the "/etc/banner" file with the following command:</t>
    </r>
    <r>
      <rPr>
        <sz val="11"/>
        <color rgb="FF000000"/>
        <rFont val="Calibri"/>
      </rPr>
      <t xml:space="preserve">
</t>
    </r>
    <r>
      <rPr>
        <sz val="11"/>
        <color rgb="FF000000"/>
        <rFont val="Calibri"/>
      </rPr>
      <t>/usr/bin/more /etc/banner</t>
    </r>
    <r>
      <rPr>
        <sz val="11"/>
        <color rgb="FF000000"/>
        <rFont val="Calibri"/>
      </rPr>
      <t xml:space="preserve">
</t>
    </r>
    <r>
      <rPr>
        <sz val="11"/>
        <color rgb="FF000000"/>
        <rFont val="Calibri"/>
      </rPr>
      <t>The command must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login banner before granting remote access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</si>
  <si>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V-268431</t>
  </si>
  <si>
    <r>
      <rPr>
        <sz val="11"/>
        <rFont val="Calibri"/>
      </rPr>
      <t>The macOS system must display the Standard Mandatory DOD Notice and Consent Banner at the login window.</t>
    </r>
  </si>
  <si>
    <r>
      <rPr>
        <sz val="11"/>
        <color rgb="FF000000"/>
        <rFont val="Calibri"/>
      </rPr>
      <t>Configure the macOS system to display a policy banner by creating an RTF file containing the required text. Name the file "PolicyBanner.rtfd" and place it in "/Library/Security/".</t>
    </r>
    <r>
      <rPr>
        <sz val="11"/>
        <color rgb="FF000000"/>
        <rFont val="Calibri"/>
      </rPr>
      <t xml:space="preserve">
</t>
    </r>
    <r>
      <rPr>
        <sz val="11"/>
        <color rgb="FF000000"/>
        <rFont val="Calibri"/>
      </rPr>
      <t>Update the permissions of the "/Library/Security/PolicyBanner.rtfd" file with the following command:</t>
    </r>
    <r>
      <rPr>
        <sz val="11"/>
        <color rgb="FF000000"/>
        <rFont val="Calibri"/>
      </rPr>
      <t xml:space="preserve">
</t>
    </r>
    <r>
      <rPr>
        <sz val="11"/>
        <color rgb="FF000000"/>
        <rFont val="Calibri"/>
      </rPr>
      <t>/usr/bin/sudo /bin/chmod 644 /Library/Security/PolicyBanner.rtfd</t>
    </r>
  </si>
  <si>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policy banner will show if a "PolicyBanner.rtf" or "PolicyBanner.rtfd" exists in the "/Library/Security" folder.</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</si>
  <si>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macOS system is configured to display a policy banner with the following command:</t>
    </r>
    <r>
      <rPr>
        <sz val="11"/>
        <color rgb="FF000000"/>
        <rFont val="Calibri"/>
      </rPr>
      <t xml:space="preserve">
</t>
    </r>
    <r>
      <rPr>
        <sz val="11"/>
        <color rgb="FF000000"/>
        <rFont val="Calibri"/>
      </rPr>
      <t>/bin/ls -ld /Library/Security/PolicyBanner.rtf* | /usr/bin/wc -l | /usr/bin/tr -d ' '</t>
    </r>
    <r>
      <rPr>
        <sz val="11"/>
        <color rgb="FF000000"/>
        <rFont val="Calibri"/>
      </rPr>
      <t xml:space="preserve">
</t>
    </r>
    <r>
      <rPr>
        <sz val="11"/>
        <color rgb="FF000000"/>
        <rFont val="Calibri"/>
      </rPr>
      <t>If the command does not return "1", this is a finding.</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</si>
  <si>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V-268432</t>
  </si>
  <si>
    <r>
      <rPr>
        <sz val="11"/>
        <rFont val="Calibri"/>
      </rPr>
      <t>The macOS system must configure audit log files to not contain access control lists (ACLs).</t>
    </r>
  </si>
  <si>
    <r>
      <rPr>
        <sz val="11"/>
        <color rgb="FF000000"/>
        <rFont val="Calibri"/>
      </rPr>
      <t>Configure the macOS system without ACLs applied to log files with the following command:</t>
    </r>
    <r>
      <rPr>
        <sz val="11"/>
        <color rgb="FF000000"/>
        <rFont val="Calibri"/>
      </rPr>
      <t xml:space="preserve">
</t>
    </r>
    <r>
      <rPr>
        <sz val="11"/>
        <color rgb="FF000000"/>
        <rFont val="Calibri"/>
      </rPr>
      <t>/bin/chmod -RN /var/audit</t>
    </r>
  </si>
  <si>
    <r>
      <rPr>
        <sz val="11"/>
        <color rgb="FF000000"/>
        <rFont val="Calibri"/>
      </rPr>
      <t>The audit log files must not contain ACLs.</t>
    </r>
    <r>
      <rPr>
        <sz val="11"/>
        <color rgb="FF000000"/>
        <rFont val="Calibri"/>
      </rPr>
      <t xml:space="preserve">
</t>
    </r>
    <r>
      <rPr>
        <sz val="11"/>
        <color rgb="FF000000"/>
        <rFont val="Calibri"/>
      </rPr>
      <t>This rule ensures that audit information and audit files are configured to be readable and writable only by system administrators, thereby preventing unauthorized access, modification, and deletion of files.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</si>
  <si>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without ACLs applied to log files with the following command:</t>
    </r>
    <r>
      <rPr>
        <sz val="11"/>
        <color rgb="FF000000"/>
        <rFont val="Calibri"/>
      </rPr>
      <t xml:space="preserve">
</t>
    </r>
    <r>
      <rPr>
        <sz val="11"/>
        <color rgb="FF000000"/>
        <rFont val="Calibri"/>
      </rPr>
      <t>/bin/ls -le $(/usr/bin/grep '^dir' /etc/security/audit_control | /usr/bin/awk -F: '{print $2}') | /usr/bin/awk '{print $1}' | /usr/bin/grep -c ":"</t>
    </r>
    <r>
      <rPr>
        <sz val="11"/>
        <color rgb="FF000000"/>
        <rFont val="Calibri"/>
      </rPr>
      <t xml:space="preserve">
</t>
    </r>
    <r>
      <rPr>
        <sz val="11"/>
        <color rgb="FF000000"/>
        <rFont val="Calibri"/>
      </rPr>
      <t>If the result is not "0", this is a finding.</t>
    </r>
  </si>
  <si>
    <t>V-268433</t>
  </si>
  <si>
    <r>
      <rPr>
        <sz val="11"/>
        <rFont val="Calibri"/>
      </rPr>
      <t>The macOS system must configure the audit log folder to not contain access control lists (ACLs).</t>
    </r>
  </si>
  <si>
    <r>
      <rPr>
        <sz val="11"/>
        <color rgb="FF000000"/>
        <rFont val="Calibri"/>
      </rPr>
      <t>Configure the macOS system without ACLs applied to log folders with the following command:</t>
    </r>
    <r>
      <rPr>
        <sz val="11"/>
        <color rgb="FF000000"/>
        <rFont val="Calibri"/>
      </rPr>
      <t xml:space="preserve">
</t>
    </r>
    <r>
      <rPr>
        <sz val="11"/>
        <color rgb="FF000000"/>
        <rFont val="Calibri"/>
      </rPr>
      <t>/bin/chmod -N /var/audit</t>
    </r>
  </si>
  <si>
    <r>
      <rPr>
        <sz val="11"/>
        <color rgb="FF000000"/>
        <rFont val="Calibri"/>
      </rPr>
      <t>The audit log folder must not contain ACLs.</t>
    </r>
    <r>
      <rPr>
        <sz val="11"/>
        <color rgb="FF000000"/>
        <rFont val="Calibri"/>
      </rPr>
      <t xml:space="preserve">
</t>
    </r>
    <r>
      <rPr>
        <sz val="11"/>
        <color rgb="FF000000"/>
        <rFont val="Calibri"/>
      </rPr>
      <t>Audit logs contain sensitive data about the system and users. This rule ensures that the audit service is configured to create log folders that are readable and writable only by system administrators to prevent normal users from reading audit logs.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</si>
  <si>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without ACLs applied to log folders with the following command:</t>
    </r>
    <r>
      <rPr>
        <sz val="11"/>
        <color rgb="FF000000"/>
        <rFont val="Calibri"/>
      </rPr>
      <t xml:space="preserve">
</t>
    </r>
    <r>
      <rPr>
        <sz val="11"/>
        <color rgb="FF000000"/>
        <rFont val="Calibri"/>
      </rPr>
      <t>/bin/ls -lde /var/audit | /usr/bin/awk '{print $1}' | /usr/bin/grep -c ":"</t>
    </r>
    <r>
      <rPr>
        <sz val="11"/>
        <color rgb="FF000000"/>
        <rFont val="Calibri"/>
      </rPr>
      <t xml:space="preserve">
</t>
    </r>
    <r>
      <rPr>
        <sz val="11"/>
        <color rgb="FF000000"/>
        <rFont val="Calibri"/>
      </rPr>
      <t>If the result is not "0", this is a finding.</t>
    </r>
  </si>
  <si>
    <t>V-268434</t>
  </si>
  <si>
    <r>
      <rPr>
        <sz val="11"/>
        <rFont val="Calibri"/>
      </rPr>
      <t>The macOS system must disable FileVault automatic login.</t>
    </r>
  </si>
  <si>
    <r>
      <rPr>
        <sz val="11"/>
        <color rgb="FF000000"/>
        <rFont val="Calibri"/>
      </rPr>
      <t>Configure the macOS system to disable FileVault automatic login by installing the "com.apple.loginwindow"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</si>
  <si>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If FileVault is enabled, automatic login must be disabled so that both FileVault and login window authentication are required.</t>
    </r>
    <r>
      <rPr>
        <sz val="11"/>
        <color rgb="FF000000"/>
        <rFont val="Calibri"/>
      </rPr>
      <t xml:space="preserve">
</t>
    </r>
    <r>
      <rPr>
        <sz val="11"/>
        <color rgb="FF000000"/>
        <rFont val="Calibri"/>
      </rPr>
      <t>The default behavior of macOS when FileVault is enabled is to automatically log in to the computer once successfully passing FileVault credentials.</t>
    </r>
    <r>
      <rPr>
        <sz val="11"/>
        <color rgb="FF000000"/>
        <rFont val="Calibri"/>
      </rPr>
      <t xml:space="preserve">
</t>
    </r>
    <r>
      <rPr>
        <sz val="11"/>
        <color rgb="FF000000"/>
        <rFont val="Calibri"/>
      </rPr>
      <t>NOTE: DisableFDEAutoLogin does not have to be set on Apple Silicon-based macOS systems that are smart card enforced, as smart cards are available at preboot.</t>
    </r>
  </si>
  <si>
    <r>
      <rPr>
        <sz val="11"/>
        <color rgb="FF000000"/>
        <rFont val="Calibri"/>
      </rPr>
      <t>Verify the macOS system is configured to disable FileVault automatic login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.objectForKey('DisableFDEAutoLogin').js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</si>
  <si>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V-268435</t>
  </si>
  <si>
    <r>
      <rPr>
        <sz val="11"/>
        <rFont val="Calibri"/>
      </rPr>
      <t>The macOS system must configure SSHD ClientAliveInterval to 900.</t>
    </r>
  </si>
  <si>
    <r>
      <rPr>
        <sz val="11"/>
        <color rgb="FF000000"/>
        <rFont val="Calibri"/>
      </rPr>
      <t>Configure the macOS system to set the SSHD ClientAliveInterval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'clientaliveinterval 900' "${include_dir}01-mscp-sshd.conf" 2&gt;/dev/null || echo "clientaliveinterval 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if [[ "$file" == "100-macos.conf"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if [[ "$file" == "01-mscp-sshd.conf"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</si>
  <si>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the Client Alive Interval set to 900.</t>
    </r>
    <r>
      <rPr>
        <sz val="11"/>
        <color rgb="FF000000"/>
        <rFont val="Calibri"/>
      </rPr>
      <t xml:space="preserve">
</t>
    </r>
    <r>
      <rPr>
        <sz val="11"/>
        <color rgb="FF000000"/>
        <rFont val="Calibri"/>
      </rPr>
      <t>This sets a timeout interval in seconds, after which if no data has been received from the client, sshd(8) will send a message through the encrypted channel to request a response from the client.</t>
    </r>
    <r>
      <rPr>
        <sz val="11"/>
        <color rgb="FF000000"/>
        <rFont val="Calibri"/>
      </rPr>
      <t xml:space="preserve">
</t>
    </r>
    <r>
      <rPr>
        <sz val="11"/>
        <color rgb="FF000000"/>
        <rFont val="Calibri"/>
      </rPr>
      <t>This setting works in conjunction with ClientAliveCountMax to determine the termination of the connection after the threshold has been reached.</t>
    </r>
    <r>
      <rPr>
        <sz val="11"/>
        <color rgb="FF000000"/>
        <rFont val="Calibri"/>
      </rPr>
      <t xml:space="preserve">
</t>
    </r>
    <r>
      <rPr>
        <sz val="11"/>
        <color rgb="FF000000"/>
        <rFont val="Calibri"/>
      </rPr>
      <t>Note: This setting is not intended to manage idle user sessions where there is no input from the client. Its purpose is to look for interruptions in network connectivity and force the session to terminate after the connection appears to be broken.</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</si>
  <si>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the SSHD ClientAliveInterval to 900 with the following command:</t>
    </r>
    <r>
      <rPr>
        <sz val="11"/>
        <color rgb="FF000000"/>
        <rFont val="Calibri"/>
      </rPr>
      <t xml:space="preserve">
</t>
    </r>
    <r>
      <rPr>
        <sz val="11"/>
        <color rgb="FF000000"/>
        <rFont val="Calibri"/>
      </rPr>
      <t>/usr/sbin/sshd -G | /usr/bin/awk '/clientaliveinterval/{print $2}'</t>
    </r>
    <r>
      <rPr>
        <sz val="11"/>
        <color rgb="FF000000"/>
        <rFont val="Calibri"/>
      </rPr>
      <t xml:space="preserve">
</t>
    </r>
    <r>
      <rPr>
        <sz val="11"/>
        <color rgb="FF000000"/>
        <rFont val="Calibri"/>
      </rPr>
      <t>If the result is not "900", this is a finding.</t>
    </r>
  </si>
  <si>
    <t>V-268436</t>
  </si>
  <si>
    <r>
      <rPr>
        <sz val="11"/>
        <rFont val="Calibri"/>
      </rPr>
      <t>The macOS system must configure SSHD ClientAliveCountMax to 1.</t>
    </r>
  </si>
  <si>
    <r>
      <rPr>
        <sz val="11"/>
        <color rgb="FF000000"/>
        <rFont val="Calibri"/>
      </rPr>
      <t>Configure the macOS system to set the SSHD ClientAliveCountMax to 1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'clientalivecountmax 1' "${include_dir}01-mscp-sshd.conf" 2&gt;/dev/null || echo "clientalivecountmax 1"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</si>
  <si>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the Client Alive Maximum Count set to 1.</t>
    </r>
    <r>
      <rPr>
        <sz val="11"/>
        <color rgb="FF000000"/>
        <rFont val="Calibri"/>
      </rPr>
      <t xml:space="preserve">
</t>
    </r>
    <r>
      <rPr>
        <sz val="11"/>
        <color rgb="FF000000"/>
        <rFont val="Calibri"/>
      </rPr>
      <t>This will set the number of client alive messages that may be sent without the SSH server receiving any messages back from the client. If this threshold is reached while client alive messages are being sent, the SSH server will disconnect the client, terminating the session. The client alive messages are sent through the encrypted channel and therefore cannot be spoofed. The client alive mechanism is valuable when the client or server depends on knowing when a connection has become unresponsive.</t>
    </r>
    <r>
      <rPr>
        <sz val="11"/>
        <color rgb="FF000000"/>
        <rFont val="Calibri"/>
      </rPr>
      <t xml:space="preserve">
</t>
    </r>
    <r>
      <rPr>
        <sz val="11"/>
        <color rgb="FF000000"/>
        <rFont val="Calibri"/>
      </rPr>
      <t>NOTE: This setting is not intended to manage idle user sessions where there is no input from the client. Its purpose is to monitor for interruptions in network connectivity and force the session to terminate after the connection appears to be broken.</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</si>
  <si>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the SSHD ClientAliveCountMax to 1 with the following command:</t>
    </r>
    <r>
      <rPr>
        <sz val="11"/>
        <color rgb="FF000000"/>
        <rFont val="Calibri"/>
      </rPr>
      <t xml:space="preserve">
</t>
    </r>
    <r>
      <rPr>
        <sz val="11"/>
        <color rgb="FF000000"/>
        <rFont val="Calibri"/>
      </rPr>
      <t>/usr/sbin/sshd -G | /usr/bin/awk '/clientalivecountmax/{print $2}'</t>
    </r>
    <r>
      <rPr>
        <sz val="11"/>
        <color rgb="FF000000"/>
        <rFont val="Calibri"/>
      </rPr>
      <t xml:space="preserve">
</t>
    </r>
    <r>
      <rPr>
        <sz val="11"/>
        <color rgb="FF000000"/>
        <rFont val="Calibri"/>
      </rPr>
      <t>If the result is not "1", this is a finding.</t>
    </r>
  </si>
  <si>
    <t>V-268437</t>
  </si>
  <si>
    <r>
      <rPr>
        <sz val="11"/>
        <rFont val="Calibri"/>
      </rPr>
      <t>The macOS system must set login grace time to 30.</t>
    </r>
  </si>
  <si>
    <r>
      <rPr>
        <sz val="11"/>
        <color rgb="FF000000"/>
        <rFont val="Calibri"/>
      </rPr>
      <t>Configure the macOS system to set Login Grace Time to 30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'logingracetime 30' "${include_dir}01-mscp-sshd.conf" 2&gt;/dev/null || echo "logingracetime 30"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</si>
  <si>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to wait only 30 seconds before timing out login attempts.</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</si>
  <si>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Login Grace Time to 30 with the following command:</t>
    </r>
    <r>
      <rPr>
        <sz val="11"/>
        <color rgb="FF000000"/>
        <rFont val="Calibri"/>
      </rPr>
      <t xml:space="preserve">
</t>
    </r>
    <r>
      <rPr>
        <sz val="11"/>
        <color rgb="FF000000"/>
        <rFont val="Calibri"/>
      </rPr>
      <t>/usr/sbin/sshd -G | /usr/bin/awk '/logingracetime/{print $2}'</t>
    </r>
    <r>
      <rPr>
        <sz val="11"/>
        <color rgb="FF000000"/>
        <rFont val="Calibri"/>
      </rPr>
      <t xml:space="preserve">
</t>
    </r>
    <r>
      <rPr>
        <sz val="11"/>
        <color rgb="FF000000"/>
        <rFont val="Calibri"/>
      </rPr>
      <t>If the result is not "30", this is a finding.</t>
    </r>
  </si>
  <si>
    <t>V-268438</t>
  </si>
  <si>
    <r>
      <rPr>
        <sz val="11"/>
        <rFont val="Calibri"/>
      </rPr>
      <t>The macOS system must limit SSHD to FIPS-compliant connections.</t>
    </r>
  </si>
  <si>
    <t>CAT I (High)</t>
  </si>
  <si>
    <r>
      <rPr>
        <sz val="11"/>
        <color rgb="FF000000"/>
        <rFont val="Calibri"/>
      </rPr>
      <t>Configure the macOS system to limit SSHD to FIPS-compliant connections with the following command:</t>
    </r>
    <r>
      <rPr>
        <sz val="11"/>
        <color rgb="FF000000"/>
        <rFont val="Calibri"/>
      </rPr>
      <t xml:space="preserve">
</t>
    </r>
    <r>
      <rPr>
        <sz val="11"/>
        <color rgb="FF000000"/>
        <rFont val="Calibri"/>
      </rPr>
      <t>if [ -f /etc/ssh/crypto.conf ] &amp;&amp; /usr/bin/grep -q "Include /etc/ssh/crypto.conf" /etc/ssh/sshd_config.d/100-macos.conf 2&gt;/dev/null; then</t>
    </r>
    <r>
      <rPr>
        <sz val="11"/>
        <color rgb="FF000000"/>
        <rFont val="Calibri"/>
      </rPr>
      <t xml:space="preserve">
</t>
    </r>
    <r>
      <rPr>
        <sz val="11"/>
        <color rgb="FF000000"/>
        <rFont val="Calibri"/>
      </rPr>
      <t>/bin/ln -fs /etc/ssh/crypto/fips.conf /etc/ssh/crypto.conf</t>
    </r>
    <r>
      <rPr>
        <sz val="11"/>
        <color rgb="FF000000"/>
        <rFont val="Calibri"/>
      </rPr>
      <t xml:space="preserve">
</t>
    </r>
    <r>
      <rPr>
        <sz val="11"/>
        <color rgb="FF000000"/>
        <rFont val="Calibri"/>
      </rPr>
      <t>fi</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fips_sshd_config=("Ciphers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sshd_config=$(/usr/sbin/sshd -G)</t>
    </r>
    <r>
      <rPr>
        <sz val="11"/>
        <color rgb="FF000000"/>
        <rFont val="Calibri"/>
      </rPr>
      <t xml:space="preserve">
</t>
    </r>
    <r>
      <rPr>
        <sz val="11"/>
        <color rgb="FF000000"/>
        <rFont val="Calibri"/>
      </rPr>
      <t>for config in $fips_sshd_config; do</t>
    </r>
    <r>
      <rPr>
        <sz val="11"/>
        <color rgb="FF000000"/>
        <rFont val="Calibri"/>
      </rPr>
      <t xml:space="preserve">
</t>
    </r>
    <r>
      <rPr>
        <sz val="11"/>
        <color rgb="FF000000"/>
        <rFont val="Calibri"/>
      </rPr>
      <t>if ! echo $sshd_config | /usr/bin/grep -q -i "$config" 2&gt;/dev/null; then</t>
    </r>
    <r>
      <rPr>
        <sz val="11"/>
        <color rgb="FF000000"/>
        <rFont val="Calibri"/>
      </rPr>
      <t xml:space="preserve">
</t>
    </r>
    <r>
      <rPr>
        <sz val="11"/>
        <color rgb="FF000000"/>
        <rFont val="Calibri"/>
      </rPr>
      <t>/usr/bin/grep -qxF "$config" "${include_dir}01-mscp-sshd.conf" 2&gt;/dev/null || echo "$config" &gt;&gt; "${include_dir}01-mscp-sshd.conf"</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if [[ "$file" == "100-macos.conf"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if [[ "$file" == "01-mscp-sshd.conf"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</si>
  <si>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to limit the Ciphers, HostbasedAcceptedAlgorithms, HostKeyAlgorithms, KexAlgorithms, MACs, PubkeyAcceptedAlgorithms, CASignatureAlgorithms to algorithms that are FIPS-140 validated.</t>
    </r>
    <r>
      <rPr>
        <sz val="11"/>
        <color rgb="FF000000"/>
        <rFont val="Calibri"/>
      </rPr>
      <t xml:space="preserve">
</t>
    </r>
    <r>
      <rPr>
        <sz val="11"/>
        <color rgb="FF000000"/>
        <rFont val="Calibri"/>
      </rPr>
      <t>FIPS 140-2/140-3 is the current standard for validating that mechanisms used to access cryptographic modules use authentication that meets federal requirements.</t>
    </r>
    <r>
      <rPr>
        <sz val="11"/>
        <color rgb="FF000000"/>
        <rFont val="Calibri"/>
      </rPr>
      <t xml:space="preserve">
</t>
    </r>
    <r>
      <rPr>
        <sz val="11"/>
        <color rgb="FF000000"/>
        <rFont val="Calibri"/>
      </rPr>
      <t>Operating systems using encryption must use FIPS-validated mechanisms for authenticating to cryptographic modules.</t>
    </r>
    <r>
      <rPr>
        <sz val="11"/>
        <color rgb="FF000000"/>
        <rFont val="Calibri"/>
      </rPr>
      <t xml:space="preserve">
</t>
    </r>
    <r>
      <rPr>
        <sz val="11"/>
        <color rgb="FF000000"/>
        <rFont val="Calibri"/>
      </rPr>
      <t>Note: For more information on FIPS compliance with the version of SSHD included in the macOS, the manual page apple_ssh_and_fips has additional information.</t>
    </r>
    <r>
      <rPr>
        <sz val="11"/>
        <color rgb="FF000000"/>
        <rFont val="Calibri"/>
      </rPr>
      <t xml:space="preserve">
</t>
    </r>
    <r>
      <rPr>
        <sz val="11"/>
        <color rgb="FF000000"/>
        <rFont val="Calibri"/>
      </rPr>
      <t>Satisfies: SRG-OS-000033-GPOS-00014, SRG-OS-000120-GPOS-00061, SRG-OS-000250-GPOS-00093, SRG-OS-000393-GPOS-00173, SRG-OS-000394-GPOS-00174, SRG-OS-000396-GPOS-00176, SRG-OS-000424-GPOS-00188, SRG-OS-000478-GPOS-00223</t>
    </r>
  </si>
  <si>
    <r>
      <rPr>
        <sz val="11"/>
        <color rgb="FF000000"/>
        <rFont val="Calibri"/>
      </rPr>
      <t>Verify the macOS system is configured to limit SSHD to FIPS-compliant connections with the following command:</t>
    </r>
    <r>
      <rPr>
        <sz val="11"/>
        <color rgb="FF000000"/>
        <rFont val="Calibri"/>
      </rPr>
      <t xml:space="preserve">
</t>
    </r>
    <r>
      <rPr>
        <sz val="11"/>
        <color rgb="FF000000"/>
        <rFont val="Calibri"/>
      </rPr>
      <t>fips_sshd_config=("Ciphers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total=0</t>
    </r>
    <r>
      <rPr>
        <sz val="11"/>
        <color rgb="FF000000"/>
        <rFont val="Calibri"/>
      </rPr>
      <t xml:space="preserve">
</t>
    </r>
    <r>
      <rPr>
        <sz val="11"/>
        <color rgb="FF000000"/>
        <rFont val="Calibri"/>
      </rPr>
      <t>for config in $fips_sshd_config; do</t>
    </r>
    <r>
      <rPr>
        <sz val="11"/>
        <color rgb="FF000000"/>
        <rFont val="Calibri"/>
      </rPr>
      <t xml:space="preserve">
</t>
    </r>
    <r>
      <rPr>
        <sz val="11"/>
        <color rgb="FF000000"/>
        <rFont val="Calibri"/>
      </rPr>
      <t>total=$(expr $(/usr/sbin/sshd -G | /usr/bin/grep -i -c "$config") + $total)</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$total</t>
    </r>
    <r>
      <rPr>
        <sz val="11"/>
        <color rgb="FF000000"/>
        <rFont val="Calibri"/>
      </rPr>
      <t xml:space="preserve">
</t>
    </r>
    <r>
      <rPr>
        <sz val="11"/>
        <color rgb="FF000000"/>
        <rFont val="Calibri"/>
      </rPr>
      <t>If the result is not "7", this is a finding.</t>
    </r>
  </si>
  <si>
    <t>V-268439</t>
  </si>
  <si>
    <r>
      <rPr>
        <sz val="11"/>
        <rFont val="Calibri"/>
      </rPr>
      <t>The macOS system must limit SSH to FIPS-compliant connections.</t>
    </r>
  </si>
  <si>
    <r>
      <rPr>
        <sz val="11"/>
        <color rgb="FF000000"/>
        <rFont val="Calibri"/>
      </rPr>
      <t>Configure the macOS system to limit SSH to FIPS-compliant connections with the following command:</t>
    </r>
    <r>
      <rPr>
        <sz val="11"/>
        <color rgb="FF000000"/>
        <rFont val="Calibri"/>
      </rPr>
      <t xml:space="preserve">
</t>
    </r>
    <r>
      <rPr>
        <sz val="11"/>
        <color rgb="FF000000"/>
        <rFont val="Calibri"/>
      </rPr>
      <t>if [ -f /etc/ssh/crypto.conf ] &amp;&amp; /usr/bin/grep -q "Include /etc/ssh/crypto.conf" /etc/ssh/ssh_config.d/100-macos.conf 2&gt;/dev/null; then</t>
    </r>
    <r>
      <rPr>
        <sz val="11"/>
        <color rgb="FF000000"/>
        <rFont val="Calibri"/>
      </rPr>
      <t xml:space="preserve">
</t>
    </r>
    <r>
      <rPr>
        <sz val="11"/>
        <color rgb="FF000000"/>
        <rFont val="Calibri"/>
      </rPr>
      <t>/bin/ln -fs /etc/ssh/crypto/fips.conf /etc/ssh/crypto.conf</t>
    </r>
    <r>
      <rPr>
        <sz val="11"/>
        <color rgb="FF000000"/>
        <rFont val="Calibri"/>
      </rPr>
      <t xml:space="preserve">
</t>
    </r>
    <r>
      <rPr>
        <sz val="11"/>
        <color rgb="FF000000"/>
        <rFont val="Calibri"/>
      </rPr>
      <t>fi</t>
    </r>
    <r>
      <rPr>
        <sz val="11"/>
        <color rgb="FF000000"/>
        <rFont val="Calibri"/>
      </rPr>
      <t xml:space="preserve">
</t>
    </r>
    <r>
      <rPr>
        <sz val="11"/>
        <color rgb="FF000000"/>
        <rFont val="Calibri"/>
      </rPr>
      <t>include_dir=$(/usr/bin/awk '/^Include/ {print $2}' /etc/ssh/ssh_config | /usr/bin/tr -d '*')</t>
    </r>
    <r>
      <rPr>
        <sz val="11"/>
        <color rgb="FF000000"/>
        <rFont val="Calibri"/>
      </rPr>
      <t xml:space="preserve">
</t>
    </r>
    <r>
      <rPr>
        <sz val="11"/>
        <color rgb="FF000000"/>
        <rFont val="Calibri"/>
      </rPr>
      <t>fips_ssh_config=("Ciphers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for ssh_config in $fips_ssh_config; do</t>
    </r>
    <r>
      <rPr>
        <sz val="11"/>
        <color rgb="FF000000"/>
        <rFont val="Calibri"/>
      </rPr>
      <t xml:space="preserve">
</t>
    </r>
    <r>
      <rPr>
        <sz val="11"/>
        <color rgb="FF000000"/>
        <rFont val="Calibri"/>
      </rPr>
      <t>ssh_setting=$(echo $ssh_config | /usr/bin/cut -d " " -f1)</t>
    </r>
    <r>
      <rPr>
        <sz val="11"/>
        <color rgb="FF000000"/>
        <rFont val="Calibri"/>
      </rPr>
      <t xml:space="preserve">
</t>
    </r>
    <r>
      <rPr>
        <sz val="11"/>
        <color rgb="FF000000"/>
        <rFont val="Calibri"/>
      </rPr>
      <t>/usr/bin/grep -qEi "^$ssh_setting" "${include_dir}01-mscp-ssh.conf" &amp;&amp; /usr/bin/sed -i "" "s/^$ssh_setting.*/${ssh_config}/" "${include_dir}01-mscp-ssh.conf" || echo "$ssh_config" &gt;&gt; "${include_dir}01-mscp-ssh.conf"</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config=$(/usr/bin/sudo -u $u /usr/bin/ssh -Gv . 2&gt;&amp;1)</t>
    </r>
    <r>
      <rPr>
        <sz val="11"/>
        <color rgb="FF000000"/>
        <rFont val="Calibri"/>
      </rPr>
      <t xml:space="preserve">
</t>
    </r>
    <r>
      <rPr>
        <sz val="11"/>
        <color rgb="FF000000"/>
        <rFont val="Calibri"/>
      </rPr>
      <t>configfiles=$(echo "$config" | /usr/bin/awk '/Reading configuration data/ {print $NF}'| /usr/bin/tr -d '\r')</t>
    </r>
    <r>
      <rPr>
        <sz val="11"/>
        <color rgb="FF000000"/>
        <rFont val="Calibri"/>
      </rPr>
      <t xml:space="preserve">
</t>
    </r>
    <r>
      <rPr>
        <sz val="11"/>
        <color rgb="FF000000"/>
        <rFont val="Calibri"/>
      </rPr>
      <t>configarray=( ${(f)configfiles} )</t>
    </r>
    <r>
      <rPr>
        <sz val="11"/>
        <color rgb="FF000000"/>
        <rFont val="Calibri"/>
      </rPr>
      <t xml:space="preserve">
</t>
    </r>
    <r>
      <rPr>
        <sz val="11"/>
        <color rgb="FF000000"/>
        <rFont val="Calibri"/>
      </rPr>
      <t>if ! echo $config | /usr/bin/grep -q -i "$ssh_config" ; then</t>
    </r>
    <r>
      <rPr>
        <sz val="11"/>
        <color rgb="FF000000"/>
        <rFont val="Calibri"/>
      </rPr>
      <t xml:space="preserve">
</t>
    </r>
    <r>
      <rPr>
        <sz val="11"/>
        <color rgb="FF000000"/>
        <rFont val="Calibri"/>
      </rPr>
      <t>for c in $configarray; do</t>
    </r>
    <r>
      <rPr>
        <sz val="11"/>
        <color rgb="FF000000"/>
        <rFont val="Calibri"/>
      </rPr>
      <t xml:space="preserve">
</t>
    </r>
    <r>
      <rPr>
        <sz val="11"/>
        <color rgb="FF000000"/>
        <rFont val="Calibri"/>
      </rPr>
      <t>if [[ "$c" == "/etc/ssh/crypto.conf"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/usr/bin/sudo -u $u /usr/bin/grep -qEi "^$ssh_setting" "$c" &amp;&amp; /usr/bin/sed -i "" "s/^$ssh_setting.*/${ssh_config}/I" "$c"</t>
    </r>
    <r>
      <rPr>
        <sz val="11"/>
        <color rgb="FF000000"/>
        <rFont val="Calibri"/>
      </rPr>
      <t xml:space="preserve">
</t>
    </r>
    <r>
      <rPr>
        <sz val="11"/>
        <color rgb="FF000000"/>
        <rFont val="Calibri"/>
      </rPr>
      <t>if [[ "$c" =~ ".ssh/config" ]]; then</t>
    </r>
    <r>
      <rPr>
        <sz val="11"/>
        <color rgb="FF000000"/>
        <rFont val="Calibri"/>
      </rPr>
      <t xml:space="preserve">
</t>
    </r>
    <r>
      <rPr>
        <sz val="11"/>
        <color rgb="FF000000"/>
        <rFont val="Calibri"/>
      </rPr>
      <t>if /usr/bin/grep -qEi "$ssh_setting" "$c" 2&gt; /dev/null; then</t>
    </r>
    <r>
      <rPr>
        <sz val="11"/>
        <color rgb="FF000000"/>
        <rFont val="Calibri"/>
      </rPr>
      <t xml:space="preserve">
</t>
    </r>
    <r>
      <rPr>
        <sz val="11"/>
        <color rgb="FF000000"/>
        <rFont val="Calibri"/>
      </rPr>
      <t>old_file=$(cat ~$u/.ssh/config)</t>
    </r>
    <r>
      <rPr>
        <sz val="11"/>
        <color rgb="FF000000"/>
        <rFont val="Calibri"/>
      </rPr>
      <t xml:space="preserve">
</t>
    </r>
    <r>
      <rPr>
        <sz val="11"/>
        <color rgb="FF000000"/>
        <rFont val="Calibri"/>
      </rPr>
      <t>echo "$ssh_config" &gt; ~$u/.ssh/config</t>
    </r>
    <r>
      <rPr>
        <sz val="11"/>
        <color rgb="FF000000"/>
        <rFont val="Calibri"/>
      </rPr>
      <t xml:space="preserve">
</t>
    </r>
    <r>
      <rPr>
        <sz val="11"/>
        <color rgb="FF000000"/>
        <rFont val="Calibri"/>
      </rPr>
      <t>echo "$old_file" &gt;&gt; ~$u/.ssh/config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done</t>
    </r>
  </si>
  <si>
    <r>
      <rPr>
        <sz val="11"/>
        <color rgb="FF000000"/>
        <rFont val="Calibri"/>
      </rPr>
      <t>SSH must be configured to limit the Ciphers, HostbasedAcceptedAlgorithms, HostKeyAlgorithms, KexAlgorithms, MACs, PubkeyAcceptedAlgorithms, CASignatureAlgorithms to algorithms that are FIPS-140 validated.</t>
    </r>
    <r>
      <rPr>
        <sz val="11"/>
        <color rgb="FF000000"/>
        <rFont val="Calibri"/>
      </rPr>
      <t xml:space="preserve">
</t>
    </r>
    <r>
      <rPr>
        <sz val="11"/>
        <color rgb="FF000000"/>
        <rFont val="Calibri"/>
      </rPr>
      <t>FIPS 140-3 is the current standard for validating that mechanisms used to access cryptographic modules use authentication that meets federal requirements.</t>
    </r>
    <r>
      <rPr>
        <sz val="11"/>
        <color rgb="FF000000"/>
        <rFont val="Calibri"/>
      </rPr>
      <t xml:space="preserve">
</t>
    </r>
    <r>
      <rPr>
        <sz val="11"/>
        <color rgb="FF000000"/>
        <rFont val="Calibri"/>
      </rPr>
      <t>Operating systems using encryption must use FIPS-validated mechanisms for authenticating to cryptographic modules.</t>
    </r>
    <r>
      <rPr>
        <sz val="11"/>
        <color rgb="FF000000"/>
        <rFont val="Calibri"/>
      </rPr>
      <t xml:space="preserve">
</t>
    </r>
    <r>
      <rPr>
        <sz val="11"/>
        <color rgb="FF000000"/>
        <rFont val="Calibri"/>
      </rPr>
      <t>Note: For more information on FIPS compliance with the version of SSH included in the macOS, the manual page apple_ssh_and_fips has additional information.</t>
    </r>
    <r>
      <rPr>
        <sz val="11"/>
        <color rgb="FF000000"/>
        <rFont val="Calibri"/>
      </rPr>
      <t xml:space="preserve">
</t>
    </r>
    <r>
      <rPr>
        <sz val="11"/>
        <color rgb="FF000000"/>
        <rFont val="Calibri"/>
      </rPr>
      <t>Satisfies: SRG-OS-000033-GPOS-00014, SRG-OS-000120-GPOS-00061, SRG-OS-000250-GPOS-00093, SRG-OS-000396-GPOS-00176, SRG-OS-000424-GPOS-00188, SRG-OS-000478-GPOS-00223</t>
    </r>
  </si>
  <si>
    <r>
      <rPr>
        <sz val="11"/>
        <color rgb="FF000000"/>
        <rFont val="Calibri"/>
      </rPr>
      <t>Verify the macOS system is configured to limit SSH to FIPS-compliant connections with the following command:</t>
    </r>
    <r>
      <rPr>
        <sz val="11"/>
        <color rgb="FF000000"/>
        <rFont val="Calibri"/>
      </rPr>
      <t xml:space="preserve">
</t>
    </r>
    <r>
      <rPr>
        <sz val="11"/>
        <color rgb="FF000000"/>
        <rFont val="Calibri"/>
      </rPr>
      <t>fips_ssh_config=("Ciphers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total=0</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config in $fips_ssh_config; do</t>
    </r>
    <r>
      <rPr>
        <sz val="11"/>
        <color rgb="FF000000"/>
        <rFont val="Calibri"/>
      </rPr>
      <t xml:space="preserve">
</t>
    </r>
    <r>
      <rPr>
        <sz val="11"/>
        <color rgb="FF000000"/>
        <rFont val="Calibri"/>
      </rPr>
      <t>if [[ "$ret" == "fail"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sshCheck=$(/usr/bin/sudo -u $u /usr/bin/ssh -G . | /usr/bin/grep -ci "$config")</t>
    </r>
    <r>
      <rPr>
        <sz val="11"/>
        <color rgb="FF000000"/>
        <rFont val="Calibri"/>
      </rPr>
      <t xml:space="preserve">
</t>
    </r>
    <r>
      <rPr>
        <sz val="11"/>
        <color rgb="FF000000"/>
        <rFont val="Calibri"/>
      </rPr>
      <t>if [[ "$sshCheck" == "0" ]]; then</t>
    </r>
    <r>
      <rPr>
        <sz val="11"/>
        <color rgb="FF000000"/>
        <rFont val="Calibri"/>
      </rPr>
      <t xml:space="preserve">
</t>
    </r>
    <r>
      <rPr>
        <sz val="11"/>
        <color rgb="FF000000"/>
        <rFont val="Calibri"/>
      </rPr>
      <t>ret="fail"</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$ret</t>
    </r>
    <r>
      <rPr>
        <sz val="11"/>
        <color rgb="FF000000"/>
        <rFont val="Calibri"/>
      </rPr>
      <t xml:space="preserve">
</t>
    </r>
    <r>
      <rPr>
        <sz val="11"/>
        <color rgb="FF000000"/>
        <rFont val="Calibri"/>
      </rPr>
      <t>If the result is not "pass", this is a finding.</t>
    </r>
  </si>
  <si>
    <t>V-268440</t>
  </si>
  <si>
    <r>
      <rPr>
        <sz val="11"/>
        <rFont val="Calibri"/>
      </rPr>
      <t>The macOS system must set account lockout time to 15 minutes.</t>
    </r>
  </si>
  <si>
    <r>
      <rPr>
        <sz val="11"/>
        <color rgb="FF000000"/>
        <rFont val="Calibri"/>
      </rPr>
      <t>Configure the macOS system to set account lockout time to 15 minutes by installing the "com.apple.mobiledevice.passwordpolicy" configuration profile.</t>
    </r>
  </si>
  <si>
    <r>
      <rPr>
        <sz val="11"/>
        <color rgb="FF000000"/>
        <rFont val="Calibri"/>
      </rPr>
      <t>The macOS system must be configured to enforce a lockout time of at least 15 minutes when the maximum number of failed login attempts is reached.</t>
    </r>
    <r>
      <rPr>
        <sz val="11"/>
        <color rgb="FF000000"/>
        <rFont val="Calibri"/>
      </rPr>
      <t xml:space="preserve">
</t>
    </r>
    <r>
      <rPr>
        <sz val="11"/>
        <color rgb="FF000000"/>
        <rFont val="Calibri"/>
      </rPr>
      <t>This rule protects against malicious users attempting to gain access to the system via brute-force hacking methods.</t>
    </r>
    <r>
      <rPr>
        <sz val="11"/>
        <color rgb="FF000000"/>
        <rFont val="Calibri"/>
      </rPr>
      <t xml:space="preserve">
</t>
    </r>
    <r>
      <rPr>
        <sz val="11"/>
        <color rgb="FF000000"/>
        <rFont val="Calibri"/>
      </rPr>
      <t>Satisfies: SRG-OS-000021-GPOS-00005, SRG-OS-000329-GPOS-00128</t>
    </r>
  </si>
  <si>
    <r>
      <rPr>
        <sz val="11"/>
        <color rgb="FF000000"/>
        <rFont val="Calibri"/>
      </rPr>
      <t>Verify the macOS system is configured to set account lockout time to 15 minutes with the following command:</t>
    </r>
    <r>
      <rPr>
        <sz val="11"/>
        <color rgb="FF000000"/>
        <rFont val="Calibri"/>
      </rPr>
      <t xml:space="preserve">
</t>
    </r>
    <r>
      <rPr>
        <sz val="11"/>
        <color rgb="FF000000"/>
        <rFont val="Calibri"/>
      </rPr>
      <t>/usr/bin/pwpolicy -getaccountpolicies 2&gt; /dev/null | /usr/bin/tail +2 | /usr/bin/xmllint --xpath '//dict/key[text()="autoEnableInSeconds"]/following-sibling::integer[1]/text()' - | /usr/bin/awk '{ if ($1/60 &gt;= 15 ) {print "yes"} else {print "no"}}' | /usr/bin/uniq</t>
    </r>
    <r>
      <rPr>
        <sz val="11"/>
        <color rgb="FF000000"/>
        <rFont val="Calibri"/>
      </rPr>
      <t xml:space="preserve">
</t>
    </r>
    <r>
      <rPr>
        <sz val="11"/>
        <color rgb="FF000000"/>
        <rFont val="Calibri"/>
      </rPr>
      <t>If the result is not "yes", this is a finding.</t>
    </r>
  </si>
  <si>
    <t>V-268441</t>
  </si>
  <si>
    <r>
      <rPr>
        <sz val="11"/>
        <rFont val="Calibri"/>
      </rPr>
      <t>The macOS system must enforce screen saver timeout.</t>
    </r>
  </si>
  <si>
    <r>
      <rPr>
        <sz val="11"/>
        <color rgb="FF000000"/>
        <rFont val="Calibri"/>
      </rPr>
      <t>Configure the macOS system to initiate the screen saver after 15 minutes of inactivity by installing the "com.apple.screensaver" configuration profile.</t>
    </r>
  </si>
  <si>
    <r>
      <rPr>
        <sz val="11"/>
        <color rgb="FF000000"/>
        <rFont val="Calibri"/>
      </rPr>
      <t>The screen saver timeout must be set to 900 seconds or a shorter length of time.</t>
    </r>
    <r>
      <rPr>
        <sz val="11"/>
        <color rgb="FF000000"/>
        <rFont val="Calibri"/>
      </rPr>
      <t xml:space="preserve">
</t>
    </r>
    <r>
      <rPr>
        <sz val="11"/>
        <color rgb="FF000000"/>
        <rFont val="Calibri"/>
      </rPr>
      <t>This rule ensures that a full session lock is triggered within no more than 900 seconds of inactivity.</t>
    </r>
  </si>
  <si>
    <r>
      <rPr>
        <sz val="11"/>
        <color rgb="FF000000"/>
        <rFont val="Calibri"/>
      </rPr>
      <t>Verify the macOS system is configured to initiate the screen saver timeout after 15 minutes of inactivity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timeout = ObjC.unwrap($.NSUserDefaults.alloc.initWithSuiteName('com.apple.screensaver')\</t>
    </r>
    <r>
      <rPr>
        <sz val="11"/>
        <color rgb="FF000000"/>
        <rFont val="Calibri"/>
      </rPr>
      <t xml:space="preserve">
</t>
    </r>
    <r>
      <rPr>
        <sz val="11"/>
        <color rgb="FF000000"/>
        <rFont val="Calibri"/>
      </rPr>
      <t>.objectForKey('idleTime'))</t>
    </r>
    <r>
      <rPr>
        <sz val="11"/>
        <color rgb="FF000000"/>
        <rFont val="Calibri"/>
      </rPr>
      <t xml:space="preserve">
</t>
    </r>
    <r>
      <rPr>
        <sz val="11"/>
        <color rgb="FF000000"/>
        <rFont val="Calibri"/>
      </rPr>
      <t>if ( timeout &lt;= 900 )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</si>
  <si>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V-268442</t>
  </si>
  <si>
    <r>
      <rPr>
        <sz val="11"/>
        <rFont val="Calibri"/>
      </rPr>
      <t>The macOS system must disable login to other users</t>
    </r>
    <r>
      <rPr>
        <sz val="11"/>
        <color rgb="FF000000"/>
        <rFont val="Calibri"/>
      </rPr>
      <t>'</t>
    </r>
    <r>
      <rPr>
        <sz val="11"/>
        <color rgb="FF000000"/>
        <rFont val="Calibri"/>
      </rPr>
      <t xml:space="preserve"> active and locked sessions.</t>
    </r>
  </si>
  <si>
    <r>
      <rPr>
        <sz val="11"/>
        <color rgb="FF000000"/>
        <rFont val="Calibri"/>
      </rPr>
      <t>Configure the macOS system to disable login to other users' active and locked sessions with the following command:</t>
    </r>
    <r>
      <rPr>
        <sz val="11"/>
        <color rgb="FF000000"/>
        <rFont val="Calibri"/>
      </rPr>
      <t xml:space="preserve">
</t>
    </r>
    <r>
      <rPr>
        <sz val="11"/>
        <color rgb="FF000000"/>
        <rFont val="Calibri"/>
      </rPr>
      <t>/usr/bin/security authorizationdb write system.login.screensaver "authenticate-session-owner"</t>
    </r>
  </si>
  <si>
    <r>
      <rPr>
        <sz val="11"/>
        <color rgb="FF000000"/>
        <rFont val="Calibri"/>
      </rPr>
      <t>The ability to log in to another user's active or locked session must be disabled.</t>
    </r>
    <r>
      <rPr>
        <sz val="11"/>
        <color rgb="FF000000"/>
        <rFont val="Calibri"/>
      </rPr>
      <t xml:space="preserve">
</t>
    </r>
    <r>
      <rPr>
        <sz val="11"/>
        <color rgb="FF000000"/>
        <rFont val="Calibri"/>
      </rPr>
      <t>WARNING: This rule may cause issues when platformSSO is configured.</t>
    </r>
    <r>
      <rPr>
        <sz val="11"/>
        <color rgb="FF000000"/>
        <rFont val="Calibri"/>
      </rPr>
      <t xml:space="preserve">
</t>
    </r>
    <r>
      <rPr>
        <sz val="11"/>
        <color rgb="FF000000"/>
        <rFont val="Calibri"/>
      </rPr>
      <t>macOS has a privilege that can be granted to any user that will allow that user to unlock active users' sessions. Disabling the administrator's and/or user's ability to log in to another user's active and locked session prevents unauthorized people from viewing potentially sensitive and/or personal information.</t>
    </r>
    <r>
      <rPr>
        <sz val="11"/>
        <color rgb="FF000000"/>
        <rFont val="Calibri"/>
      </rPr>
      <t xml:space="preserve">
</t>
    </r>
    <r>
      <rPr>
        <sz val="11"/>
        <color rgb="FF000000"/>
        <rFont val="Calibri"/>
      </rPr>
      <t>Note: Configuring this setting will change the user experience and disable TouchID from unlocking the screen saver. To restore the user experience and allow TouchID to unlock the screen saver, run "/usr/bin/sudo /usr/bin/defaults write /Library/Preferences/com.apple.loginwindow screenUnlockMode -int 1". This setting can also be deployed with a configuration profile.</t>
    </r>
    <r>
      <rPr>
        <sz val="11"/>
        <color rgb="FF000000"/>
        <rFont val="Calibri"/>
      </rPr>
      <t xml:space="preserve">
</t>
    </r>
    <r>
      <rPr>
        <sz val="11"/>
        <color rgb="FF000000"/>
        <rFont val="Calibri"/>
      </rPr>
      <t>Satisfies: SRG-OS-000104-GPOS-00051, SRG-OS-000109-GPOS-00056</t>
    </r>
  </si>
  <si>
    <r>
      <rPr>
        <sz val="11"/>
        <color rgb="FF000000"/>
        <rFont val="Calibri"/>
      </rPr>
      <t>Verify the macOS system is configured to disable login to other users' active and locked sessions with the following command:</t>
    </r>
    <r>
      <rPr>
        <sz val="11"/>
        <color rgb="FF000000"/>
        <rFont val="Calibri"/>
      </rPr>
      <t xml:space="preserve">
</t>
    </r>
    <r>
      <rPr>
        <sz val="11"/>
        <color rgb="FF000000"/>
        <rFont val="Calibri"/>
      </rPr>
      <t>/usr/bin/security authorizationdb read system.login.screensaver 2&gt;&amp;1 | /usr/bin/grep -c '&lt;string&gt;authenticate-session-owner&lt;/string&gt;'</t>
    </r>
    <r>
      <rPr>
        <sz val="11"/>
        <color rgb="FF000000"/>
        <rFont val="Calibri"/>
      </rPr>
      <t xml:space="preserve">
</t>
    </r>
    <r>
      <rPr>
        <sz val="11"/>
        <color rgb="FF000000"/>
        <rFont val="Calibri"/>
      </rPr>
      <t>If the result is not "1", this is a finding.</t>
    </r>
  </si>
  <si>
    <t>V-268443</t>
  </si>
  <si>
    <r>
      <rPr>
        <sz val="11"/>
        <rFont val="Calibri"/>
      </rPr>
      <t>The macOS system must disable root login.</t>
    </r>
  </si>
  <si>
    <r>
      <rPr>
        <sz val="11"/>
        <color rgb="FF000000"/>
        <rFont val="Calibri"/>
      </rPr>
      <t>Configure the macOS system to disable root login with the following command:</t>
    </r>
    <r>
      <rPr>
        <sz val="11"/>
        <color rgb="FF000000"/>
        <rFont val="Calibri"/>
      </rPr>
      <t xml:space="preserve">
</t>
    </r>
    <r>
      <rPr>
        <sz val="11"/>
        <color rgb="FF000000"/>
        <rFont val="Calibri"/>
      </rPr>
      <t>/usr/bin/dscl . -create /Users/root UserShell /usr/bin/false</t>
    </r>
  </si>
  <si>
    <r>
      <rPr>
        <sz val="11"/>
        <color rgb="FF000000"/>
        <rFont val="Calibri"/>
      </rPr>
      <t>To assure individual accountability and prevent unauthorized access, logging in as root at the login window must be disabled.</t>
    </r>
    <r>
      <rPr>
        <sz val="11"/>
        <color rgb="FF000000"/>
        <rFont val="Calibri"/>
      </rPr>
      <t xml:space="preserve">
</t>
    </r>
    <r>
      <rPr>
        <sz val="11"/>
        <color rgb="FF000000"/>
        <rFont val="Calibri"/>
      </rPr>
      <t>The macOS system must require individuals to be authenticated with an individual authenticator prior to using a group authenticator, and administrator users must never log in directly as root.</t>
    </r>
    <r>
      <rPr>
        <sz val="11"/>
        <color rgb="FF000000"/>
        <rFont val="Calibri"/>
      </rPr>
      <t xml:space="preserve">
</t>
    </r>
    <r>
      <rPr>
        <sz val="11"/>
        <color rgb="FF000000"/>
        <rFont val="Calibri"/>
      </rPr>
      <t>Satisfies: SRG-OS-000104-GPOS-00051, SRG-OS-000109-GPOS-00056, SRG-OS-000364-GPOS-00151</t>
    </r>
  </si>
  <si>
    <r>
      <rPr>
        <sz val="11"/>
        <color rgb="FF000000"/>
        <rFont val="Calibri"/>
      </rPr>
      <t>Verify the macOS system is configured to disable root login with the following command:</t>
    </r>
    <r>
      <rPr>
        <sz val="11"/>
        <color rgb="FF000000"/>
        <rFont val="Calibri"/>
      </rPr>
      <t xml:space="preserve">
</t>
    </r>
    <r>
      <rPr>
        <sz val="11"/>
        <color rgb="FF000000"/>
        <rFont val="Calibri"/>
      </rPr>
      <t>/usr/bin/dscl . -read /Users/root UserShell 2&gt;&amp;1 | /usr/bin/grep -c "/usr/bin/false"</t>
    </r>
    <r>
      <rPr>
        <sz val="11"/>
        <color rgb="FF000000"/>
        <rFont val="Calibri"/>
      </rPr>
      <t xml:space="preserve">
</t>
    </r>
    <r>
      <rPr>
        <sz val="11"/>
        <color rgb="FF000000"/>
        <rFont val="Calibri"/>
      </rPr>
      <t>If the result is not "1", this is a finding.</t>
    </r>
  </si>
  <si>
    <t>V-268444</t>
  </si>
  <si>
    <r>
      <rPr>
        <sz val="11"/>
        <rFont val="Calibri"/>
      </rPr>
      <t>The macOS system must configure the SSH ServerAliveInterval to 900.</t>
    </r>
  </si>
  <si>
    <r>
      <rPr>
        <sz val="11"/>
        <color rgb="FF000000"/>
        <rFont val="Calibri"/>
      </rPr>
      <t>Configure the macOS system to set the SSH ServerAliveInterval to 900 with the following command:</t>
    </r>
    <r>
      <rPr>
        <sz val="11"/>
        <color rgb="FF000000"/>
        <rFont val="Calibri"/>
      </rPr>
      <t xml:space="preserve">
</t>
    </r>
    <r>
      <rPr>
        <sz val="11"/>
        <color rgb="FF000000"/>
        <rFont val="Calibri"/>
      </rPr>
      <t>include_dir=$(/usr/bin/awk '/^Include/ {print $2}' /etc/ssh/ssh_config | /usr/bin/tr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ssh_config_string=("ServerAliveInterval 900")</t>
    </r>
    <r>
      <rPr>
        <sz val="11"/>
        <color rgb="FF000000"/>
        <rFont val="Calibri"/>
      </rPr>
      <t xml:space="preserve">
</t>
    </r>
    <r>
      <rPr>
        <sz val="11"/>
        <color rgb="FF000000"/>
        <rFont val="Calibri"/>
      </rPr>
      <t>for ssh_config in $ssh_config_string; do</t>
    </r>
    <r>
      <rPr>
        <sz val="11"/>
        <color rgb="FF000000"/>
        <rFont val="Calibri"/>
      </rPr>
      <t xml:space="preserve">
</t>
    </r>
    <r>
      <rPr>
        <sz val="11"/>
        <color rgb="FF000000"/>
        <rFont val="Calibri"/>
      </rPr>
      <t>ssh_setting=$(echo $ssh_config | /usr/bin/cut -d " " -f1)</t>
    </r>
    <r>
      <rPr>
        <sz val="11"/>
        <color rgb="FF000000"/>
        <rFont val="Calibri"/>
      </rPr>
      <t xml:space="preserve">
</t>
    </r>
    <r>
      <rPr>
        <sz val="11"/>
        <color rgb="FF000000"/>
        <rFont val="Calibri"/>
      </rPr>
      <t>/usr/bin/grep -qEi "^$ssh_setting" "${include_dir}01-mscp-ssh.conf" &amp;&amp; /usr/bin/sed -i "" "s/^$ssh_setting.*/${ssh_config}/" "${include_dir}01-mscp-ssh.conf" || echo "$ssh_config" &gt;&gt; "${include_dir}01-mscp-ssh.conf"</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config=$(/usr/bin/sudo -u $u /usr/bin/ssh -Gv . 2&gt;&amp;1)</t>
    </r>
    <r>
      <rPr>
        <sz val="11"/>
        <color rgb="FF000000"/>
        <rFont val="Calibri"/>
      </rPr>
      <t xml:space="preserve">
</t>
    </r>
    <r>
      <rPr>
        <sz val="11"/>
        <color rgb="FF000000"/>
        <rFont val="Calibri"/>
      </rPr>
      <t>configfiles=$(echo "$config" | /usr/bin/awk '/Reading configuration data/ {print $NF}'| /usr/bin/tr -d '\r')</t>
    </r>
    <r>
      <rPr>
        <sz val="11"/>
        <color rgb="FF000000"/>
        <rFont val="Calibri"/>
      </rPr>
      <t xml:space="preserve">
</t>
    </r>
    <r>
      <rPr>
        <sz val="11"/>
        <color rgb="FF000000"/>
        <rFont val="Calibri"/>
      </rPr>
      <t>configarray=( ${(f)configfiles} )</t>
    </r>
    <r>
      <rPr>
        <sz val="11"/>
        <color rgb="FF000000"/>
        <rFont val="Calibri"/>
      </rPr>
      <t xml:space="preserve">
</t>
    </r>
    <r>
      <rPr>
        <sz val="11"/>
        <color rgb="FF000000"/>
        <rFont val="Calibri"/>
      </rPr>
      <t>if ! echo $config | /usr/bin/grep -q -i "$ssh_config" ; then</t>
    </r>
    <r>
      <rPr>
        <sz val="11"/>
        <color rgb="FF000000"/>
        <rFont val="Calibri"/>
      </rPr>
      <t xml:space="preserve">
</t>
    </r>
    <r>
      <rPr>
        <sz val="11"/>
        <color rgb="FF000000"/>
        <rFont val="Calibri"/>
      </rPr>
      <t>for c in $configarray; do</t>
    </r>
    <r>
      <rPr>
        <sz val="11"/>
        <color rgb="FF000000"/>
        <rFont val="Calibri"/>
      </rPr>
      <t xml:space="preserve">
</t>
    </r>
    <r>
      <rPr>
        <sz val="11"/>
        <color rgb="FF000000"/>
        <rFont val="Calibri"/>
      </rPr>
      <t>if [[ "$c" == "/etc/ssh/crypto.conf"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/usr/bin/sudo -u $u /usr/bin/grep -qEi "^$ssh_setting" "$c" &amp;&amp; /usr/bin/sed -i "" "s/^$ssh_setting.*/${ssh_config}/I" "$c"</t>
    </r>
    <r>
      <rPr>
        <sz val="11"/>
        <color rgb="FF000000"/>
        <rFont val="Calibri"/>
      </rPr>
      <t xml:space="preserve">
</t>
    </r>
    <r>
      <rPr>
        <sz val="11"/>
        <color rgb="FF000000"/>
        <rFont val="Calibri"/>
      </rPr>
      <t>if [[ "$c" =~ ".ssh/config" ]]; then</t>
    </r>
    <r>
      <rPr>
        <sz val="11"/>
        <color rgb="FF000000"/>
        <rFont val="Calibri"/>
      </rPr>
      <t xml:space="preserve">
</t>
    </r>
    <r>
      <rPr>
        <sz val="11"/>
        <color rgb="FF000000"/>
        <rFont val="Calibri"/>
      </rPr>
      <t>if /usr/bin/grep -qEi "$ssh_setting" "$c" 2&gt; /dev/null; then</t>
    </r>
    <r>
      <rPr>
        <sz val="11"/>
        <color rgb="FF000000"/>
        <rFont val="Calibri"/>
      </rPr>
      <t xml:space="preserve">
</t>
    </r>
    <r>
      <rPr>
        <sz val="11"/>
        <color rgb="FF000000"/>
        <rFont val="Calibri"/>
      </rPr>
      <t>old_file=$(cat ~$u/.ssh/config)</t>
    </r>
    <r>
      <rPr>
        <sz val="11"/>
        <color rgb="FF000000"/>
        <rFont val="Calibri"/>
      </rPr>
      <t xml:space="preserve">
</t>
    </r>
    <r>
      <rPr>
        <sz val="11"/>
        <color rgb="FF000000"/>
        <rFont val="Calibri"/>
      </rPr>
      <t>echo "$ssh_config" &gt; ~$u/.ssh/config</t>
    </r>
    <r>
      <rPr>
        <sz val="11"/>
        <color rgb="FF000000"/>
        <rFont val="Calibri"/>
      </rPr>
      <t xml:space="preserve">
</t>
    </r>
    <r>
      <rPr>
        <sz val="11"/>
        <color rgb="FF000000"/>
        <rFont val="Calibri"/>
      </rPr>
      <t>echo "$old_file" &gt;&gt; ~$u/.ssh/config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done</t>
    </r>
  </si>
  <si>
    <r>
      <rPr>
        <sz val="11"/>
        <color rgb="FF000000"/>
        <rFont val="Calibri"/>
      </rPr>
      <t>SSH must be configured with an Active Server Alive Maximum Count set to 900.</t>
    </r>
    <r>
      <rPr>
        <sz val="11"/>
        <color rgb="FF000000"/>
        <rFont val="Calibri"/>
      </rPr>
      <t xml:space="preserve">
</t>
    </r>
    <r>
      <rPr>
        <sz val="11"/>
        <color rgb="FF000000"/>
        <rFont val="Calibri"/>
      </rPr>
      <t>Setting the Active Server Alive Maximum Count to 900 will log users out after a 900-second interval of inactivity.</t>
    </r>
    <r>
      <rPr>
        <sz val="11"/>
        <color rgb="FF000000"/>
        <rFont val="Calibri"/>
      </rPr>
      <t xml:space="preserve">
</t>
    </r>
    <r>
      <rPr>
        <sz val="11"/>
        <color rgb="FF000000"/>
        <rFont val="Calibri"/>
      </rPr>
      <t>Note: /etc/ssh/ssh_config will be automatically modified to its original state following any update or major upgrade to the operating system.</t>
    </r>
  </si>
  <si>
    <r>
      <rPr>
        <sz val="11"/>
        <color rgb="FF000000"/>
        <rFont val="Calibri"/>
      </rPr>
      <t>Verify the macOS system is configured to set the SSH ServerAliveInterval to 900 with the following command:</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sshCheck=$(/usr/bin/sudo -u $u /usr/bin/ssh -G . | /usr/bin/grep -c "^serveraliveinterval 900")</t>
    </r>
    <r>
      <rPr>
        <sz val="11"/>
        <color rgb="FF000000"/>
        <rFont val="Calibri"/>
      </rPr>
      <t xml:space="preserve">
</t>
    </r>
    <r>
      <rPr>
        <sz val="11"/>
        <color rgb="FF000000"/>
        <rFont val="Calibri"/>
      </rPr>
      <t>if [[ "$sshCheck" == "0" ]]; then</t>
    </r>
    <r>
      <rPr>
        <sz val="11"/>
        <color rgb="FF000000"/>
        <rFont val="Calibri"/>
      </rPr>
      <t xml:space="preserve">
</t>
    </r>
    <r>
      <rPr>
        <sz val="11"/>
        <color rgb="FF000000"/>
        <rFont val="Calibri"/>
      </rPr>
      <t>ret="fail"</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/bin/echo $ret</t>
    </r>
    <r>
      <rPr>
        <sz val="11"/>
        <color rgb="FF000000"/>
        <rFont val="Calibri"/>
      </rPr>
      <t xml:space="preserve">
</t>
    </r>
    <r>
      <rPr>
        <sz val="11"/>
        <color rgb="FF000000"/>
        <rFont val="Calibri"/>
      </rPr>
      <t>If the result is not "pass", this is a finding.</t>
    </r>
  </si>
  <si>
    <t>V-268445</t>
  </si>
  <si>
    <r>
      <rPr>
        <sz val="11"/>
        <rFont val="Calibri"/>
      </rPr>
      <t>The macOS system must configure SSHD channel timeout to 900.</t>
    </r>
  </si>
  <si>
    <r>
      <rPr>
        <sz val="11"/>
        <color rgb="FF000000"/>
        <rFont val="Calibri"/>
      </rPr>
      <t>Configure the macOS system to set the SSHD ChannelTimeout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'channeltimeout session:*=900' "${include_dir}01-mscp-sshd.conf" 2&gt;/dev/null || echo "channeltimeout session:*=900"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</si>
  <si>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session ChannelTimeout set to 900.</t>
    </r>
    <r>
      <rPr>
        <sz val="11"/>
        <color rgb="FF000000"/>
        <rFont val="Calibri"/>
      </rPr>
      <t xml:space="preserve">
</t>
    </r>
    <r>
      <rPr>
        <sz val="11"/>
        <color rgb="FF000000"/>
        <rFont val="Calibri"/>
      </rPr>
      <t>This will set the timeout when the session is inactive.</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SRG-OS-000163-GPOS-00072, SRG-OS-000279-GPOS-00109</t>
    </r>
  </si>
  <si>
    <r>
      <rPr>
        <sz val="11"/>
        <color rgb="FF000000"/>
        <rFont val="Calibri"/>
      </rPr>
      <t>Verify the macOS system is configured to set the SSHD Channel Timeout to 900 with the following command:</t>
    </r>
    <r>
      <rPr>
        <sz val="11"/>
        <color rgb="FF000000"/>
        <rFont val="Calibri"/>
      </rPr>
      <t xml:space="preserve">
</t>
    </r>
    <r>
      <rPr>
        <sz val="11"/>
        <color rgb="FF000000"/>
        <rFont val="Calibri"/>
      </rPr>
      <t>/usr/sbin/sshd -G | /usr/bin/awk -F "=" '/channeltimeout session:*/{print $2}'</t>
    </r>
    <r>
      <rPr>
        <sz val="11"/>
        <color rgb="FF000000"/>
        <rFont val="Calibri"/>
      </rPr>
      <t xml:space="preserve">
</t>
    </r>
    <r>
      <rPr>
        <sz val="11"/>
        <color rgb="FF000000"/>
        <rFont val="Calibri"/>
      </rPr>
      <t>If the result is not "900", this is a finding.</t>
    </r>
  </si>
  <si>
    <t>V-268446</t>
  </si>
  <si>
    <r>
      <rPr>
        <sz val="11"/>
        <rFont val="Calibri"/>
      </rPr>
      <t>The macOS system must configure SSHD unused connection timeout to 900.</t>
    </r>
  </si>
  <si>
    <r>
      <rPr>
        <sz val="11"/>
        <color rgb="FF000000"/>
        <rFont val="Calibri"/>
      </rPr>
      <t>Configure the macOS system to set the SSHD unused connection timeout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'unusedconnectiontimeout 900' "${include_dir}01-mscp-sshd.conf" 2&gt;/dev/null || echo "unusedconnectiontimeout 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</si>
  <si>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unused connection timeout set to 900.</t>
    </r>
    <r>
      <rPr>
        <sz val="11"/>
        <color rgb="FF000000"/>
        <rFont val="Calibri"/>
      </rPr>
      <t xml:space="preserve">
</t>
    </r>
    <r>
      <rPr>
        <sz val="11"/>
        <color rgb="FF000000"/>
        <rFont val="Calibri"/>
      </rPr>
      <t>This will set the timeout when there are no open channels within a session.</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SRG-OS-000163-GPOS-00072, SRG-OS-000279-GPOS-00109</t>
    </r>
  </si>
  <si>
    <r>
      <rPr>
        <sz val="11"/>
        <color rgb="FF000000"/>
        <rFont val="Calibri"/>
      </rPr>
      <t>Verify the macOS system is configured to set the SSHD unused connection timeout to 900 with the following command:</t>
    </r>
    <r>
      <rPr>
        <sz val="11"/>
        <color rgb="FF000000"/>
        <rFont val="Calibri"/>
      </rPr>
      <t xml:space="preserve">
</t>
    </r>
    <r>
      <rPr>
        <sz val="11"/>
        <color rgb="FF000000"/>
        <rFont val="Calibri"/>
      </rPr>
      <t>/usr/sbin/sshd -G | /usr/bin/awk '/unusedconnectiontimeout/{print $2}'</t>
    </r>
    <r>
      <rPr>
        <sz val="11"/>
        <color rgb="FF000000"/>
        <rFont val="Calibri"/>
      </rPr>
      <t xml:space="preserve">
</t>
    </r>
    <r>
      <rPr>
        <sz val="11"/>
        <color rgb="FF000000"/>
        <rFont val="Calibri"/>
      </rPr>
      <t>If the result is not "900", this is a finding.</t>
    </r>
  </si>
  <si>
    <t>V-268447</t>
  </si>
  <si>
    <r>
      <rPr>
        <sz val="11"/>
        <rFont val="Calibri"/>
      </rPr>
      <t>The macOS system must set SSH Active Server Alive Maximum to 0.</t>
    </r>
  </si>
  <si>
    <r>
      <rPr>
        <sz val="11"/>
        <color rgb="FF000000"/>
        <rFont val="Calibri"/>
      </rPr>
      <t>Configure the macOS system to set SSH Active Server Alive Maximum to 0 with the following command:</t>
    </r>
    <r>
      <rPr>
        <sz val="11"/>
        <color rgb="FF000000"/>
        <rFont val="Calibri"/>
      </rPr>
      <t xml:space="preserve">
</t>
    </r>
    <r>
      <rPr>
        <sz val="11"/>
        <color rgb="FF000000"/>
        <rFont val="Calibri"/>
      </rPr>
      <t>include_dir=$(/usr/bin/awk '/^Include/ {print $2}' /etc/ssh/ssh_config | /usr/bin/tr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ssh_config=("ServerAliveCountMax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ssh_setting=$(echo $ssh_config | /usr/bin/cut -d " " -f1)</t>
    </r>
    <r>
      <rPr>
        <sz val="11"/>
        <color rgb="FF000000"/>
        <rFont val="Calibri"/>
      </rPr>
      <t xml:space="preserve">
</t>
    </r>
    <r>
      <rPr>
        <sz val="11"/>
        <color rgb="FF000000"/>
        <rFont val="Calibri"/>
      </rPr>
      <t>/usr/bin/grep -qEi "^$ssh_setting" "${include_dir}01-mscp-ssh.conf" &amp;&amp; /usr/bin/sed -i "" "s/^$ssh_setting.*/${ssh_config}/" "${include_dir}01-mscp-ssh.conf" || echo "$ssh_config" &gt;&gt; "${include_dir}01-mscp-ssh.conf"</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config=$(/usr/bin/sudo -u $u /usr/bin/ssh -Gv . 2&gt;&amp;1)</t>
    </r>
    <r>
      <rPr>
        <sz val="11"/>
        <color rgb="FF000000"/>
        <rFont val="Calibri"/>
      </rPr>
      <t xml:space="preserve">
</t>
    </r>
    <r>
      <rPr>
        <sz val="11"/>
        <color rgb="FF000000"/>
        <rFont val="Calibri"/>
      </rPr>
      <t>configfiles=$(echo "$config" | /usr/bin/awk '/Reading configuration data/ {print $NF}'| /usr/bin/tr -d '\r')</t>
    </r>
    <r>
      <rPr>
        <sz val="11"/>
        <color rgb="FF000000"/>
        <rFont val="Calibri"/>
      </rPr>
      <t xml:space="preserve">
</t>
    </r>
    <r>
      <rPr>
        <sz val="11"/>
        <color rgb="FF000000"/>
        <rFont val="Calibri"/>
      </rPr>
      <t>configarray=( ${(f)configfiles} )</t>
    </r>
    <r>
      <rPr>
        <sz val="11"/>
        <color rgb="FF000000"/>
        <rFont val="Calibri"/>
      </rPr>
      <t xml:space="preserve">
</t>
    </r>
    <r>
      <rPr>
        <sz val="11"/>
        <color rgb="FF000000"/>
        <rFont val="Calibri"/>
      </rPr>
      <t>if ! echo $config | /usr/bin/grep -q -i "$ssh_config" ; then</t>
    </r>
    <r>
      <rPr>
        <sz val="11"/>
        <color rgb="FF000000"/>
        <rFont val="Calibri"/>
      </rPr>
      <t xml:space="preserve">
</t>
    </r>
    <r>
      <rPr>
        <sz val="11"/>
        <color rgb="FF000000"/>
        <rFont val="Calibri"/>
      </rPr>
      <t>for c in $configarray; do</t>
    </r>
    <r>
      <rPr>
        <sz val="11"/>
        <color rgb="FF000000"/>
        <rFont val="Calibri"/>
      </rPr>
      <t xml:space="preserve">
</t>
    </r>
    <r>
      <rPr>
        <sz val="11"/>
        <color rgb="FF000000"/>
        <rFont val="Calibri"/>
      </rPr>
      <t>if [[ "$c" == "/etc/ssh/crypto.conf"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/usr/bin/sudo -u $u /usr/bin/grep -qEi "^$ssh_setting" "$c" &amp;&amp; /usr/bin/sed -i "" "s/^$ssh_setting.*/${ssh_config}/I" "$c"</t>
    </r>
    <r>
      <rPr>
        <sz val="11"/>
        <color rgb="FF000000"/>
        <rFont val="Calibri"/>
      </rPr>
      <t xml:space="preserve">
</t>
    </r>
    <r>
      <rPr>
        <sz val="11"/>
        <color rgb="FF000000"/>
        <rFont val="Calibri"/>
      </rPr>
      <t>if [[ "$c" =~ ".ssh/config" ]]; then</t>
    </r>
    <r>
      <rPr>
        <sz val="11"/>
        <color rgb="FF000000"/>
        <rFont val="Calibri"/>
      </rPr>
      <t xml:space="preserve">
</t>
    </r>
    <r>
      <rPr>
        <sz val="11"/>
        <color rgb="FF000000"/>
        <rFont val="Calibri"/>
      </rPr>
      <t>if /usr/bin/grep -qEi "$ssh_setting" "$c" 2&gt; /dev/null; then</t>
    </r>
    <r>
      <rPr>
        <sz val="11"/>
        <color rgb="FF000000"/>
        <rFont val="Calibri"/>
      </rPr>
      <t xml:space="preserve">
</t>
    </r>
    <r>
      <rPr>
        <sz val="11"/>
        <color rgb="FF000000"/>
        <rFont val="Calibri"/>
      </rPr>
      <t>old_file=$(cat ~$u/.ssh/config)</t>
    </r>
    <r>
      <rPr>
        <sz val="11"/>
        <color rgb="FF000000"/>
        <rFont val="Calibri"/>
      </rPr>
      <t xml:space="preserve">
</t>
    </r>
    <r>
      <rPr>
        <sz val="11"/>
        <color rgb="FF000000"/>
        <rFont val="Calibri"/>
      </rPr>
      <t>echo "$ssh_config" &gt; ~$u/.ssh/config</t>
    </r>
    <r>
      <rPr>
        <sz val="11"/>
        <color rgb="FF000000"/>
        <rFont val="Calibri"/>
      </rPr>
      <t xml:space="preserve">
</t>
    </r>
    <r>
      <rPr>
        <sz val="11"/>
        <color rgb="FF000000"/>
        <rFont val="Calibri"/>
      </rPr>
      <t>echo "$old_file" &gt;&gt; ~$u/.ssh/config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</si>
  <si>
    <r>
      <rPr>
        <sz val="11"/>
        <color rgb="FF000000"/>
        <rFont val="Calibri"/>
      </rPr>
      <t>SSH must be configured with an Active Server Alive Maximum Count set to 0. Terminating an idle session within a short time reduces the window of opportunity for unauthorized personnel to take control of a management session enabled on the console or console port that has been left unattended. Quickly terminating an idle session or an incomplete login attempt will also free up resources committed by the managed network element.</t>
    </r>
    <r>
      <rPr>
        <sz val="11"/>
        <color rgb="FF000000"/>
        <rFont val="Calibri"/>
      </rPr>
      <t xml:space="preserve">
</t>
    </r>
    <r>
      <rPr>
        <sz val="11"/>
        <color rgb="FF000000"/>
        <rFont val="Calibri"/>
      </rPr>
      <t>Note: /etc/ssh/ssh_config will be automatically modified to its original state following any update or major upgrade to the operating system.</t>
    </r>
  </si>
  <si>
    <r>
      <rPr>
        <sz val="11"/>
        <color rgb="FF000000"/>
        <rFont val="Calibri"/>
      </rPr>
      <t>Verify the macOS system is configured to set SSH Active Server Alive Maximum to 0 with the following command:</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sshCheck=$(/usr/bin/sudo -u $u /usr/bin/ssh -G . | /usr/bin/grep -c "^serveralivecountmax 0")</t>
    </r>
    <r>
      <rPr>
        <sz val="11"/>
        <color rgb="FF000000"/>
        <rFont val="Calibri"/>
      </rPr>
      <t xml:space="preserve">
</t>
    </r>
    <r>
      <rPr>
        <sz val="11"/>
        <color rgb="FF000000"/>
        <rFont val="Calibri"/>
      </rPr>
      <t>if [[ "$sshCheck" == "0" ]]; then</t>
    </r>
    <r>
      <rPr>
        <sz val="11"/>
        <color rgb="FF000000"/>
        <rFont val="Calibri"/>
      </rPr>
      <t xml:space="preserve">
</t>
    </r>
    <r>
      <rPr>
        <sz val="11"/>
        <color rgb="FF000000"/>
        <rFont val="Calibri"/>
      </rPr>
      <t>ret="fail"</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/bin/echo $ret</t>
    </r>
    <r>
      <rPr>
        <sz val="11"/>
        <color rgb="FF000000"/>
        <rFont val="Calibri"/>
      </rPr>
      <t xml:space="preserve">
</t>
    </r>
    <r>
      <rPr>
        <sz val="11"/>
        <color rgb="FF000000"/>
        <rFont val="Calibri"/>
      </rPr>
      <t>If the result is not "pass", this is a finding.</t>
    </r>
  </si>
  <si>
    <t>V-268448</t>
  </si>
  <si>
    <r>
      <rPr>
        <sz val="11"/>
        <rFont val="Calibri"/>
      </rPr>
      <t>The macOS system must enforce auto logout after 86400 seconds of inactivity.</t>
    </r>
  </si>
  <si>
    <r>
      <rPr>
        <sz val="11"/>
        <color rgb="FF000000"/>
        <rFont val="Calibri"/>
      </rPr>
      <t>Configure the macOS system to enforce auto logout after 86400 seconds of inactivity by installing the "com.apple.GlobalPreferences" configuration profile.</t>
    </r>
  </si>
  <si>
    <r>
      <rPr>
        <sz val="11"/>
        <color rgb="FF000000"/>
        <rFont val="Calibri"/>
      </rPr>
      <t>Auto logout must be configured to automatically terminate a user session and log out after 86400 seconds of inactivity.</t>
    </r>
    <r>
      <rPr>
        <sz val="11"/>
        <color rgb="FF000000"/>
        <rFont val="Calibri"/>
      </rPr>
      <t xml:space="preserve">
</t>
    </r>
    <r>
      <rPr>
        <sz val="11"/>
        <color rgb="FF000000"/>
        <rFont val="Calibri"/>
      </rPr>
      <t>NOTE: The maximum that macOS can be configured for autologoff is 86400 seconds.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The automatic logout may cause disruptions to an organization's workflow and/or loss of data. Information system security officers (ISSOs) are advised to first fully weigh the potential risks posed to their organization before opting to disable the automatic logout setting.</t>
    </r>
    <r>
      <rPr>
        <sz val="11"/>
        <color rgb="FF000000"/>
        <rFont val="Calibri"/>
      </rPr>
      <t xml:space="preserve">
</t>
    </r>
    <r>
      <rPr>
        <sz val="11"/>
        <color rgb="FF000000"/>
        <rFont val="Calibri"/>
      </rPr>
      <t>====</t>
    </r>
  </si>
  <si>
    <r>
      <rPr>
        <sz val="11"/>
        <color rgb="FF000000"/>
        <rFont val="Calibri"/>
      </rPr>
      <t>Verify the macOS system is configured to enforce auto logout after 86400 seconds of inactivity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$.NSUserDefaults.alloc.initWithSuiteName('.GlobalPreferences')\</t>
    </r>
    <r>
      <rPr>
        <sz val="11"/>
        <color rgb="FF000000"/>
        <rFont val="Calibri"/>
      </rPr>
      <t xml:space="preserve">
</t>
    </r>
    <r>
      <rPr>
        <sz val="11"/>
        <color rgb="FF000000"/>
        <rFont val="Calibri"/>
      </rPr>
      <t>.objectForKey('com.apple.autologout.AutoLogOutDelay').js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"86400", this is a finding.</t>
    </r>
  </si>
  <si>
    <t>V-268449</t>
  </si>
  <si>
    <r>
      <rPr>
        <sz val="11"/>
        <rFont val="Calibri"/>
      </rPr>
      <t>The macOS system must be configured to use an authorized time server.</t>
    </r>
  </si>
  <si>
    <r>
      <rPr>
        <sz val="11"/>
        <color rgb="FF000000"/>
        <rFont val="Calibri"/>
      </rPr>
      <t>Configure the macOS system to use an authorized time server by installing the "com.apple.MCX" configuration profile.</t>
    </r>
  </si>
  <si>
    <r>
      <rPr>
        <sz val="11"/>
        <color rgb="FF000000"/>
        <rFont val="Calibri"/>
      </rPr>
      <t>An approved time server must be the only server configured for use. As of macOS 10.13, only one time server is supported.</t>
    </r>
    <r>
      <rPr>
        <sz val="11"/>
        <color rgb="FF000000"/>
        <rFont val="Calibri"/>
      </rPr>
      <t xml:space="preserve">
</t>
    </r>
    <r>
      <rPr>
        <sz val="11"/>
        <color rgb="FF000000"/>
        <rFont val="Calibri"/>
      </rPr>
      <t>This rule ensures the uniformity of time stamps for information systems with multiple system clocks and systems connected over a network.</t>
    </r>
    <r>
      <rPr>
        <sz val="11"/>
        <color rgb="FF000000"/>
        <rFont val="Calibri"/>
      </rPr>
      <t xml:space="preserve">
</t>
    </r>
    <r>
      <rPr>
        <sz val="11"/>
        <color rgb="FF000000"/>
        <rFont val="Calibri"/>
      </rPr>
      <t>Satisfies: SRG-OS-000355-GPOS-00143, SRG-OS-000356-GPOS-00144</t>
    </r>
  </si>
  <si>
    <r>
      <rPr>
        <sz val="11"/>
        <color rgb="FF000000"/>
        <rFont val="Calibri"/>
      </rPr>
      <t>Verify the macOS system is configured to use an authorized time server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.objectForKey('timeServer').js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an authoritative time server that is synchronized with redundant USNO time servers as designated for the appropriate DOD network, this is a finding.</t>
    </r>
  </si>
  <si>
    <t>V-268450</t>
  </si>
  <si>
    <r>
      <rPr>
        <sz val="11"/>
        <rFont val="Calibri"/>
      </rPr>
      <t>The macOS system must enable the time synchronization daemon.</t>
    </r>
  </si>
  <si>
    <r>
      <rPr>
        <sz val="11"/>
        <color rgb="FF000000"/>
        <rFont val="Calibri"/>
      </rPr>
      <t>Configure the macOS system to enable the time synchronization daemon with the following command:</t>
    </r>
    <r>
      <rPr>
        <sz val="11"/>
        <color rgb="FF000000"/>
        <rFont val="Calibri"/>
      </rPr>
      <t xml:space="preserve">
</t>
    </r>
    <r>
      <rPr>
        <sz val="11"/>
        <color rgb="FF000000"/>
        <rFont val="Calibri"/>
      </rPr>
      <t>/bin/launchctl load -w /System/Library/LaunchDaemons/com.apple.timed.plist</t>
    </r>
    <r>
      <rPr>
        <sz val="11"/>
        <color rgb="FF000000"/>
        <rFont val="Calibri"/>
      </rPr>
      <t xml:space="preserve">
</t>
    </r>
    <r>
      <rPr>
        <sz val="11"/>
        <color rgb="FF000000"/>
        <rFont val="Calibri"/>
      </rPr>
      <t>NOTE: The service "timed" cannot be unloaded or loaded while System Integrity Protection (SIP) is enabled.</t>
    </r>
  </si>
  <si>
    <r>
      <rPr>
        <sz val="11"/>
        <color rgb="FF000000"/>
        <rFont val="Calibri"/>
      </rPr>
      <t>The macOS time synchronization daemon (timed) must be enabled for proper time synchronization to an authorized time server.</t>
    </r>
    <r>
      <rPr>
        <sz val="11"/>
        <color rgb="FF000000"/>
        <rFont val="Calibri"/>
      </rPr>
      <t xml:space="preserve">
</t>
    </r>
    <r>
      <rPr>
        <sz val="11"/>
        <color rgb="FF000000"/>
        <rFont val="Calibri"/>
      </rPr>
      <t>NOTE: The time synchronization daemon is enabled by default on macOS.</t>
    </r>
    <r>
      <rPr>
        <sz val="11"/>
        <color rgb="FF000000"/>
        <rFont val="Calibri"/>
      </rPr>
      <t xml:space="preserve">
</t>
    </r>
    <r>
      <rPr>
        <sz val="11"/>
        <color rgb="FF000000"/>
        <rFont val="Calibri"/>
      </rPr>
      <t>Satisfies: SRG-OS-000355-GPOS-00143, SRG-OS-000356-GPOS-00144, SRG-OS-000785-GPOS-00250</t>
    </r>
  </si>
  <si>
    <r>
      <rPr>
        <sz val="11"/>
        <color rgb="FF000000"/>
        <rFont val="Calibri"/>
      </rPr>
      <t>Verify the macOS system is configured to enable the time synchronization daemon with the following command:</t>
    </r>
    <r>
      <rPr>
        <sz val="11"/>
        <color rgb="FF000000"/>
        <rFont val="Calibri"/>
      </rPr>
      <t xml:space="preserve">
</t>
    </r>
    <r>
      <rPr>
        <sz val="11"/>
        <color rgb="FF000000"/>
        <rFont val="Calibri"/>
      </rPr>
      <t>/bin/launchctl list | /usr/bin/grep -c com.apple.timed</t>
    </r>
    <r>
      <rPr>
        <sz val="11"/>
        <color rgb="FF000000"/>
        <rFont val="Calibri"/>
      </rPr>
      <t xml:space="preserve">
</t>
    </r>
    <r>
      <rPr>
        <sz val="11"/>
        <color rgb="FF000000"/>
        <rFont val="Calibri"/>
      </rPr>
      <t>If the result is not "1", this is a finding.</t>
    </r>
  </si>
  <si>
    <t>V-268451</t>
  </si>
  <si>
    <r>
      <rPr>
        <sz val="11"/>
        <rFont val="Calibri"/>
      </rPr>
      <t>The macOS system must configure sudo to log events.</t>
    </r>
  </si>
  <si>
    <r>
      <rPr>
        <sz val="11"/>
        <color rgb="FF000000"/>
        <rFont val="Calibri"/>
      </rPr>
      <t>Configure the macOS system to log privilege escalation with the following command:</t>
    </r>
    <r>
      <rPr>
        <sz val="11"/>
        <color rgb="FF000000"/>
        <rFont val="Calibri"/>
      </rPr>
      <t xml:space="preserve">
</t>
    </r>
    <r>
      <rPr>
        <sz val="11"/>
        <color rgb="FF000000"/>
        <rFont val="Calibri"/>
      </rPr>
      <t>/usr/bin/find /etc/sudoers* -type f -exec sed -i '' '/^Defaults[[:blank:]]*\!log_allowed/s/^/# /' '{}' \;</t>
    </r>
    <r>
      <rPr>
        <sz val="11"/>
        <color rgb="FF000000"/>
        <rFont val="Calibri"/>
      </rPr>
      <t xml:space="preserve">
</t>
    </r>
    <r>
      <rPr>
        <sz val="11"/>
        <color rgb="FF000000"/>
        <rFont val="Calibri"/>
      </rPr>
      <t>/bin/echo "Defaults log_allowed" &gt;&gt; /etc/sudoers.d/mscp</t>
    </r>
  </si>
  <si>
    <r>
      <rPr>
        <sz val="11"/>
        <color rgb="FF000000"/>
        <rFont val="Calibri"/>
      </rPr>
      <t>Sudo must be configured to log privilege escalation.</t>
    </r>
    <r>
      <rPr>
        <sz val="11"/>
        <color rgb="FF000000"/>
        <rFont val="Calibri"/>
      </rPr>
      <t xml:space="preserve">
</t>
    </r>
    <r>
      <rPr>
        <sz val="11"/>
        <color rgb="FF000000"/>
        <rFont val="Calibri"/>
      </rPr>
      <t>Without logging privilege escalation, it is difficult to identify attempted attacks because no audit trail is available for forensic investigation.</t>
    </r>
  </si>
  <si>
    <r>
      <rPr>
        <sz val="11"/>
        <color rgb="FF000000"/>
        <rFont val="Calibri"/>
      </rPr>
      <t>Verify the macOS system is configured to log privilege escalation with the following command:</t>
    </r>
    <r>
      <rPr>
        <sz val="11"/>
        <color rgb="FF000000"/>
        <rFont val="Calibri"/>
      </rPr>
      <t xml:space="preserve">
</t>
    </r>
    <r>
      <rPr>
        <sz val="11"/>
        <color rgb="FF000000"/>
        <rFont val="Calibri"/>
      </rPr>
      <t>/usr/bin/sudo /usr/bin/sudo -V | /usr/bin/grep -c "Log when a command is allowed by sudoers"</t>
    </r>
    <r>
      <rPr>
        <sz val="11"/>
        <color rgb="FF000000"/>
        <rFont val="Calibri"/>
      </rPr>
      <t xml:space="preserve">
</t>
    </r>
    <r>
      <rPr>
        <sz val="11"/>
        <color rgb="FF000000"/>
        <rFont val="Calibri"/>
      </rPr>
      <t>If the result is not "1", this is a finding.</t>
    </r>
  </si>
  <si>
    <t>V-268452</t>
  </si>
  <si>
    <r>
      <rPr>
        <sz val="11"/>
        <rFont val="Calibri"/>
      </rPr>
      <t>The macOS system must be configured to audit all administrative action events.</t>
    </r>
  </si>
  <si>
    <r>
      <rPr>
        <sz val="11"/>
        <color rgb="FF000000"/>
        <rFont val="Calibri"/>
      </rPr>
      <t>Configure the macOS system to audit privileged access with the following command:</t>
    </r>
    <r>
      <rPr>
        <sz val="11"/>
        <color rgb="FF000000"/>
        <rFont val="Calibri"/>
      </rPr>
      <t xml:space="preserve">
</t>
    </r>
    <r>
      <rPr>
        <sz val="11"/>
        <color rgb="FF000000"/>
        <rFont val="Calibri"/>
      </rPr>
      <t>/usr/bin/grep -qE "^flags.*[^-]ad" /etc/security/audit_control || /usr/bin/sed -i.bak '/^flags/ s/$/,ad/' /etc/security/audit_control;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</si>
  <si>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auditing system must be configured to flag administrative action (ad) events.</t>
    </r>
    <r>
      <rPr>
        <sz val="11"/>
        <color rgb="FF000000"/>
        <rFont val="Calibri"/>
      </rPr>
      <t xml:space="preserve">
</t>
    </r>
    <r>
      <rPr>
        <sz val="11"/>
        <color rgb="FF000000"/>
        <rFont val="Calibri"/>
      </rPr>
      <t>Administrative action events include changes made to the system (e.g., modifying authentication policies). If audit records do not include ad events, it is difficult to identify incidents and to correlate incidents to subsequent events.</t>
    </r>
    <r>
      <rPr>
        <sz val="11"/>
        <color rgb="FF000000"/>
        <rFont val="Calibri"/>
      </rPr>
      <t xml:space="preserve">
</t>
    </r>
    <r>
      <rPr>
        <sz val="11"/>
        <color rgb="FF000000"/>
        <rFont val="Calibri"/>
      </rPr>
      <t>Audit records can be generated from various components within the information system (e.g., via a module or policy filter).</t>
    </r>
    <r>
      <rPr>
        <sz val="11"/>
        <color rgb="FF000000"/>
        <rFont val="Calibri"/>
      </rPr>
      <t xml:space="preserve">
</t>
    </r>
    <r>
      <rPr>
        <sz val="11"/>
        <color rgb="FF000000"/>
        <rFont val="Calibri"/>
      </rPr>
      <t>The information system audits the execution of privileged functions.</t>
    </r>
    <r>
      <rPr>
        <sz val="11"/>
        <color rgb="FF000000"/>
        <rFont val="Calibri"/>
      </rPr>
      <t xml:space="preserve">
</t>
    </r>
    <r>
      <rPr>
        <sz val="11"/>
        <color rgb="FF000000"/>
        <rFont val="Calibri"/>
      </rPr>
      <t>Note: Changing the line "43127:AUE_MAC_SYSCALL:mac_syscall(2):ad" to "43127:AUE_MAC_SYSCALL:mac_syscall(2):zz" in the file /etc/security/audit_event is recommended. This will prevent sandbox violations from being audited by the ad flag.</t>
    </r>
    <r>
      <rPr>
        <sz val="11"/>
        <color rgb="FF000000"/>
        <rFont val="Calibri"/>
      </rPr>
      <t xml:space="preserve">
</t>
    </r>
    <r>
      <rPr>
        <sz val="11"/>
        <color rgb="FF000000"/>
        <rFont val="Calibri"/>
      </rPr>
      <t>Satisfies: SRG-OS-000004-GPOS-00004, SRG-OS-000239-GPOS-00089, SRG-OS-000240-GPOS-00090, SRG-OS-000241-GPOS-00091, SRG-OS-000303-GPOS-00120, SRG-OS-000327-GPOS-00127, SRG-OS-000365-GPOS-00152, SRG-OS-000392-GPOS-00172, SRG-OS-000458-GPOS-00203, SRG-OS-000471-GPOS-00215, SRG-OS-000471-GPOS-00216, SRG-OS-000476-GPOS-00221</t>
    </r>
  </si>
  <si>
    <r>
      <rPr>
        <sz val="11"/>
        <color rgb="FF000000"/>
        <rFont val="Calibri"/>
      </rPr>
      <t>Verify the macOS system is configured to audit privileged access with the following command:</t>
    </r>
    <r>
      <rPr>
        <sz val="11"/>
        <color rgb="FF000000"/>
        <rFont val="Calibri"/>
      </rPr>
      <t xml:space="preserve">
</t>
    </r>
    <r>
      <rPr>
        <sz val="11"/>
        <color rgb="FF000000"/>
        <rFont val="Calibri"/>
      </rPr>
      <t>/usr/bin/awk -F':' '/^flags/ { print $NF }' /etc/security/audit_control | /usr/bin/tr ',' '\n' | /usr/bin/grep -Ec 'ad'</t>
    </r>
    <r>
      <rPr>
        <sz val="11"/>
        <color rgb="FF000000"/>
        <rFont val="Calibri"/>
      </rPr>
      <t xml:space="preserve">
</t>
    </r>
    <r>
      <rPr>
        <sz val="11"/>
        <color rgb="FF000000"/>
        <rFont val="Calibri"/>
      </rPr>
      <t>If the result is not "1", this is a finding.</t>
    </r>
  </si>
  <si>
    <t>V-268453</t>
  </si>
  <si>
    <r>
      <rPr>
        <sz val="11"/>
        <rFont val="Calibri"/>
      </rPr>
      <t>The macOS system must be configured to audit all login and logout events.</t>
    </r>
  </si>
  <si>
    <r>
      <rPr>
        <sz val="11"/>
        <color rgb="FF000000"/>
        <rFont val="Calibri"/>
      </rPr>
      <t>Configure the macOS system to audit all login and logout events with the following command:</t>
    </r>
    <r>
      <rPr>
        <sz val="11"/>
        <color rgb="FF000000"/>
        <rFont val="Calibri"/>
      </rPr>
      <t xml:space="preserve">
</t>
    </r>
    <r>
      <rPr>
        <sz val="11"/>
        <color rgb="FF000000"/>
        <rFont val="Calibri"/>
      </rPr>
      <t>/usr/bin/grep -qE "^flags.*[^-]lo" /etc/security/audit_control || /usr/bin/sed -i.bak '/^flags/ s/$/,lo/' /etc/security/audit_control;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</si>
  <si>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system must be configured to record all attempts to log in and out of the system (lo).</t>
    </r>
    <r>
      <rPr>
        <sz val="11"/>
        <color rgb="FF000000"/>
        <rFont val="Calibri"/>
      </rPr>
      <t xml:space="preserve">
</t>
    </r>
    <r>
      <rPr>
        <sz val="11"/>
        <color rgb="FF000000"/>
        <rFont val="Calibri"/>
      </rPr>
      <t>Frequently, an attacker that successfully gains access to a system has only gained access to an account with limited privileges, such as a guest account or service account. The attacker must attempt to change to another user account with normal or elevated privileges to proceed. Auditing both successful and unsuccessful attempts to switch to another user account (by way of monitoring login and logout events) mitigates this risk.</t>
    </r>
    <r>
      <rPr>
        <sz val="11"/>
        <color rgb="FF000000"/>
        <rFont val="Calibri"/>
      </rPr>
      <t xml:space="preserve">
</t>
    </r>
    <r>
      <rPr>
        <sz val="11"/>
        <color rgb="FF000000"/>
        <rFont val="Calibri"/>
      </rPr>
      <t>The information system monitors login and logout events.</t>
    </r>
    <r>
      <rPr>
        <sz val="11"/>
        <color rgb="FF000000"/>
        <rFont val="Calibri"/>
      </rPr>
      <t xml:space="preserve">
</t>
    </r>
    <r>
      <rPr>
        <sz val="11"/>
        <color rgb="FF000000"/>
        <rFont val="Calibri"/>
      </rPr>
      <t>Satisfies: SRG-OS-000032-GPOS-00013, SRG-OS-000064-GPOS-00033, SRG-OS-000392-GPOS-00172, SRG-OS-000458-GPOS-00203, SRG-OS-000470-GPOS-00214, SRG-OS-000471-GPOS-00215, SRG-OS-000471-GPOS-00216, SRG-OS-000472-GPOS-00217, SRG-OS-000473-GPOS-00218</t>
    </r>
  </si>
  <si>
    <r>
      <rPr>
        <sz val="11"/>
        <color rgb="FF000000"/>
        <rFont val="Calibri"/>
      </rPr>
      <t>Verify the macOS system is configured to audit all login and logout events with the following command:</t>
    </r>
    <r>
      <rPr>
        <sz val="11"/>
        <color rgb="FF000000"/>
        <rFont val="Calibri"/>
      </rPr>
      <t xml:space="preserve">
</t>
    </r>
    <r>
      <rPr>
        <sz val="11"/>
        <color rgb="FF000000"/>
        <rFont val="Calibri"/>
      </rPr>
      <t>/usr/bin/awk -F':' '/^flags/ { print $NF }' /etc/security/audit_control | /usr/bin/tr ',' '\n' | /usr/bin/grep -Ec '^lo'</t>
    </r>
    <r>
      <rPr>
        <sz val="11"/>
        <color rgb="FF000000"/>
        <rFont val="Calibri"/>
      </rPr>
      <t xml:space="preserve">
</t>
    </r>
    <r>
      <rPr>
        <sz val="11"/>
        <color rgb="FF000000"/>
        <rFont val="Calibri"/>
      </rPr>
      <t>If the result is not "1", this is a finding.</t>
    </r>
  </si>
  <si>
    <t>V-268454</t>
  </si>
  <si>
    <r>
      <rPr>
        <sz val="11"/>
        <rFont val="Calibri"/>
      </rPr>
      <t>The macOS system must enable security auditing.</t>
    </r>
  </si>
  <si>
    <r>
      <rPr>
        <sz val="11"/>
        <color rgb="FF000000"/>
        <rFont val="Calibri"/>
      </rPr>
      <t>Configure the macOS system to enable the auditd service with the following command:</t>
    </r>
    <r>
      <rPr>
        <sz val="11"/>
        <color rgb="FF000000"/>
        <rFont val="Calibri"/>
      </rPr>
      <t xml:space="preserve">
</t>
    </r>
    <r>
      <rPr>
        <sz val="11"/>
        <color rgb="FF000000"/>
        <rFont val="Calibri"/>
      </rPr>
      <t>if [[ ! -e /etc/security/audit_control ]] &amp;&amp; [[ -e /etc/security/audit_control.example ]];then</t>
    </r>
    <r>
      <rPr>
        <sz val="11"/>
        <color rgb="FF000000"/>
        <rFont val="Calibri"/>
      </rPr>
      <t xml:space="preserve">
</t>
    </r>
    <r>
      <rPr>
        <sz val="11"/>
        <color rgb="FF000000"/>
        <rFont val="Calibri"/>
      </rPr>
      <t xml:space="preserve">  /bin/cp /etc/security/audit_control.example /etc/security/audit_control</t>
    </r>
    <r>
      <rPr>
        <sz val="11"/>
        <color rgb="FF000000"/>
        <rFont val="Calibri"/>
      </rPr>
      <t xml:space="preserve">
</t>
    </r>
    <r>
      <rPr>
        <sz val="11"/>
        <color rgb="FF000000"/>
        <rFont val="Calibri"/>
      </rPr>
      <t>fi</t>
    </r>
    <r>
      <rPr>
        <sz val="11"/>
        <color rgb="FF000000"/>
        <rFont val="Calibri"/>
      </rPr>
      <t xml:space="preserve">
</t>
    </r>
    <r>
      <rPr>
        <sz val="11"/>
        <color rgb="FF000000"/>
        <rFont val="Calibri"/>
      </rPr>
      <t>/bin/launchctl enable system/com.apple.auditd</t>
    </r>
    <r>
      <rPr>
        <sz val="11"/>
        <color rgb="FF000000"/>
        <rFont val="Calibri"/>
      </rPr>
      <t xml:space="preserve">
</t>
    </r>
    <r>
      <rPr>
        <sz val="11"/>
        <color rgb="FF000000"/>
        <rFont val="Calibri"/>
      </rPr>
      <t>/bin/launchctl bootstrap system /System/Library/LaunchDaemons/com.apple.auditd.plist</t>
    </r>
    <r>
      <rPr>
        <sz val="11"/>
        <color rgb="FF000000"/>
        <rFont val="Calibri"/>
      </rPr>
      <t xml:space="preserve">
</t>
    </r>
    <r>
      <rPr>
        <sz val="11"/>
        <color rgb="FF000000"/>
        <rFont val="Calibri"/>
      </rPr>
      <t>/usr/sbin/audit -i</t>
    </r>
  </si>
  <si>
    <r>
      <rPr>
        <sz val="11"/>
        <color rgb="FF000000"/>
        <rFont val="Calibri"/>
      </rPr>
      <t>The information system must be configured to generate audit records.</t>
    </r>
    <r>
      <rPr>
        <sz val="11"/>
        <color rgb="FF000000"/>
        <rFont val="Calibri"/>
      </rPr>
      <t xml:space="preserve">
</t>
    </r>
    <r>
      <rPr>
        <sz val="11"/>
        <color rgb="FF000000"/>
        <rFont val="Calibri"/>
      </rPr>
      <t>Audit records establish what types of events have occurred, when they occurred, and which users were involved. These records aid an organization in their efforts to establish, correlate, and investigate the events leading up to an outage or attack.</t>
    </r>
    <r>
      <rPr>
        <sz val="11"/>
        <color rgb="FF000000"/>
        <rFont val="Calibri"/>
      </rPr>
      <t xml:space="preserve">
</t>
    </r>
    <r>
      <rPr>
        <sz val="11"/>
        <color rgb="FF000000"/>
        <rFont val="Calibri"/>
      </rPr>
      <t>The content required to be captured in an audit record varies based on the impact level of an organization's system. Content that may be necessary to satisfy this requirement includes, for example, time stamps, source addresses, destination addresses, user identifiers, event descriptions, success/fail indications, filenames involved, and access or flow control rules invoked.</t>
    </r>
    <r>
      <rPr>
        <sz val="11"/>
        <color rgb="FF000000"/>
        <rFont val="Calibri"/>
      </rPr>
      <t xml:space="preserve">
</t>
    </r>
    <r>
      <rPr>
        <sz val="11"/>
        <color rgb="FF000000"/>
        <rFont val="Calibri"/>
      </rPr>
      <t>The information system initiates session audits at system startup.</t>
    </r>
    <r>
      <rPr>
        <sz val="11"/>
        <color rgb="FF000000"/>
        <rFont val="Calibri"/>
      </rPr>
      <t xml:space="preserve">
</t>
    </r>
    <r>
      <rPr>
        <sz val="11"/>
        <color rgb="FF000000"/>
        <rFont val="Calibri"/>
      </rPr>
      <t>NOTE: Security auditing is NOT enabled by default on macOS Sequoia.</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SRG-OS-000257-GPOS-00098, SRG-OS-000258-GPOS-00099, SRG-OS-000337-GPOS-00129, SRG-OS-000358-GPOS-00145, SRG-OS-000359-GPOS-00146, SRG-OS-000365-GPOS-00152, SRG-OS-000392-GPOS-00172, SRG-OS-000458-GPOS-00203, SRG-OS-000461-GPOS-00205, SRG-OS-000462-GPOS-00206, SRG-OS-000463-GPOS-00207, SRG-OS-000465-GPOS-00209, SRG-OS-000466-GPOS-00210, SRG-OS-000467-GPOS-00211, SRG-OS-000468-GPOS-00212, SRG-OS-000470-GPOS-00214, SRG-OS-000471-GPOS-00215, SRG-OS-000471-GPOS-00216, SRG-OS-000472-GPOS-00217, SRG-OS-000473-GPOS-00218, SRG-OS-000474-GPOS-00219, SRG-OS-000475-GPOS-00220, SRG-OS-000476-GPOS-00221, SRG-OS-000477-GPOS-00222, SRG-OS-000755-GPOS-00220</t>
    </r>
  </si>
  <si>
    <r>
      <rPr>
        <sz val="11"/>
        <color rgb="FF000000"/>
        <rFont val="Calibri"/>
      </rPr>
      <t>Verify the macOS system is configured to enable the auditd service with the following command:</t>
    </r>
    <r>
      <rPr>
        <sz val="11"/>
        <color rgb="FF000000"/>
        <rFont val="Calibri"/>
      </rPr>
      <t xml:space="preserve">
</t>
    </r>
    <r>
      <rPr>
        <sz val="11"/>
        <color rgb="FF000000"/>
        <rFont val="Calibri"/>
      </rPr>
      <t>LAUNCHD_RUNNING=$(/bin/launchctl list | /usr/bin/grep -c com.apple.auditd)</t>
    </r>
    <r>
      <rPr>
        <sz val="11"/>
        <color rgb="FF000000"/>
        <rFont val="Calibri"/>
      </rPr>
      <t xml:space="preserve">
</t>
    </r>
    <r>
      <rPr>
        <sz val="11"/>
        <color rgb="FF000000"/>
        <rFont val="Calibri"/>
      </rPr>
      <t>AUDITD_RUNNING=$(/usr/sbin/audit -c | /usr/bin/grep -c "AUC_AUDITING")</t>
    </r>
    <r>
      <rPr>
        <sz val="11"/>
        <color rgb="FF000000"/>
        <rFont val="Calibri"/>
      </rPr>
      <t xml:space="preserve">
</t>
    </r>
    <r>
      <rPr>
        <sz val="11"/>
        <color rgb="FF000000"/>
        <rFont val="Calibri"/>
      </rPr>
      <t>if [[ $LAUNCHD_RUNNING == 1 ]] &amp;&amp; [[ -e /etc/security/audit_control ]] &amp;&amp; [[ $AUDITD_RUNNING == 1 ]]; then</t>
    </r>
    <r>
      <rPr>
        <sz val="11"/>
        <color rgb="FF000000"/>
        <rFont val="Calibri"/>
      </rPr>
      <t xml:space="preserve">
</t>
    </r>
    <r>
      <rPr>
        <sz val="11"/>
        <color rgb="FF000000"/>
        <rFont val="Calibri"/>
      </rPr>
      <t xml:space="preserve">  echo "pass"</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"fail"</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"pass", this is a finding.</t>
    </r>
  </si>
  <si>
    <t>V-268455</t>
  </si>
  <si>
    <r>
      <rPr>
        <sz val="11"/>
        <rFont val="Calibri"/>
      </rPr>
      <t>The macOS system must be configured to shut down upon audit failure.</t>
    </r>
  </si>
  <si>
    <r>
      <rPr>
        <sz val="11"/>
        <color rgb="FF000000"/>
        <rFont val="Calibri"/>
      </rPr>
      <t>Configure the macOS system to shut down upon audit failure with the following command:</t>
    </r>
    <r>
      <rPr>
        <sz val="11"/>
        <color rgb="FF000000"/>
        <rFont val="Calibri"/>
      </rPr>
      <t xml:space="preserve">
</t>
    </r>
    <r>
      <rPr>
        <sz val="11"/>
        <color rgb="FF000000"/>
        <rFont val="Calibri"/>
      </rPr>
      <t>/usr/bin/sed -i.bak 's/^policy.*/policy: ahlt,argv/' /etc/security/audit_control; /usr/sbin/audit -s</t>
    </r>
  </si>
  <si>
    <r>
      <rPr>
        <sz val="11"/>
        <color rgb="FF000000"/>
        <rFont val="Calibri"/>
      </rPr>
      <t>The audit service must be configured to shut down the computer if it is unable to audit system events.</t>
    </r>
    <r>
      <rPr>
        <sz val="11"/>
        <color rgb="FF000000"/>
        <rFont val="Calibri"/>
      </rPr>
      <t xml:space="preserve">
</t>
    </r>
    <r>
      <rPr>
        <sz val="11"/>
        <color rgb="FF000000"/>
        <rFont val="Calibri"/>
      </rPr>
      <t>Once audit failure occurs, user and system activity are no longer recorded, and malicious activity could go undetected. Audit processing failures can occur due to software/hardware errors, failures in the audit capturing mechanisms, and audit storage capacity being reached or exceeded.</t>
    </r>
  </si>
  <si>
    <r>
      <rPr>
        <sz val="11"/>
        <color rgb="FF000000"/>
        <rFont val="Calibri"/>
      </rPr>
      <t>Verify the macOS system is configured to shut down upon audit failure with the following command:</t>
    </r>
    <r>
      <rPr>
        <sz val="11"/>
        <color rgb="FF000000"/>
        <rFont val="Calibri"/>
      </rPr>
      <t xml:space="preserve">
</t>
    </r>
    <r>
      <rPr>
        <sz val="11"/>
        <color rgb="FF000000"/>
        <rFont val="Calibri"/>
      </rPr>
      <t>/usr/bin/awk -F':' '/^policy/ {print $NF}' /etc/security/audit_control | /usr/bin/tr ',' '\n' | /usr/bin/grep -Ec 'ahlt'</t>
    </r>
    <r>
      <rPr>
        <sz val="11"/>
        <color rgb="FF000000"/>
        <rFont val="Calibri"/>
      </rPr>
      <t xml:space="preserve">
</t>
    </r>
    <r>
      <rPr>
        <sz val="11"/>
        <color rgb="FF000000"/>
        <rFont val="Calibri"/>
      </rPr>
      <t>If the result is not "1", this is a finding.</t>
    </r>
  </si>
  <si>
    <t>V-268456</t>
  </si>
  <si>
    <r>
      <rPr>
        <sz val="11"/>
        <rFont val="Calibri"/>
      </rPr>
      <t>The macOS system must configure audit log files to be owned by root.</t>
    </r>
  </si>
  <si>
    <r>
      <rPr>
        <sz val="11"/>
        <color rgb="FF000000"/>
        <rFont val="Calibri"/>
      </rPr>
      <t>Configure the macOS system with audit log files owned by root with the following command:</t>
    </r>
    <r>
      <rPr>
        <sz val="11"/>
        <color rgb="FF000000"/>
        <rFont val="Calibri"/>
      </rPr>
      <t xml:space="preserve">
</t>
    </r>
    <r>
      <rPr>
        <sz val="11"/>
        <color rgb="FF000000"/>
        <rFont val="Calibri"/>
      </rPr>
      <t>/usr/sbin/chown -R root /var/audit/*</t>
    </r>
  </si>
  <si>
    <r>
      <rPr>
        <sz val="11"/>
        <color rgb="FF000000"/>
        <rFont val="Calibri"/>
      </rPr>
      <t>Audit log files must be owned by root.</t>
    </r>
    <r>
      <rPr>
        <sz val="11"/>
        <color rgb="FF000000"/>
        <rFont val="Calibri"/>
      </rPr>
      <t xml:space="preserve">
</t>
    </r>
    <r>
      <rPr>
        <sz val="11"/>
        <color rgb="FF000000"/>
        <rFont val="Calibri"/>
      </rPr>
      <t>The audit service must be configured to create log files with the correct ownership to prevent normal users from reading audit logs.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</si>
  <si>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files owned by root with the following command:</t>
    </r>
    <r>
      <rPr>
        <sz val="11"/>
        <color rgb="FF000000"/>
        <rFont val="Calibri"/>
      </rPr>
      <t xml:space="preserve">
</t>
    </r>
    <r>
      <rPr>
        <sz val="11"/>
        <color rgb="FF000000"/>
        <rFont val="Calibri"/>
      </rPr>
      <t>/bin/ls -n $(/usr/bin/grep '^dir' /etc/security/audit_control | /usr/bin/awk -F: '{print $2}') | /usr/bin/awk '{s+=$3} END {print s}'</t>
    </r>
    <r>
      <rPr>
        <sz val="11"/>
        <color rgb="FF000000"/>
        <rFont val="Calibri"/>
      </rPr>
      <t xml:space="preserve">
</t>
    </r>
    <r>
      <rPr>
        <sz val="11"/>
        <color rgb="FF000000"/>
        <rFont val="Calibri"/>
      </rPr>
      <t>If the result is not "0", this is a finding.</t>
    </r>
  </si>
  <si>
    <t>V-268457</t>
  </si>
  <si>
    <r>
      <rPr>
        <sz val="11"/>
        <rFont val="Calibri"/>
      </rPr>
      <t>The macOS system must configure audit log folders to be owned by root.</t>
    </r>
  </si>
  <si>
    <r>
      <rPr>
        <sz val="11"/>
        <color rgb="FF000000"/>
        <rFont val="Calibri"/>
      </rPr>
      <t>Configure the macOS system with audit log folders owned by root with the following command:</t>
    </r>
    <r>
      <rPr>
        <sz val="11"/>
        <color rgb="FF000000"/>
        <rFont val="Calibri"/>
      </rPr>
      <t xml:space="preserve">
</t>
    </r>
    <r>
      <rPr>
        <sz val="11"/>
        <color rgb="FF000000"/>
        <rFont val="Calibri"/>
      </rPr>
      <t>/usr/sbin/chown root /var/audit</t>
    </r>
  </si>
  <si>
    <r>
      <rPr>
        <sz val="11"/>
        <color rgb="FF000000"/>
        <rFont val="Calibri"/>
      </rPr>
      <t>Audit log folders must be owned by root.</t>
    </r>
    <r>
      <rPr>
        <sz val="11"/>
        <color rgb="FF000000"/>
        <rFont val="Calibri"/>
      </rPr>
      <t xml:space="preserve">
</t>
    </r>
    <r>
      <rPr>
        <sz val="11"/>
        <color rgb="FF000000"/>
        <rFont val="Calibri"/>
      </rPr>
      <t>The audit service must be configured to create log folders with the correct ownership to prevent normal users from reading audit logs.</t>
    </r>
    <r>
      <rPr>
        <sz val="11"/>
        <color rgb="FF000000"/>
        <rFont val="Calibri"/>
      </rPr>
      <t xml:space="preserve">
</t>
    </r>
    <r>
      <rPr>
        <sz val="11"/>
        <color rgb="FF000000"/>
        <rFont val="Calibri"/>
      </rPr>
      <t>Audit logs contain sensitive data about the system and users. If log folders are set to be readable and writable only by system administrators, the risk is mitigated.</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</si>
  <si>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folders owned by root with the following command:</t>
    </r>
    <r>
      <rPr>
        <sz val="11"/>
        <color rgb="FF000000"/>
        <rFont val="Calibri"/>
      </rPr>
      <t xml:space="preserve">
</t>
    </r>
    <r>
      <rPr>
        <sz val="11"/>
        <color rgb="FF000000"/>
        <rFont val="Calibri"/>
      </rPr>
      <t>/bin/ls -dn $(/usr/bin/grep '^dir' /etc/security/audit_control | /usr/bin/awk -F: '{print $2}') | /usr/bin/awk '{print $3}'</t>
    </r>
    <r>
      <rPr>
        <sz val="11"/>
        <color rgb="FF000000"/>
        <rFont val="Calibri"/>
      </rPr>
      <t xml:space="preserve">
</t>
    </r>
    <r>
      <rPr>
        <sz val="11"/>
        <color rgb="FF000000"/>
        <rFont val="Calibri"/>
      </rPr>
      <t>If the result is not "0", this is a finding.</t>
    </r>
  </si>
  <si>
    <t>V-268458</t>
  </si>
  <si>
    <r>
      <rPr>
        <sz val="11"/>
        <rFont val="Calibri"/>
      </rPr>
      <t>The macOS system must configure the audit log files group to wheel.</t>
    </r>
  </si>
  <si>
    <r>
      <rPr>
        <sz val="11"/>
        <color rgb="FF000000"/>
        <rFont val="Calibri"/>
      </rPr>
      <t>Configure the macOS system with audit log files group-owned by wheel with the following command:</t>
    </r>
    <r>
      <rPr>
        <sz val="11"/>
        <color rgb="FF000000"/>
        <rFont val="Calibri"/>
      </rPr>
      <t xml:space="preserve">
</t>
    </r>
    <r>
      <rPr>
        <sz val="11"/>
        <color rgb="FF000000"/>
        <rFont val="Calibri"/>
      </rPr>
      <t>/usr/bin/chgrp -R wheel /var/audit/*</t>
    </r>
  </si>
  <si>
    <r>
      <rPr>
        <sz val="11"/>
        <color rgb="FF000000"/>
        <rFont val="Calibri"/>
      </rPr>
      <t>Audit log files must have the group set to wheel.</t>
    </r>
    <r>
      <rPr>
        <sz val="11"/>
        <color rgb="FF000000"/>
        <rFont val="Calibri"/>
      </rPr>
      <t xml:space="preserve">
</t>
    </r>
    <r>
      <rPr>
        <sz val="11"/>
        <color rgb="FF000000"/>
        <rFont val="Calibri"/>
      </rPr>
      <t>The audit service must be configured to create log files with the correct group ownership to prevent normal users from reading audit logs.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</si>
  <si>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files group-owned by wheel with the following command:</t>
    </r>
    <r>
      <rPr>
        <sz val="11"/>
        <color rgb="FF000000"/>
        <rFont val="Calibri"/>
      </rPr>
      <t xml:space="preserve">
</t>
    </r>
    <r>
      <rPr>
        <sz val="11"/>
        <color rgb="FF000000"/>
        <rFont val="Calibri"/>
      </rPr>
      <t>/bin/ls -n $(/usr/bin/grep '^dir' /etc/security/audit_control | /usr/bin/awk -F: '{print $2}') | /usr/bin/awk '{s+=$4} END {print s}'</t>
    </r>
    <r>
      <rPr>
        <sz val="11"/>
        <color rgb="FF000000"/>
        <rFont val="Calibri"/>
      </rPr>
      <t xml:space="preserve">
</t>
    </r>
    <r>
      <rPr>
        <sz val="11"/>
        <color rgb="FF000000"/>
        <rFont val="Calibri"/>
      </rPr>
      <t>If the result is not "0", this is a finding.</t>
    </r>
  </si>
  <si>
    <t>V-268459</t>
  </si>
  <si>
    <r>
      <rPr>
        <sz val="11"/>
        <rFont val="Calibri"/>
      </rPr>
      <t>The macOS system must configure the audit log folders group to wheel.</t>
    </r>
  </si>
  <si>
    <r>
      <rPr>
        <sz val="11"/>
        <color rgb="FF000000"/>
        <rFont val="Calibri"/>
      </rPr>
      <t>Configure the macOS system with audit log folders group-owned by wheel with the following command:</t>
    </r>
    <r>
      <rPr>
        <sz val="11"/>
        <color rgb="FF000000"/>
        <rFont val="Calibri"/>
      </rPr>
      <t xml:space="preserve">
</t>
    </r>
    <r>
      <rPr>
        <sz val="11"/>
        <color rgb="FF000000"/>
        <rFont val="Calibri"/>
      </rPr>
      <t>/usr/bin/chgrp wheel /var/audit</t>
    </r>
  </si>
  <si>
    <r>
      <rPr>
        <sz val="11"/>
        <color rgb="FF000000"/>
        <rFont val="Calibri"/>
      </rPr>
      <t>Verify the macOS system is configured with audit log folders group-owned by wheel with the following command:</t>
    </r>
    <r>
      <rPr>
        <sz val="11"/>
        <color rgb="FF000000"/>
        <rFont val="Calibri"/>
      </rPr>
      <t xml:space="preserve">
</t>
    </r>
    <r>
      <rPr>
        <sz val="11"/>
        <color rgb="FF000000"/>
        <rFont val="Calibri"/>
      </rPr>
      <t>/bin/ls -dn $(/usr/bin/grep '^dir' /etc/security/audit_control | /usr/bin/awk -F: '{print $2}') | /usr/bin/awk '{print $4}'</t>
    </r>
    <r>
      <rPr>
        <sz val="11"/>
        <color rgb="FF000000"/>
        <rFont val="Calibri"/>
      </rPr>
      <t xml:space="preserve">
</t>
    </r>
    <r>
      <rPr>
        <sz val="11"/>
        <color rgb="FF000000"/>
        <rFont val="Calibri"/>
      </rPr>
      <t>If the result is not "0", this is a finding.</t>
    </r>
  </si>
  <si>
    <t>V-268460</t>
  </si>
  <si>
    <r>
      <rPr>
        <sz val="11"/>
        <rFont val="Calibri"/>
      </rPr>
      <t>The macOS system must configure audit log files to mode 440 or less permissive.</t>
    </r>
  </si>
  <si>
    <r>
      <rPr>
        <sz val="11"/>
        <color rgb="FF000000"/>
        <rFont val="Calibri"/>
      </rPr>
      <t>Configure the macOS system with audit log files set to mode 440 with the following command:</t>
    </r>
    <r>
      <rPr>
        <sz val="11"/>
        <color rgb="FF000000"/>
        <rFont val="Calibri"/>
      </rPr>
      <t xml:space="preserve">
</t>
    </r>
    <r>
      <rPr>
        <sz val="11"/>
        <color rgb="FF000000"/>
        <rFont val="Calibri"/>
      </rPr>
      <t>/bin/chmod 440 /var/audit/*</t>
    </r>
  </si>
  <si>
    <r>
      <rPr>
        <sz val="11"/>
        <color rgb="FF000000"/>
        <rFont val="Calibri"/>
      </rPr>
      <t>The audit service must be configured to create log files that are readable only by the root user and group wheel. To achieve this, audit log files must be configured to mode 440 or less permissive to prevent normal users from reading, modifying, or deleting audit logs.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</si>
  <si>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files set to mode 440 or less with the following command:</t>
    </r>
    <r>
      <rPr>
        <sz val="11"/>
        <color rgb="FF000000"/>
        <rFont val="Calibri"/>
      </rPr>
      <t xml:space="preserve">
</t>
    </r>
    <r>
      <rPr>
        <sz val="11"/>
        <color rgb="FF000000"/>
        <rFont val="Calibri"/>
      </rPr>
      <t>/bin/ls -l $(/usr/bin/grep '^dir' /etc/security/audit_control | /usr/bin/awk -F: '{print $2}') | /usr/bin/awk '!/-r--r-----|current|total/{print $1}' | /usr/bin/wc -l | /usr/bin/tr -d ' '</t>
    </r>
    <r>
      <rPr>
        <sz val="11"/>
        <color rgb="FF000000"/>
        <rFont val="Calibri"/>
      </rPr>
      <t xml:space="preserve">
</t>
    </r>
    <r>
      <rPr>
        <sz val="11"/>
        <color rgb="FF000000"/>
        <rFont val="Calibri"/>
      </rPr>
      <t>If the result is not "0", this is a finding.</t>
    </r>
  </si>
  <si>
    <t>V-268461</t>
  </si>
  <si>
    <r>
      <rPr>
        <sz val="11"/>
        <rFont val="Calibri"/>
      </rPr>
      <t>The macOS system must configure audit log folders to mode 700 or less permissive.</t>
    </r>
  </si>
  <si>
    <r>
      <rPr>
        <sz val="11"/>
        <color rgb="FF000000"/>
        <rFont val="Calibri"/>
      </rPr>
      <t>Configure the macOS system with audit log folders set to mode 700 with the following command:</t>
    </r>
    <r>
      <rPr>
        <sz val="11"/>
        <color rgb="FF000000"/>
        <rFont val="Calibri"/>
      </rPr>
      <t xml:space="preserve">
</t>
    </r>
    <r>
      <rPr>
        <sz val="11"/>
        <color rgb="FF000000"/>
        <rFont val="Calibri"/>
      </rPr>
      <t>/bin/chmod 700 /var/audit</t>
    </r>
  </si>
  <si>
    <r>
      <rPr>
        <sz val="11"/>
        <color rgb="FF000000"/>
        <rFont val="Calibri"/>
      </rPr>
      <t>The audit log folder must be configured to mode 700 or less permissive so that only the root user is able to read, write, and execute changes to folders.</t>
    </r>
    <r>
      <rPr>
        <sz val="11"/>
        <color rgb="FF000000"/>
        <rFont val="Calibri"/>
      </rPr>
      <t xml:space="preserve">
</t>
    </r>
    <r>
      <rPr>
        <sz val="11"/>
        <color rgb="FF000000"/>
        <rFont val="Calibri"/>
      </rPr>
      <t>Because audit logs contain sensitive data about the system and users, the audit service must be configured to mode 700 or less permissive to prevent normal users from reading, modifying or deleting audit logs.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</si>
  <si>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folders set to mode 700 or less permissive with the following command:</t>
    </r>
    <r>
      <rPr>
        <sz val="11"/>
        <color rgb="FF000000"/>
        <rFont val="Calibri"/>
      </rPr>
      <t xml:space="preserve">
</t>
    </r>
    <r>
      <rPr>
        <sz val="11"/>
        <color rgb="FF000000"/>
        <rFont val="Calibri"/>
      </rPr>
      <t>/usr/bin/stat -f %A $(/usr/bin/grep '^dir' /etc/security/audit_control | /usr/bin/awk -F: '{print $2}')</t>
    </r>
    <r>
      <rPr>
        <sz val="11"/>
        <color rgb="FF000000"/>
        <rFont val="Calibri"/>
      </rPr>
      <t xml:space="preserve">
</t>
    </r>
    <r>
      <rPr>
        <sz val="11"/>
        <color rgb="FF000000"/>
        <rFont val="Calibri"/>
      </rPr>
      <t>If the result is not a mode of 700 or less permissive, this is a finding.</t>
    </r>
  </si>
  <si>
    <t>V-268462</t>
  </si>
  <si>
    <r>
      <rPr>
        <sz val="11"/>
        <rFont val="Calibri"/>
      </rPr>
      <t>The macOS system must be configured to audit all deletions of object attributes.</t>
    </r>
  </si>
  <si>
    <r>
      <rPr>
        <sz val="11"/>
        <color rgb="FF000000"/>
        <rFont val="Calibri"/>
      </rPr>
      <t>Configure the macOS system to audit all deletions of object attributes with the following command:</t>
    </r>
    <r>
      <rPr>
        <sz val="11"/>
        <color rgb="FF000000"/>
        <rFont val="Calibri"/>
      </rPr>
      <t xml:space="preserve">
</t>
    </r>
    <r>
      <rPr>
        <sz val="11"/>
        <color rgb="FF000000"/>
        <rFont val="Calibri"/>
      </rPr>
      <t>/usr/bin/grep -qE "^flags.*-fd" /etc/security/audit_control || /usr/bin/sed -i.bak '/^flags/ s/$/,-fd/' /etc/security/audit_control;/usr/sbin/audit -s</t>
    </r>
  </si>
  <si>
    <r>
      <rPr>
        <sz val="11"/>
        <color rgb="FF000000"/>
        <rFont val="Calibri"/>
      </rPr>
      <t>The audit system must be configured to record enforcement actions of attempts to delete file attributes (fd).</t>
    </r>
    <r>
      <rPr>
        <sz val="11"/>
        <color rgb="FF000000"/>
        <rFont val="Calibri"/>
      </rPr>
      <t xml:space="preserve">
</t>
    </r>
    <r>
      <rPr>
        <sz val="11"/>
        <color rgb="FF000000"/>
        <rFont val="Calibri"/>
      </rPr>
      <t>***Enforcement actions are the methods or mechanisms used to prevent unauthorized changes to configuration settings. One common and effective enforcement action method is using access restrictions (i.e., denying modifications to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delete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SRG-OS-000463-GPOS-00207, SRG-OS-000465-GPOS-00209, SRG-OS-000466-GPOS-00210, SRG-OS-000467-GPOS-00211, SRG-OS-000468-GPOS-00212</t>
    </r>
  </si>
  <si>
    <r>
      <rPr>
        <sz val="11"/>
        <color rgb="FF000000"/>
        <rFont val="Calibri"/>
      </rPr>
      <t>Verify the macOS system is configured to audit all deletions of object attributes with the following command:</t>
    </r>
    <r>
      <rPr>
        <sz val="11"/>
        <color rgb="FF000000"/>
        <rFont val="Calibri"/>
      </rPr>
      <t xml:space="preserve">
</t>
    </r>
    <r>
      <rPr>
        <sz val="11"/>
        <color rgb="FF000000"/>
        <rFont val="Calibri"/>
      </rPr>
      <t>/usr/bin/awk -F':' '/^flags/ { print $NF }' /etc/security/audit_control | /usr/bin/tr ',' '\n' | /usr/bin/grep -Ec '\-fd'</t>
    </r>
    <r>
      <rPr>
        <sz val="11"/>
        <color rgb="FF000000"/>
        <rFont val="Calibri"/>
      </rPr>
      <t xml:space="preserve">
</t>
    </r>
    <r>
      <rPr>
        <sz val="11"/>
        <color rgb="FF000000"/>
        <rFont val="Calibri"/>
      </rPr>
      <t>If the result is not "1", this is a finding.</t>
    </r>
  </si>
  <si>
    <t>V-268463</t>
  </si>
  <si>
    <r>
      <rPr>
        <sz val="11"/>
        <rFont val="Calibri"/>
      </rPr>
      <t>The macOS system must be configured to audit all changes of object attributes.</t>
    </r>
  </si>
  <si>
    <r>
      <rPr>
        <sz val="11"/>
        <color rgb="FF000000"/>
        <rFont val="Calibri"/>
      </rPr>
      <t>Configure the macOS system to audit all changes of object attributes with the following command:</t>
    </r>
    <r>
      <rPr>
        <sz val="11"/>
        <color rgb="FF000000"/>
        <rFont val="Calibri"/>
      </rPr>
      <t xml:space="preserve">
</t>
    </r>
    <r>
      <rPr>
        <sz val="11"/>
        <color rgb="FF000000"/>
        <rFont val="Calibri"/>
      </rPr>
      <t>/usr/bin/grep -qE "^flags.*fm" /etc/security/audit_control || /usr/bin/sed -i.bak '/^flags/ s/$/,fm/' /etc/security/audit_control;/usr/sbin/audit -s</t>
    </r>
  </si>
  <si>
    <r>
      <rPr>
        <sz val="11"/>
        <color rgb="FF000000"/>
        <rFont val="Calibri"/>
      </rPr>
      <t>The audit system must be configured to record enforcement actions of attempts to modify file attributes (fm).</t>
    </r>
    <r>
      <rPr>
        <sz val="11"/>
        <color rgb="FF000000"/>
        <rFont val="Calibri"/>
      </rPr>
      <t xml:space="preserve">
</t>
    </r>
    <r>
      <rPr>
        <sz val="11"/>
        <color rgb="FF000000"/>
        <rFont val="Calibri"/>
      </rPr>
      <t>Enforcement actions are the methods or mechanisms used to prevent unauthorized changes to configuration settings. One common and effective enforcement action method is using access restrictions (i.e., modifications to a file by applying file permissions).</t>
    </r>
    <r>
      <rPr>
        <sz val="11"/>
        <color rgb="FF000000"/>
        <rFont val="Calibri"/>
      </rPr>
      <t xml:space="preserve">
</t>
    </r>
    <r>
      <rPr>
        <sz val="11"/>
        <color rgb="FF000000"/>
        <rFont val="Calibri"/>
      </rPr>
      <t>This configuration ensures that audit lists include events in which enforcement actions attempt to modify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SRG-OS-000462-GPOS-00206, SRG-OS-000463-GPOS-00207, SRG-OS-000465-GPOS-00209, SRG-OS-000466-GPOS-00210, SRG-OS-000467-GPOS-00211, SRG-OS-000468-GPOS-00212</t>
    </r>
  </si>
  <si>
    <r>
      <rPr>
        <sz val="11"/>
        <color rgb="FF000000"/>
        <rFont val="Calibri"/>
      </rPr>
      <t>Verify the macOS system is configured to audit all changes of object attributes with the following command:</t>
    </r>
    <r>
      <rPr>
        <sz val="11"/>
        <color rgb="FF000000"/>
        <rFont val="Calibri"/>
      </rPr>
      <t xml:space="preserve">
</t>
    </r>
    <r>
      <rPr>
        <sz val="11"/>
        <color rgb="FF000000"/>
        <rFont val="Calibri"/>
      </rPr>
      <t>/usr/bin/awk -F':' '/^flags/ { print $NF }' /etc/security/audit_control | /usr/bin/tr ',' '\n' | /usr/bin/grep -Ec '^fm'</t>
    </r>
    <r>
      <rPr>
        <sz val="11"/>
        <color rgb="FF000000"/>
        <rFont val="Calibri"/>
      </rPr>
      <t xml:space="preserve">
</t>
    </r>
    <r>
      <rPr>
        <sz val="11"/>
        <color rgb="FF000000"/>
        <rFont val="Calibri"/>
      </rPr>
      <t>If the result is not "1", this is a finding.</t>
    </r>
  </si>
  <si>
    <t>V-268464</t>
  </si>
  <si>
    <r>
      <rPr>
        <sz val="11"/>
        <rFont val="Calibri"/>
      </rPr>
      <t>The macOS system must be configured to audit all failed read actions on the system.</t>
    </r>
  </si>
  <si>
    <r>
      <rPr>
        <sz val="11"/>
        <color rgb="FF000000"/>
        <rFont val="Calibri"/>
      </rPr>
      <t>Configure the macOS system to audit all failed read actions on the system with the following command:</t>
    </r>
    <r>
      <rPr>
        <sz val="11"/>
        <color rgb="FF000000"/>
        <rFont val="Calibri"/>
      </rPr>
      <t xml:space="preserve">
</t>
    </r>
    <r>
      <rPr>
        <sz val="11"/>
        <color rgb="FF000000"/>
        <rFont val="Calibri"/>
      </rPr>
      <t>/usr/bin/grep -qE "^flags.*-fr" /etc/security/audit_control || /usr/bin/sed -i.bak '/^flags/ s/$/,-fr/' /etc/security/audit_control;/usr/sbin/audit -s</t>
    </r>
  </si>
  <si>
    <r>
      <rPr>
        <sz val="11"/>
        <color rgb="FF000000"/>
        <rFont val="Calibri"/>
      </rPr>
      <t>The audit system must be configured to record enforcement actions of access restrictions, including failed file read (-fr)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access restrictions (e.g., denying access to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read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SRG-OS-000461-GPOS-00205, SRG-OS-000463-GPOS-00207, SRG-OS-000465-GPOS-00209, SRG-OS-000474-GPOS-00219</t>
    </r>
  </si>
  <si>
    <r>
      <rPr>
        <sz val="11"/>
        <color rgb="FF000000"/>
        <rFont val="Calibri"/>
      </rPr>
      <t>Verify the macOS system is configured to audit all failed read actions on the system with the following command:</t>
    </r>
    <r>
      <rPr>
        <sz val="11"/>
        <color rgb="FF000000"/>
        <rFont val="Calibri"/>
      </rPr>
      <t xml:space="preserve">
</t>
    </r>
    <r>
      <rPr>
        <sz val="11"/>
        <color rgb="FF000000"/>
        <rFont val="Calibri"/>
      </rPr>
      <t>/usr/bin/awk -F':' '/^flags/ { print $NF }' /etc/security/audit_control | /usr/bin/tr ',' '\n' | /usr/bin/grep -Ec '\-fr'</t>
    </r>
    <r>
      <rPr>
        <sz val="11"/>
        <color rgb="FF000000"/>
        <rFont val="Calibri"/>
      </rPr>
      <t xml:space="preserve">
</t>
    </r>
    <r>
      <rPr>
        <sz val="11"/>
        <color rgb="FF000000"/>
        <rFont val="Calibri"/>
      </rPr>
      <t>If the result is not "1", this is a finding.</t>
    </r>
  </si>
  <si>
    <t>V-268465</t>
  </si>
  <si>
    <r>
      <rPr>
        <sz val="11"/>
        <rFont val="Calibri"/>
      </rPr>
      <t>The macOS system must be configured to audit all failed write actions on the system.</t>
    </r>
  </si>
  <si>
    <r>
      <rPr>
        <sz val="11"/>
        <color rgb="FF000000"/>
        <rFont val="Calibri"/>
      </rPr>
      <t>Configure the macOS system to audit all failed write actions on the system with the following command:</t>
    </r>
    <r>
      <rPr>
        <sz val="11"/>
        <color rgb="FF000000"/>
        <rFont val="Calibri"/>
      </rPr>
      <t xml:space="preserve">
</t>
    </r>
    <r>
      <rPr>
        <sz val="11"/>
        <color rgb="FF000000"/>
        <rFont val="Calibri"/>
      </rPr>
      <t>/usr/bin/grep -qE "^flags.*-fw" /etc/security/audit_control || /usr/bin/sed -i.bak '/^flags/ s/$/,-fw/' /etc/security/audit_control;/usr/sbin/audit -s</t>
    </r>
  </si>
  <si>
    <r>
      <rPr>
        <sz val="11"/>
        <color rgb="FF000000"/>
        <rFont val="Calibri"/>
      </rPr>
      <t>The audit system must be configured to record enforcement actions of access restrictions, including failed file write (-fw)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access restrictions (e.g., denying users access to edit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change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SRG-OS-000463-GPOS-00207, SRG-OS-000465-GPOS-00209, SRG-OS-000466-GPOS-00210, SRG-OS-000467-GPOS-00211, SRG-OS-000468-GPOS-00212</t>
    </r>
  </si>
  <si>
    <r>
      <rPr>
        <sz val="11"/>
        <color rgb="FF000000"/>
        <rFont val="Calibri"/>
      </rPr>
      <t>Verify the macOS system is configured to audit all failed write actions on the system with the following command:</t>
    </r>
    <r>
      <rPr>
        <sz val="11"/>
        <color rgb="FF000000"/>
        <rFont val="Calibri"/>
      </rPr>
      <t xml:space="preserve">
</t>
    </r>
    <r>
      <rPr>
        <sz val="11"/>
        <color rgb="FF000000"/>
        <rFont val="Calibri"/>
      </rPr>
      <t>/usr/bin/awk -F':' '/^flags/ { print $NF }' /etc/security/audit_control | /usr/bin/tr ',' '\n' | /usr/bin/grep -Ec '\-fw'</t>
    </r>
    <r>
      <rPr>
        <sz val="11"/>
        <color rgb="FF000000"/>
        <rFont val="Calibri"/>
      </rPr>
      <t xml:space="preserve">
</t>
    </r>
    <r>
      <rPr>
        <sz val="11"/>
        <color rgb="FF000000"/>
        <rFont val="Calibri"/>
      </rPr>
      <t>If the result is not "1", this is a finding.</t>
    </r>
  </si>
  <si>
    <t>V-268467</t>
  </si>
  <si>
    <r>
      <rPr>
        <sz val="11"/>
        <rFont val="Calibri"/>
      </rPr>
      <t>The macOS system must configure audit retention to seven days.</t>
    </r>
  </si>
  <si>
    <t>CAT III (Low)</t>
  </si>
  <si>
    <r>
      <rPr>
        <sz val="11"/>
        <color rgb="FF000000"/>
        <rFont val="Calibri"/>
      </rPr>
      <t>Configure the macOS system to set audit retention to seven days with the following command:</t>
    </r>
    <r>
      <rPr>
        <sz val="11"/>
        <color rgb="FF000000"/>
        <rFont val="Calibri"/>
      </rPr>
      <t xml:space="preserve">
</t>
    </r>
    <r>
      <rPr>
        <sz val="11"/>
        <color rgb="FF000000"/>
        <rFont val="Calibri"/>
      </rPr>
      <t>/usr/bin/sed -i.bak 's/^expire-after.*/expire-after:7d/' /etc/security/audit_control; /usr/sbin/audit -s</t>
    </r>
  </si>
  <si>
    <r>
      <rPr>
        <sz val="11"/>
        <color rgb="FF000000"/>
        <rFont val="Calibri"/>
      </rPr>
      <t>The audit service must be configured to require that records be kept for an organizational-defined value before deletion unless the system uses a central audit record storage facility.</t>
    </r>
    <r>
      <rPr>
        <sz val="11"/>
        <color rgb="FF000000"/>
        <rFont val="Calibri"/>
      </rPr>
      <t xml:space="preserve">
</t>
    </r>
    <r>
      <rPr>
        <sz val="11"/>
        <color rgb="FF000000"/>
        <rFont val="Calibri"/>
      </rPr>
      <t>When "expire-after" is set to "7d", the audit service will not delete audit logs until the log data criteria is met.</t>
    </r>
  </si>
  <si>
    <r>
      <rPr>
        <sz val="11"/>
        <color rgb="FF000000"/>
        <rFont val="Calibri"/>
      </rPr>
      <t>Verify the macOS system is configured to set audit retention to seven days with the following command:</t>
    </r>
    <r>
      <rPr>
        <sz val="11"/>
        <color rgb="FF000000"/>
        <rFont val="Calibri"/>
      </rPr>
      <t xml:space="preserve">
</t>
    </r>
    <r>
      <rPr>
        <sz val="11"/>
        <color rgb="FF000000"/>
        <rFont val="Calibri"/>
      </rPr>
      <t>/usr/bin/awk -F: '/expire-after/{print $2}' /etc/security/audit_control</t>
    </r>
    <r>
      <rPr>
        <sz val="11"/>
        <color rgb="FF000000"/>
        <rFont val="Calibri"/>
      </rPr>
      <t xml:space="preserve">
</t>
    </r>
    <r>
      <rPr>
        <sz val="11"/>
        <color rgb="FF000000"/>
        <rFont val="Calibri"/>
      </rPr>
      <t>If the result is not "7d", this is a finding.</t>
    </r>
  </si>
  <si>
    <t>V-268468</t>
  </si>
  <si>
    <r>
      <rPr>
        <sz val="11"/>
        <rFont val="Calibri"/>
      </rPr>
      <t>The macOS system must configure audit capacity warning.</t>
    </r>
  </si>
  <si>
    <r>
      <rPr>
        <sz val="11"/>
        <color rgb="FF000000"/>
        <rFont val="Calibri"/>
      </rPr>
      <t>Configure the macOS system to require a minimum of 25 percent free disk space for audit record storage with the following command:</t>
    </r>
    <r>
      <rPr>
        <sz val="11"/>
        <color rgb="FF000000"/>
        <rFont val="Calibri"/>
      </rPr>
      <t xml:space="preserve">
</t>
    </r>
    <r>
      <rPr>
        <sz val="11"/>
        <color rgb="FF000000"/>
        <rFont val="Calibri"/>
      </rPr>
      <t>/usr/bin/sed -i.bak 's/.*minfree.*/minfree:25/' /etc/security/audit_control; /usr/sbin/audit -s</t>
    </r>
  </si>
  <si>
    <r>
      <rPr>
        <sz val="11"/>
        <color rgb="FF000000"/>
        <rFont val="Calibri"/>
      </rPr>
      <t>The audit service must be configured to notify the system administrator when the amount of free disk space remaining reaches an organization-defined value.</t>
    </r>
    <r>
      <rPr>
        <sz val="11"/>
        <color rgb="FF000000"/>
        <rFont val="Calibri"/>
      </rPr>
      <t xml:space="preserve">
</t>
    </r>
    <r>
      <rPr>
        <sz val="11"/>
        <color rgb="FF000000"/>
        <rFont val="Calibri"/>
      </rPr>
      <t>This rule ensures that the system administrator is notified in advance that action is required to free up more disk space for audit logs.</t>
    </r>
    <r>
      <rPr>
        <sz val="11"/>
        <color rgb="FF000000"/>
        <rFont val="Calibri"/>
      </rPr>
      <t xml:space="preserve">
</t>
    </r>
    <r>
      <rPr>
        <sz val="11"/>
        <color rgb="FF000000"/>
        <rFont val="Calibri"/>
      </rPr>
      <t>Satisfies: SRG-OS-000046-GPOS-00022, SRG-OS-000343-GPOS-00134</t>
    </r>
  </si>
  <si>
    <r>
      <rPr>
        <sz val="11"/>
        <color rgb="FF000000"/>
        <rFont val="Calibri"/>
      </rPr>
      <t>Verify the macOS system is configured to require a minimum of 25 percent free disk space for audit record storage with the following command:</t>
    </r>
    <r>
      <rPr>
        <sz val="11"/>
        <color rgb="FF000000"/>
        <rFont val="Calibri"/>
      </rPr>
      <t xml:space="preserve">
</t>
    </r>
    <r>
      <rPr>
        <sz val="11"/>
        <color rgb="FF000000"/>
        <rFont val="Calibri"/>
      </rPr>
      <t>/usr/bin/awk -F: '/^minfree/{print $2}' /etc/security/audit_control</t>
    </r>
    <r>
      <rPr>
        <sz val="11"/>
        <color rgb="FF000000"/>
        <rFont val="Calibri"/>
      </rPr>
      <t xml:space="preserve">
</t>
    </r>
    <r>
      <rPr>
        <sz val="11"/>
        <color rgb="FF000000"/>
        <rFont val="Calibri"/>
      </rPr>
      <t>If the result is not "25", this is a finding.</t>
    </r>
  </si>
  <si>
    <t>V-268469</t>
  </si>
  <si>
    <r>
      <rPr>
        <sz val="11"/>
        <rFont val="Calibri"/>
      </rPr>
      <t>The macOS system must configure audit failure notification.</t>
    </r>
  </si>
  <si>
    <r>
      <rPr>
        <sz val="11"/>
        <color rgb="FF000000"/>
        <rFont val="Calibri"/>
      </rPr>
      <t>Configure the macOS system to produce audit failure notification with the following command:</t>
    </r>
    <r>
      <rPr>
        <sz val="11"/>
        <color rgb="FF000000"/>
        <rFont val="Calibri"/>
      </rPr>
      <t xml:space="preserve">
</t>
    </r>
    <r>
      <rPr>
        <sz val="11"/>
        <color rgb="FF000000"/>
        <rFont val="Calibri"/>
      </rPr>
      <t>/usr/bin/sed -i.bak 's/logger -p/logger -s -p/' /etc/security/audit_warn; /usr/sbin/audit -s</t>
    </r>
  </si>
  <si>
    <r>
      <rPr>
        <sz val="11"/>
        <color rgb="FF000000"/>
        <rFont val="Calibri"/>
      </rPr>
      <t>The audit service must be configured to immediately print messages to the console or email administrator users when an auditing failure occurs.</t>
    </r>
    <r>
      <rPr>
        <sz val="11"/>
        <color rgb="FF000000"/>
        <rFont val="Calibri"/>
      </rPr>
      <t xml:space="preserve">
</t>
    </r>
    <r>
      <rPr>
        <sz val="11"/>
        <color rgb="FF000000"/>
        <rFont val="Calibri"/>
      </rPr>
      <t>It is critical for the appropriate personnel to be made aware immediately if a system is at risk of failing to process audit logs as required. Without a real-time alert, security personnel may be unaware of a potentially harmful failure in the auditing system's capability, and system operation may be adversely affected.</t>
    </r>
    <r>
      <rPr>
        <sz val="11"/>
        <color rgb="FF000000"/>
        <rFont val="Calibri"/>
      </rPr>
      <t xml:space="preserve">
</t>
    </r>
    <r>
      <rPr>
        <sz val="11"/>
        <color rgb="FF000000"/>
        <rFont val="Calibri"/>
      </rPr>
      <t>Satisfies: SRG-OS-000047-GPOS-00023, SRG-OS-000344-GPOS-00135</t>
    </r>
  </si>
  <si>
    <r>
      <rPr>
        <sz val="11"/>
        <color rgb="FF000000"/>
        <rFont val="Calibri"/>
      </rPr>
      <t>Verify the macOS system is configured to produce audit failure notification with the following command:</t>
    </r>
    <r>
      <rPr>
        <sz val="11"/>
        <color rgb="FF000000"/>
        <rFont val="Calibri"/>
      </rPr>
      <t xml:space="preserve">
</t>
    </r>
    <r>
      <rPr>
        <sz val="11"/>
        <color rgb="FF000000"/>
        <rFont val="Calibri"/>
      </rPr>
      <t>/usr/bin/grep -c "logger -s -p" /etc/security/audit_warn</t>
    </r>
    <r>
      <rPr>
        <sz val="11"/>
        <color rgb="FF000000"/>
        <rFont val="Calibri"/>
      </rPr>
      <t xml:space="preserve">
</t>
    </r>
    <r>
      <rPr>
        <sz val="11"/>
        <color rgb="FF000000"/>
        <rFont val="Calibri"/>
      </rPr>
      <t>If the result is not "1", this is a finding.</t>
    </r>
  </si>
  <si>
    <t>V-268470</t>
  </si>
  <si>
    <r>
      <rPr>
        <sz val="11"/>
        <rFont val="Calibri"/>
      </rPr>
      <t>The macOS system must be configured to audit all authorization and authentication events.</t>
    </r>
  </si>
  <si>
    <r>
      <rPr>
        <sz val="11"/>
        <color rgb="FF000000"/>
        <rFont val="Calibri"/>
      </rPr>
      <t>Configure the macOS system to audit login events with the following command:</t>
    </r>
    <r>
      <rPr>
        <sz val="11"/>
        <color rgb="FF000000"/>
        <rFont val="Calibri"/>
      </rPr>
      <t xml:space="preserve">
</t>
    </r>
    <r>
      <rPr>
        <sz val="11"/>
        <color rgb="FF000000"/>
        <rFont val="Calibri"/>
      </rPr>
      <t>/usr/bin/grep -qE "^flags.*[^-]aa" /etc/security/audit_control || /usr/bin/sed -i.bak '/^flags/ s/$/,aa/' /etc/security/audit_control; /usr/sbin/audit -s</t>
    </r>
  </si>
  <si>
    <r>
      <rPr>
        <sz val="11"/>
        <color rgb="FF000000"/>
        <rFont val="Calibri"/>
      </rPr>
      <t>The auditing system must be configured to flag authorization and authentication (aa) events.</t>
    </r>
    <r>
      <rPr>
        <sz val="11"/>
        <color rgb="FF000000"/>
        <rFont val="Calibri"/>
      </rPr>
      <t xml:space="preserve">
</t>
    </r>
    <r>
      <rPr>
        <sz val="11"/>
        <color rgb="FF000000"/>
        <rFont val="Calibri"/>
      </rPr>
      <t>Authentication events contain information about the identity of a user, server, or client. Authorization events contain information about permissions, rights, and rules. If audit records do not include aa events, it is difficult to identify incidents and correlate incidents to subsequent events.</t>
    </r>
    <r>
      <rPr>
        <sz val="11"/>
        <color rgb="FF000000"/>
        <rFont val="Calibri"/>
      </rPr>
      <t xml:space="preserve">
</t>
    </r>
    <r>
      <rPr>
        <sz val="11"/>
        <color rgb="FF000000"/>
        <rFont val="Calibri"/>
      </rPr>
      <t>Audit records can be generated from various components within the information system (e.g., via a module or policy filter).</t>
    </r>
    <r>
      <rPr>
        <sz val="11"/>
        <color rgb="FF000000"/>
        <rFont val="Calibri"/>
      </rPr>
      <t xml:space="preserve">
</t>
    </r>
    <r>
      <rPr>
        <sz val="11"/>
        <color rgb="FF000000"/>
        <rFont val="Calibri"/>
      </rPr>
      <t>Satisfies: SRG-OS-000365-GPOS-00152, SRG-OS-000392-GPOS-00172, SRG-OS-000458-GPOS-00203, SRG-OS-000463-GPOS-00207, SRG-OS-000465-GPOS-00209, SRG-OS-000466-GPOS-00210, SRG-OS-000467-GPOS-00211, SRG-OS-000468-GPOS-00212, SRG-OS-000471-GPOS-00215, SRG-OS-000471-GPOS-00216, SRG-OS-000475-GPOS-00220, SRG-OS-000477-GPOS-00222</t>
    </r>
  </si>
  <si>
    <r>
      <rPr>
        <sz val="11"/>
        <color rgb="FF000000"/>
        <rFont val="Calibri"/>
      </rPr>
      <t>Verify the macOS system is configured to audit login events with the following command:</t>
    </r>
    <r>
      <rPr>
        <sz val="11"/>
        <color rgb="FF000000"/>
        <rFont val="Calibri"/>
      </rPr>
      <t xml:space="preserve">
</t>
    </r>
    <r>
      <rPr>
        <sz val="11"/>
        <color rgb="FF000000"/>
        <rFont val="Calibri"/>
      </rPr>
      <t>/usr/bin/awk -F':' '/^flags/ { print $NF }' /etc/security/audit_control | /usr/bin/tr ',' '\n' | /usr/bin/grep -Ec 'aa'</t>
    </r>
    <r>
      <rPr>
        <sz val="11"/>
        <color rgb="FF000000"/>
        <rFont val="Calibri"/>
      </rPr>
      <t xml:space="preserve">
</t>
    </r>
    <r>
      <rPr>
        <sz val="11"/>
        <color rgb="FF000000"/>
        <rFont val="Calibri"/>
      </rPr>
      <t>If the result is not "1", this is a finding.</t>
    </r>
  </si>
  <si>
    <t>V-268471</t>
  </si>
  <si>
    <r>
      <rPr>
        <sz val="11"/>
        <rFont val="Calibri"/>
      </rPr>
      <t>The macOS system must set smart card certificate trust to moderate.</t>
    </r>
  </si>
  <si>
    <r>
      <rPr>
        <sz val="11"/>
        <color rgb="FF000000"/>
        <rFont val="Calibri"/>
      </rPr>
      <t xml:space="preserve">Configure the macOS system to check the revocation status of user certificates by installing the "com.apple.security.smartcard" configuration profile. </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</si>
  <si>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The macOS system must be configured to block access to users who are no longer authorized (i.e., users with revoked certificates).</t>
    </r>
    <r>
      <rPr>
        <sz val="11"/>
        <color rgb="FF000000"/>
        <rFont val="Calibri"/>
      </rPr>
      <t xml:space="preserve">
</t>
    </r>
    <r>
      <rPr>
        <sz val="11"/>
        <color rgb="FF000000"/>
        <rFont val="Calibri"/>
      </rPr>
      <t>To prevent the use of untrusted certificates, the certificates on a smart card must meet the following criteria: its issuer has a system-trusted certificate, the certificate is not expired, its "valid-after" date is in the past, and it passes Certificate Revocation List (CRL) and Online Certificate Status Protocol (OCSP) checking.</t>
    </r>
    <r>
      <rPr>
        <sz val="11"/>
        <color rgb="FF000000"/>
        <rFont val="Calibri"/>
      </rPr>
      <t xml:space="preserve">
</t>
    </r>
    <r>
      <rPr>
        <sz val="11"/>
        <color rgb="FF000000"/>
        <rFont val="Calibri"/>
      </rPr>
      <t>By setting the smart card certificate trust level to moderate, the system will execute a soft revocation, i.e., if the OCSP/CRL server is unreachable, authentication will still succeed.</t>
    </r>
    <r>
      <rPr>
        <sz val="11"/>
        <color rgb="FF000000"/>
        <rFont val="Calibri"/>
      </rPr>
      <t xml:space="preserve">
</t>
    </r>
    <r>
      <rPr>
        <sz val="11"/>
        <color rgb="FF000000"/>
        <rFont val="Calibri"/>
      </rPr>
      <t>NOTE: Before applying this setting, refer to the smart card supplemental guidance.</t>
    </r>
    <r>
      <rPr>
        <sz val="11"/>
        <color rgb="FF000000"/>
        <rFont val="Calibri"/>
      </rPr>
      <t xml:space="preserve">
</t>
    </r>
    <r>
      <rPr>
        <sz val="11"/>
        <color rgb="FF000000"/>
        <rFont val="Calibri"/>
      </rPr>
      <t>Satisfies: SRG-OS-000066-GPOS-00034, SRG-OS-000377-GPOS-00162, SRG-OS-000384-GPOS-00167, SRG-OS-000403-GPOS-00182</t>
    </r>
  </si>
  <si>
    <r>
      <rPr>
        <sz val="11"/>
        <color rgb="FF000000"/>
        <rFont val="Calibri"/>
      </rPr>
      <t>Verify the macOS system is configured to check the revocation status of user certificates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.objectForKey('checkCertificateTrust').js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</si>
  <si>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V-268472</t>
  </si>
  <si>
    <r>
      <rPr>
        <sz val="11"/>
        <rFont val="Calibri"/>
      </rPr>
      <t>The macOS system must disable root login for SSH.</t>
    </r>
  </si>
  <si>
    <r>
      <rPr>
        <sz val="11"/>
        <color rgb="FF000000"/>
        <rFont val="Calibri"/>
      </rPr>
      <t>Configure the macOS system to disable root login for SSH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'permitrootlogin no' "${include_dir}01-mscp-sshd.conf" 2&gt;/dev/null || echo "permitrootlogin no"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</si>
  <si>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 is enabled to ensure individual accountability and prevent unauthorized access, logging in as root via SSH must be disabled.</t>
    </r>
    <r>
      <rPr>
        <sz val="11"/>
        <color rgb="FF000000"/>
        <rFont val="Calibri"/>
      </rPr>
      <t xml:space="preserve">
</t>
    </r>
    <r>
      <rPr>
        <sz val="11"/>
        <color rgb="FF000000"/>
        <rFont val="Calibri"/>
      </rPr>
      <t>The macOS system MUST require individuals to be authenticated with an individual authenticator prior to using a group authenticator, and administrator users must never log in directly as root.</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SRG-OS-000109-GPOS-00056, SRG-OS-000364-GPOS-00151</t>
    </r>
  </si>
  <si>
    <r>
      <rPr>
        <sz val="11"/>
        <color rgb="FF000000"/>
        <rFont val="Calibri"/>
      </rPr>
      <t>Verify the macOS system is configured to disable root login for SSH with the following command:</t>
    </r>
    <r>
      <rPr>
        <sz val="11"/>
        <color rgb="FF000000"/>
        <rFont val="Calibri"/>
      </rPr>
      <t xml:space="preserve">
</t>
    </r>
    <r>
      <rPr>
        <sz val="11"/>
        <color rgb="FF000000"/>
        <rFont val="Calibri"/>
      </rPr>
      <t>/usr/sbin/sshd -G | /usr/bin/awk '/permitrootlogin/{print $2}'</t>
    </r>
    <r>
      <rPr>
        <sz val="11"/>
        <color rgb="FF000000"/>
        <rFont val="Calibri"/>
      </rPr>
      <t xml:space="preserve">
</t>
    </r>
    <r>
      <rPr>
        <sz val="11"/>
        <color rgb="FF000000"/>
        <rFont val="Calibri"/>
      </rPr>
      <t>If the result is not "no", this is a finding.</t>
    </r>
  </si>
  <si>
    <t>V-268473</t>
  </si>
  <si>
    <r>
      <rPr>
        <sz val="11"/>
        <rFont val="Calibri"/>
      </rPr>
      <t>The macOS system must configure audit_control group to wheel.</t>
    </r>
  </si>
  <si>
    <r>
      <rPr>
        <sz val="11"/>
        <color rgb="FF000000"/>
        <rFont val="Calibri"/>
      </rPr>
      <t>Configure the macOS system with the audit_control group to wheel with the following command:</t>
    </r>
    <r>
      <rPr>
        <sz val="11"/>
        <color rgb="FF000000"/>
        <rFont val="Calibri"/>
      </rPr>
      <t xml:space="preserve">
</t>
    </r>
    <r>
      <rPr>
        <sz val="11"/>
        <color rgb="FF000000"/>
        <rFont val="Calibri"/>
      </rPr>
      <t>/usr/bin/chgrp wheel /etc/security/audit_control</t>
    </r>
  </si>
  <si>
    <r>
      <rPr>
        <sz val="11"/>
        <color rgb="FF000000"/>
        <rFont val="Calibri"/>
      </rPr>
      <t>/etc/security/audit_control must have the group set to wheel.</t>
    </r>
    <r>
      <rPr>
        <sz val="11"/>
        <color rgb="FF000000"/>
        <rFont val="Calibri"/>
      </rPr>
      <t xml:space="preserve">
</t>
    </r>
    <r>
      <rPr>
        <sz val="11"/>
        <color rgb="FF000000"/>
        <rFont val="Calibri"/>
      </rPr>
      <t>The audit service must be configured with the correct group ownership to prevent normal users from manipulating audit log configurations.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</si>
  <si>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 the audit_control group to wheel with the following command:</t>
    </r>
    <r>
      <rPr>
        <sz val="11"/>
        <color rgb="FF000000"/>
        <rFont val="Calibri"/>
      </rPr>
      <t xml:space="preserve">
</t>
    </r>
    <r>
      <rPr>
        <sz val="11"/>
        <color rgb="FF000000"/>
        <rFont val="Calibri"/>
      </rPr>
      <t>/bin/ls -dn /etc/security/audit_control | /usr/bin/awk '{print $4}'</t>
    </r>
    <r>
      <rPr>
        <sz val="11"/>
        <color rgb="FF000000"/>
        <rFont val="Calibri"/>
      </rPr>
      <t xml:space="preserve">
</t>
    </r>
    <r>
      <rPr>
        <sz val="11"/>
        <color rgb="FF000000"/>
        <rFont val="Calibri"/>
      </rPr>
      <t>If the result is not "0", this is a finding.</t>
    </r>
  </si>
  <si>
    <t>V-268474</t>
  </si>
  <si>
    <r>
      <rPr>
        <sz val="11"/>
        <rFont val="Calibri"/>
      </rPr>
      <t>The macOS system must configure audit_control owner to root.</t>
    </r>
  </si>
  <si>
    <r>
      <rPr>
        <sz val="11"/>
        <color rgb="FF000000"/>
        <rFont val="Calibri"/>
      </rPr>
      <t>Configure the macOS system with the audit_control owner to root with the following command:</t>
    </r>
    <r>
      <rPr>
        <sz val="11"/>
        <color rgb="FF000000"/>
        <rFont val="Calibri"/>
      </rPr>
      <t xml:space="preserve">
</t>
    </r>
    <r>
      <rPr>
        <sz val="11"/>
        <color rgb="FF000000"/>
        <rFont val="Calibri"/>
      </rPr>
      <t>/usr/sbin/chown root /etc/security/audit_control</t>
    </r>
  </si>
  <si>
    <r>
      <rPr>
        <sz val="11"/>
        <color rgb="FF000000"/>
        <rFont val="Calibri"/>
      </rPr>
      <t>/etc/security/audit_control must have the owner set to root.</t>
    </r>
    <r>
      <rPr>
        <sz val="11"/>
        <color rgb="FF000000"/>
        <rFont val="Calibri"/>
      </rPr>
      <t xml:space="preserve">
</t>
    </r>
    <r>
      <rPr>
        <sz val="11"/>
        <color rgb="FF000000"/>
        <rFont val="Calibri"/>
      </rPr>
      <t>The audit service must be configured with the correct ownership to prevent normal users from manipulating audit log configurations.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</si>
  <si>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 the audit_control owner to root with the following command:</t>
    </r>
    <r>
      <rPr>
        <sz val="11"/>
        <color rgb="FF000000"/>
        <rFont val="Calibri"/>
      </rPr>
      <t xml:space="preserve">
</t>
    </r>
    <r>
      <rPr>
        <sz val="11"/>
        <color rgb="FF000000"/>
        <rFont val="Calibri"/>
      </rPr>
      <t>/bin/ls -dn /etc/security/audit_control | /usr/bin/awk '{print $3}'</t>
    </r>
    <r>
      <rPr>
        <sz val="11"/>
        <color rgb="FF000000"/>
        <rFont val="Calibri"/>
      </rPr>
      <t xml:space="preserve">
</t>
    </r>
    <r>
      <rPr>
        <sz val="11"/>
        <color rgb="FF000000"/>
        <rFont val="Calibri"/>
      </rPr>
      <t>If the result is not "0", this is a finding.</t>
    </r>
  </si>
  <si>
    <t>V-268475</t>
  </si>
  <si>
    <r>
      <rPr>
        <sz val="11"/>
        <rFont val="Calibri"/>
      </rPr>
      <t>The macOS system must configure audit_control owner to mode 440 or less permissive.</t>
    </r>
  </si>
  <si>
    <r>
      <rPr>
        <sz val="11"/>
        <color rgb="FF000000"/>
        <rFont val="Calibri"/>
      </rPr>
      <t>Configure the macOS system with the audit_control to mode 440 with the following command:</t>
    </r>
    <r>
      <rPr>
        <sz val="11"/>
        <color rgb="FF000000"/>
        <rFont val="Calibri"/>
      </rPr>
      <t xml:space="preserve">
</t>
    </r>
    <r>
      <rPr>
        <sz val="11"/>
        <color rgb="FF000000"/>
        <rFont val="Calibri"/>
      </rPr>
      <t>/bin/chmod 440 /etc/security/audit_control</t>
    </r>
  </si>
  <si>
    <r>
      <rPr>
        <sz val="11"/>
        <color rgb="FF000000"/>
        <rFont val="Calibri"/>
      </rPr>
      <t>/etc/security/audit_control must be configured so that it is readable only by the root user and group wheel.</t>
    </r>
    <r>
      <rPr>
        <sz val="11"/>
        <color rgb="FF000000"/>
        <rFont val="Calibri"/>
      </rPr>
      <t xml:space="preserve">
</t>
    </r>
    <r>
      <rPr>
        <sz val="11"/>
        <color rgb="FF000000"/>
        <rFont val="Calibri"/>
      </rPr>
      <t>The audit service must be configured with the correct mode to prevent normal users from manipulating audit log configurations.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</si>
  <si>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 the audit_control to mode 440 or less with the following command:</t>
    </r>
    <r>
      <rPr>
        <sz val="11"/>
        <color rgb="FF000000"/>
        <rFont val="Calibri"/>
      </rPr>
      <t xml:space="preserve">
</t>
    </r>
    <r>
      <rPr>
        <sz val="11"/>
        <color rgb="FF000000"/>
        <rFont val="Calibri"/>
      </rPr>
      <t>/bin/ls -l /etc/security/audit_control | /usr/bin/awk '!/-r--[r-]-----|current|total/{print $1}' | /usr/bin/wc -l | /usr/bin/xargs</t>
    </r>
    <r>
      <rPr>
        <sz val="11"/>
        <color rgb="FF000000"/>
        <rFont val="Calibri"/>
      </rPr>
      <t xml:space="preserve">
</t>
    </r>
    <r>
      <rPr>
        <sz val="11"/>
        <color rgb="FF000000"/>
        <rFont val="Calibri"/>
      </rPr>
      <t>If the result is not "0", this is a finding.</t>
    </r>
  </si>
  <si>
    <t>V-268477</t>
  </si>
  <si>
    <r>
      <rPr>
        <sz val="11"/>
        <rFont val="Calibri"/>
      </rPr>
      <t>The macOS system must disable password authentication for SSH.</t>
    </r>
  </si>
  <si>
    <r>
      <rPr>
        <sz val="11"/>
        <color rgb="FF000000"/>
        <rFont val="Calibri"/>
      </rPr>
      <t>Configure the macOS system to disable password authentication for SSH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echo "passwordauthentication no" &gt;&gt; "${include_dir}01-mscp-sshd.conf"</t>
    </r>
    <r>
      <rPr>
        <sz val="11"/>
        <color rgb="FF000000"/>
        <rFont val="Calibri"/>
      </rPr>
      <t xml:space="preserve">
</t>
    </r>
    <r>
      <rPr>
        <sz val="11"/>
        <color rgb="FF000000"/>
        <rFont val="Calibri"/>
      </rPr>
      <t>echo "kbdinteractiveauthentication no"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</si>
  <si>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remote login through SSH is enabled, password-based authentication must be disabled for user login.</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SRG-OS-000067-GPOS-00035, SRG-OS-000105-GPOS-00052, SRG-OS-000106-GPOS-00053, SRG-OS-000107-GPOS-00054, SRG-OS-000108-GPOS-00055, SRG-OS-000112-GPOS-00057, SRG-OS-000125-GPOS-00065, SRG-OS-000375-GPOS-00160</t>
    </r>
  </si>
  <si>
    <r>
      <rPr>
        <sz val="11"/>
        <color rgb="FF000000"/>
        <rFont val="Calibri"/>
      </rPr>
      <t>Verify the macOS system is configured to disable password authentication for SSH with the following command:</t>
    </r>
    <r>
      <rPr>
        <sz val="11"/>
        <color rgb="FF000000"/>
        <rFont val="Calibri"/>
      </rPr>
      <t xml:space="preserve">
</t>
    </r>
    <r>
      <rPr>
        <sz val="11"/>
        <color rgb="FF000000"/>
        <rFont val="Calibri"/>
      </rPr>
      <t>/usr/sbin/sshd -G | /usr/bin/grep -Ec '^(passwordauthentication\s+no|kbdinteractiveauthentication\s+no)'</t>
    </r>
    <r>
      <rPr>
        <sz val="11"/>
        <color rgb="FF000000"/>
        <rFont val="Calibri"/>
      </rPr>
      <t xml:space="preserve">
</t>
    </r>
    <r>
      <rPr>
        <sz val="11"/>
        <color rgb="FF000000"/>
        <rFont val="Calibri"/>
      </rPr>
      <t>If the result is not "2", this is a finding.</t>
    </r>
  </si>
  <si>
    <t>V-268478</t>
  </si>
  <si>
    <r>
      <rPr>
        <sz val="11"/>
        <rFont val="Calibri"/>
      </rPr>
      <t>The macOS system must disable Server Message Block (SMB) sharing.</t>
    </r>
  </si>
  <si>
    <r>
      <rPr>
        <sz val="11"/>
        <color rgb="FF000000"/>
        <rFont val="Calibri"/>
      </rPr>
      <t>Configure the macOS system to disable SMB sharing with the following command:</t>
    </r>
    <r>
      <rPr>
        <sz val="11"/>
        <color rgb="FF000000"/>
        <rFont val="Calibri"/>
      </rPr>
      <t xml:space="preserve">
</t>
    </r>
    <r>
      <rPr>
        <sz val="11"/>
        <color rgb="FF000000"/>
        <rFont val="Calibri"/>
      </rPr>
      <t>/bin/launchctl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</si>
  <si>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Support for SMB file sharing is nonessential and must be disabled.</t>
    </r>
    <r>
      <rPr>
        <sz val="11"/>
        <color rgb="FF000000"/>
        <rFont val="Calibri"/>
      </rPr>
      <t xml:space="preserve">
</t>
    </r>
    <r>
      <rPr>
        <sz val="11"/>
        <color rgb="FF000000"/>
        <rFont val="Calibri"/>
      </rPr>
      <t>The information system must be configured to provide only essential capabilities. Enabling any service increases the attack surface for an intruder. By disabling unnecessary services, the attack surface is minimized.</t>
    </r>
  </si>
  <si>
    <r>
      <rPr>
        <sz val="11"/>
        <color rgb="FF000000"/>
        <rFont val="Calibri"/>
      </rPr>
      <t>Verify the macOS system is configured to disable SMB sharing with the following command:</t>
    </r>
    <r>
      <rPr>
        <sz val="11"/>
        <color rgb="FF000000"/>
        <rFont val="Calibri"/>
      </rPr>
      <t xml:space="preserve">
</t>
    </r>
    <r>
      <rPr>
        <sz val="11"/>
        <color rgb="FF000000"/>
        <rFont val="Calibri"/>
      </rPr>
      <t>/bin/launchctl print-disabled system | /usr/bin/grep -c '"com.apple.smbd" =&gt; disabled'</t>
    </r>
    <r>
      <rPr>
        <sz val="11"/>
        <color rgb="FF000000"/>
        <rFont val="Calibri"/>
      </rPr>
      <t xml:space="preserve">
</t>
    </r>
    <r>
      <rPr>
        <sz val="11"/>
        <color rgb="FF000000"/>
        <rFont val="Calibri"/>
      </rPr>
      <t>If the result is not "1", this is a finding.</t>
    </r>
  </si>
  <si>
    <t>V-268479</t>
  </si>
  <si>
    <r>
      <rPr>
        <sz val="11"/>
        <rFont val="Calibri"/>
      </rPr>
      <t>The macOS system must disable Network File System (NFS) service.</t>
    </r>
  </si>
  <si>
    <r>
      <rPr>
        <sz val="11"/>
        <color rgb="FF000000"/>
        <rFont val="Calibri"/>
      </rPr>
      <t>Configure the macOS system to disable NFS service with the following command:</t>
    </r>
    <r>
      <rPr>
        <sz val="11"/>
        <color rgb="FF000000"/>
        <rFont val="Calibri"/>
      </rPr>
      <t xml:space="preserve">
</t>
    </r>
    <r>
      <rPr>
        <sz val="11"/>
        <color rgb="FF000000"/>
        <rFont val="Calibri"/>
      </rPr>
      <t>/bin/launchctl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</si>
  <si>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Support for NFS services is nonessential and, therefore, must be disabled. Enabling any service increases the attack surface for an intruder. By disabling unnecessary services, the attack surface is minimized.</t>
    </r>
  </si>
  <si>
    <r>
      <rPr>
        <sz val="11"/>
        <color rgb="FF000000"/>
        <rFont val="Calibri"/>
      </rPr>
      <t>Verify the macOS system is configured to disable NFS service with the following command:</t>
    </r>
    <r>
      <rPr>
        <sz val="11"/>
        <color rgb="FF000000"/>
        <rFont val="Calibri"/>
      </rPr>
      <t xml:space="preserve">
</t>
    </r>
    <r>
      <rPr>
        <sz val="11"/>
        <color rgb="FF000000"/>
        <rFont val="Calibri"/>
      </rPr>
      <t>/bin/launchctl print-disabled system | /usr/bin/grep -c '"com.apple.nfsd" =&gt; disabled'</t>
    </r>
    <r>
      <rPr>
        <sz val="11"/>
        <color rgb="FF000000"/>
        <rFont val="Calibri"/>
      </rPr>
      <t xml:space="preserve">
</t>
    </r>
    <r>
      <rPr>
        <sz val="11"/>
        <color rgb="FF000000"/>
        <rFont val="Calibri"/>
      </rPr>
      <t>If the result is not "1", this is a finding.</t>
    </r>
  </si>
  <si>
    <t>V-268480</t>
  </si>
  <si>
    <r>
      <rPr>
        <sz val="11"/>
        <rFont val="Calibri"/>
      </rPr>
      <t>The macOS system must disable Location Services.</t>
    </r>
  </si>
  <si>
    <r>
      <rPr>
        <sz val="11"/>
        <color rgb="FF000000"/>
        <rFont val="Calibri"/>
      </rPr>
      <t>Configure the macOS system to disable Location Services with the following command:</t>
    </r>
    <r>
      <rPr>
        <sz val="11"/>
        <color rgb="FF000000"/>
        <rFont val="Calibri"/>
      </rPr>
      <t xml:space="preserve">
</t>
    </r>
    <r>
      <rPr>
        <sz val="11"/>
        <color rgb="FF000000"/>
        <rFont val="Calibri"/>
      </rPr>
      <t xml:space="preserve">/usr/bin/defaults write /var/db/locationd/Library/Preferences/ByHost/com.apple.locationd LocationServicesEnabled -bool false; </t>
    </r>
    <r>
      <rPr>
        <sz val="11"/>
        <color rgb="FF000000"/>
        <rFont val="Calibri"/>
      </rPr>
      <t xml:space="preserve">
</t>
    </r>
    <r>
      <rPr>
        <sz val="11"/>
        <color rgb="FF000000"/>
        <rFont val="Calibri"/>
      </rPr>
      <t>pid=$(/bin/launchctl list | /usr/bin/awk '/com.apple.locationd/ { print $1 }')</t>
    </r>
    <r>
      <rPr>
        <sz val="11"/>
        <color rgb="FF000000"/>
        <rFont val="Calibri"/>
      </rPr>
      <t xml:space="preserve">
</t>
    </r>
    <r>
      <rPr>
        <sz val="11"/>
        <color rgb="FF000000"/>
        <rFont val="Calibri"/>
      </rPr>
      <t>kill -9 $pid</t>
    </r>
  </si>
  <si>
    <r>
      <rPr>
        <sz val="11"/>
        <color rgb="FF000000"/>
        <rFont val="Calibri"/>
      </rPr>
      <t>Location Services must be disabled.</t>
    </r>
    <r>
      <rPr>
        <sz val="11"/>
        <color rgb="FF000000"/>
        <rFont val="Calibri"/>
      </rPr>
      <t xml:space="preserve">
</t>
    </r>
    <r>
      <rPr>
        <sz val="11"/>
        <color rgb="FF000000"/>
        <rFont val="Calibri"/>
      </rPr>
      <t>The information system must be configured to provide only essential capabilities. Disabling Location Services helps prevent unauthorized connection of devices, transfer of information, and tunneling.</t>
    </r>
  </si>
  <si>
    <r>
      <rPr>
        <sz val="11"/>
        <color rgb="FF000000"/>
        <rFont val="Calibri"/>
      </rPr>
      <t>Verify the macOS system is configured to disable Location Services with the following command:</t>
    </r>
    <r>
      <rPr>
        <sz val="11"/>
        <color rgb="FF000000"/>
        <rFont val="Calibri"/>
      </rPr>
      <t xml:space="preserve">
</t>
    </r>
    <r>
      <rPr>
        <sz val="11"/>
        <color rgb="FF000000"/>
        <rFont val="Calibri"/>
      </rPr>
      <t>/usr/bin/sudo -u _locationd /usr/bin/osascript -l JavaScript &lt;&lt; EOS</t>
    </r>
    <r>
      <rPr>
        <sz val="11"/>
        <color rgb="FF000000"/>
        <rFont val="Calibri"/>
      </rPr>
      <t xml:space="preserve">
</t>
    </r>
    <r>
      <rPr>
        <sz val="11"/>
        <color rgb="FF000000"/>
        <rFont val="Calibri"/>
      </rPr>
      <t>$.NSUserDefaults.alloc.initWithSuiteName('com.apple.locationd')\</t>
    </r>
    <r>
      <rPr>
        <sz val="11"/>
        <color rgb="FF000000"/>
        <rFont val="Calibri"/>
      </rPr>
      <t xml:space="preserve">
</t>
    </r>
    <r>
      <rPr>
        <sz val="11"/>
        <color rgb="FF000000"/>
        <rFont val="Calibri"/>
      </rPr>
      <t>.objectForKey('LocationServicesEnabled').js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</si>
  <si>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V-268481</t>
  </si>
  <si>
    <r>
      <rPr>
        <sz val="11"/>
        <rFont val="Calibri"/>
      </rPr>
      <t>The macOS system must disable Bonjour multicast.</t>
    </r>
  </si>
  <si>
    <r>
      <rPr>
        <sz val="11"/>
        <color rgb="FF000000"/>
        <rFont val="Calibri"/>
      </rPr>
      <t>Configure the macOS system to disable Bonjour multicast by installing the "com.apple.mDNSResponder" configuration profile.</t>
    </r>
  </si>
  <si>
    <r>
      <rPr>
        <sz val="11"/>
        <color rgb="FF000000"/>
        <rFont val="Calibri"/>
      </rPr>
      <t>Bonjour multicast advertising must be disabled to prevent the system from broadcasting its presence and available services over network interfaces.</t>
    </r>
  </si>
  <si>
    <r>
      <rPr>
        <sz val="11"/>
        <color rgb="FF000000"/>
        <rFont val="Calibri"/>
      </rPr>
      <t>Verify the macOS system is configured to disable Bonjour multicast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$.NSUserDefaults.alloc.initWithSuiteName('com.apple.mDNSResponder')\</t>
    </r>
    <r>
      <rPr>
        <sz val="11"/>
        <color rgb="FF000000"/>
        <rFont val="Calibri"/>
      </rPr>
      <t xml:space="preserve">
</t>
    </r>
    <r>
      <rPr>
        <sz val="11"/>
        <color rgb="FF000000"/>
        <rFont val="Calibri"/>
      </rPr>
      <t>.objectForKey('NoMulticastAdvertisements').js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</si>
  <si>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V-268482</t>
  </si>
  <si>
    <r>
      <rPr>
        <sz val="11"/>
        <rFont val="Calibri"/>
      </rPr>
      <t>The macOS system must disable Unix-to-Unix Copy Protocol (UUCP) service.</t>
    </r>
  </si>
  <si>
    <r>
      <rPr>
        <sz val="11"/>
        <color rgb="FF000000"/>
        <rFont val="Calibri"/>
      </rPr>
      <t>Configure the macOS system to disable UUCP service with the following command:</t>
    </r>
    <r>
      <rPr>
        <sz val="11"/>
        <color rgb="FF000000"/>
        <rFont val="Calibri"/>
      </rPr>
      <t xml:space="preserve">
</t>
    </r>
    <r>
      <rPr>
        <sz val="11"/>
        <color rgb="FF000000"/>
        <rFont val="Calibri"/>
      </rPr>
      <t>/bin/launchctl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</si>
  <si>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The system must not have the UUCP service active.</t>
    </r>
    <r>
      <rPr>
        <sz val="11"/>
        <color rgb="FF000000"/>
        <rFont val="Calibri"/>
      </rPr>
      <t xml:space="preserve">
</t>
    </r>
    <r>
      <rPr>
        <sz val="11"/>
        <color rgb="FF000000"/>
        <rFont val="Calibri"/>
      </rPr>
      <t>UUCP, a set of programs that enables sending files between different Unix systems and sending commands to be executed on another system, is not essential and must be disabled to prevent unauthorized connection of devices, transfer of information, and tunneling.</t>
    </r>
    <r>
      <rPr>
        <sz val="11"/>
        <color rgb="FF000000"/>
        <rFont val="Calibri"/>
      </rPr>
      <t xml:space="preserve">
</t>
    </r>
    <r>
      <rPr>
        <sz val="11"/>
        <color rgb="FF000000"/>
        <rFont val="Calibri"/>
      </rPr>
      <t>NOTE: UUCP service is disabled at startup by default with macOS.</t>
    </r>
  </si>
  <si>
    <r>
      <rPr>
        <sz val="11"/>
        <color rgb="FF000000"/>
        <rFont val="Calibri"/>
      </rPr>
      <t>Verify the macOS system is configured to disable UUCP service with the following command:</t>
    </r>
    <r>
      <rPr>
        <sz val="11"/>
        <color rgb="FF000000"/>
        <rFont val="Calibri"/>
      </rPr>
      <t xml:space="preserve">
</t>
    </r>
    <r>
      <rPr>
        <sz val="11"/>
        <color rgb="FF000000"/>
        <rFont val="Calibri"/>
      </rPr>
      <t>/bin/launchctl print-disabled system | /usr/bin/grep -c '"com.apple.uucp" =&gt; disabled'</t>
    </r>
    <r>
      <rPr>
        <sz val="11"/>
        <color rgb="FF000000"/>
        <rFont val="Calibri"/>
      </rPr>
      <t xml:space="preserve">
</t>
    </r>
    <r>
      <rPr>
        <sz val="11"/>
        <color rgb="FF000000"/>
        <rFont val="Calibri"/>
      </rPr>
      <t>If the result is not "1", this is a finding.</t>
    </r>
  </si>
  <si>
    <t>V-268483</t>
  </si>
  <si>
    <r>
      <rPr>
        <sz val="11"/>
        <rFont val="Calibri"/>
      </rPr>
      <t>The macOS system must disable Internet Sharing.</t>
    </r>
  </si>
  <si>
    <r>
      <rPr>
        <sz val="11"/>
        <color rgb="FF000000"/>
        <rFont val="Calibri"/>
      </rPr>
      <t>Configure the macOS system to disable Internet Sharing by installing the "com.apple.MCX" configuration profile.</t>
    </r>
  </si>
  <si>
    <r>
      <rPr>
        <sz val="11"/>
        <color rgb="FF000000"/>
        <rFont val="Calibri"/>
      </rPr>
      <t>If the system does not require Internet Sharing, support for it is nonessential and must be disabled.</t>
    </r>
    <r>
      <rPr>
        <sz val="11"/>
        <color rgb="FF000000"/>
        <rFont val="Calibri"/>
      </rPr>
      <t xml:space="preserve">
</t>
    </r>
    <r>
      <rPr>
        <sz val="11"/>
        <color rgb="FF000000"/>
        <rFont val="Calibri"/>
      </rPr>
      <t>The information system must be configured to provide only essential capabilities. Disabling Internet Sharing helps prevent unauthorized connection of devices, transfer of information, and tunneling.</t>
    </r>
  </si>
  <si>
    <r>
      <rPr>
        <sz val="11"/>
        <color rgb="FF000000"/>
        <rFont val="Calibri"/>
      </rPr>
      <t>Verify the macOS system is configured to disable Internet Sharing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.objectForKey('forceInternetSharingOff').js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</si>
  <si>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V-268484</t>
  </si>
  <si>
    <r>
      <rPr>
        <sz val="11"/>
        <rFont val="Calibri"/>
      </rPr>
      <t>The macOS system must disable the built-in web server.</t>
    </r>
  </si>
  <si>
    <r>
      <rPr>
        <sz val="11"/>
        <color rgb="FF000000"/>
        <rFont val="Calibri"/>
      </rPr>
      <t>Configure the macOS system to disable the built-in web server with the following command:</t>
    </r>
    <r>
      <rPr>
        <sz val="11"/>
        <color rgb="FF000000"/>
        <rFont val="Calibri"/>
      </rPr>
      <t xml:space="preserve">
</t>
    </r>
    <r>
      <rPr>
        <sz val="11"/>
        <color rgb="FF000000"/>
        <rFont val="Calibri"/>
      </rPr>
      <t>/bin/launchctl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</si>
  <si>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The built-in web server is a nonessential service built into macOS and must be disabled.</t>
    </r>
    <r>
      <rPr>
        <sz val="11"/>
        <color rgb="FF000000"/>
        <rFont val="Calibri"/>
      </rPr>
      <t xml:space="preserve">
</t>
    </r>
    <r>
      <rPr>
        <sz val="11"/>
        <color rgb="FF000000"/>
        <rFont val="Calibri"/>
      </rPr>
      <t>NOTE: The built-in web server is disabled at startup by default with macOS.</t>
    </r>
  </si>
  <si>
    <r>
      <rPr>
        <sz val="11"/>
        <color rgb="FF000000"/>
        <rFont val="Calibri"/>
      </rPr>
      <t>Verify the macOS system is configured to disable the built-in web server with the following command:</t>
    </r>
    <r>
      <rPr>
        <sz val="11"/>
        <color rgb="FF000000"/>
        <rFont val="Calibri"/>
      </rPr>
      <t xml:space="preserve">
</t>
    </r>
    <r>
      <rPr>
        <sz val="11"/>
        <color rgb="FF000000"/>
        <rFont val="Calibri"/>
      </rPr>
      <t>/bin/launchctl print-disabled system | /usr/bin/grep -c '"org.apache.httpd" =&gt; disabled'</t>
    </r>
    <r>
      <rPr>
        <sz val="11"/>
        <color rgb="FF000000"/>
        <rFont val="Calibri"/>
      </rPr>
      <t xml:space="preserve">
</t>
    </r>
    <r>
      <rPr>
        <sz val="11"/>
        <color rgb="FF000000"/>
        <rFont val="Calibri"/>
      </rPr>
      <t>If the result is not "1", this is a finding.</t>
    </r>
  </si>
  <si>
    <t>V-268485</t>
  </si>
  <si>
    <r>
      <rPr>
        <sz val="11"/>
        <rFont val="Calibri"/>
      </rPr>
      <t>The macOS system must disable AirDrop.</t>
    </r>
  </si>
  <si>
    <r>
      <rPr>
        <sz val="11"/>
        <color rgb="FF000000"/>
        <rFont val="Calibri"/>
      </rPr>
      <t>Configure the macOS system to disable AirDrop by installing the "com.apple.applicationaccess" configuration profile.</t>
    </r>
  </si>
  <si>
    <r>
      <rPr>
        <sz val="11"/>
        <color rgb="FF000000"/>
        <rFont val="Calibri"/>
      </rPr>
      <t>AirDrop must be disabled to prevent file transfers to or from unauthorized devices.</t>
    </r>
    <r>
      <rPr>
        <sz val="11"/>
        <color rgb="FF000000"/>
        <rFont val="Calibri"/>
      </rPr>
      <t xml:space="preserve">
</t>
    </r>
    <r>
      <rPr>
        <sz val="11"/>
        <color rgb="FF000000"/>
        <rFont val="Calibri"/>
      </rPr>
      <t>AirDrop allows users to share and receive files from other nearby Apple devices.</t>
    </r>
    <r>
      <rPr>
        <sz val="11"/>
        <color rgb="FF000000"/>
        <rFont val="Calibri"/>
      </rPr>
      <t xml:space="preserve">
</t>
    </r>
    <r>
      <rPr>
        <sz val="11"/>
        <color rgb="FF000000"/>
        <rFont val="Calibri"/>
      </rPr>
      <t>Satisfies: SRG-OS-000080-GPOS-00048, SRG-OS-000095-GPOS-00049, SRG-OS-000300-GPOS-00118</t>
    </r>
  </si>
  <si>
    <r>
      <rPr>
        <sz val="11"/>
        <color rgb="FF000000"/>
        <rFont val="Calibri"/>
      </rPr>
      <t>Verify the macOS system is configured to disable AirDrop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.objectForKey('allowAirDrop').js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</si>
  <si>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V-268486</t>
  </si>
  <si>
    <r>
      <rPr>
        <sz val="11"/>
        <rFont val="Calibri"/>
      </rPr>
      <t>The macOS system must disable FaceTime.app.</t>
    </r>
  </si>
  <si>
    <r>
      <rPr>
        <sz val="11"/>
        <color rgb="FF000000"/>
        <rFont val="Calibri"/>
      </rPr>
      <t>Configure the macOS system to disable FaceTime.app by installing the "com.apple.applicationaccess.new" configuration profile.</t>
    </r>
  </si>
  <si>
    <r>
      <rPr>
        <sz val="11"/>
        <color rgb="FF000000"/>
        <rFont val="Calibri"/>
      </rPr>
      <t>The macOS built-in FaceTime.app must be disabled.</t>
    </r>
    <r>
      <rPr>
        <sz val="11"/>
        <color rgb="FF000000"/>
        <rFont val="Calibri"/>
      </rPr>
      <t xml:space="preserve">
</t>
    </r>
    <r>
      <rPr>
        <sz val="11"/>
        <color rgb="FF000000"/>
        <rFont val="Calibri"/>
      </rPr>
      <t>The FaceTime.app establishes a connection to Apple's iCloud service even when security controls have been put in place to disable iCloud access.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Apple has deprecated the use of application restriction controls (https://github.com/apple/device-management/blob/eb51fb0cb9626cac4717858556912c257a734ce0/mdm/profiles/com.apple.applicationaccess.new.yaml#L67-L70). Using these controls may not work as expected. Third-party software may be required to fulfill the compliance requirements.</t>
    </r>
    <r>
      <rPr>
        <sz val="11"/>
        <color rgb="FF000000"/>
        <rFont val="Calibri"/>
      </rPr>
      <t xml:space="preserve">
</t>
    </r>
    <r>
      <rPr>
        <sz val="11"/>
        <color rgb="FF000000"/>
        <rFont val="Calibri"/>
      </rPr>
      <t>====</t>
    </r>
  </si>
  <si>
    <r>
      <rPr>
        <sz val="11"/>
        <color rgb="FF000000"/>
        <rFont val="Calibri"/>
      </rPr>
      <t>Verify the macOS system is configured to disable FaceTime.app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ObjC.unwrap($.NSUserDefaults.alloc.initWithSuiteName('com.apple.applicationaccess.new')\</t>
    </r>
    <r>
      <rPr>
        <sz val="11"/>
        <color rgb="FF000000"/>
        <rFont val="Calibri"/>
      </rPr>
      <t xml:space="preserve">
</t>
    </r>
    <r>
      <rPr>
        <sz val="11"/>
        <color rgb="FF000000"/>
        <rFont val="Calibri"/>
      </rPr>
      <t xml:space="preserve">  .objectForKey('familyControlsEnabled'))</t>
    </r>
    <r>
      <rPr>
        <sz val="11"/>
        <color rgb="FF000000"/>
        <rFont val="Calibri"/>
      </rPr>
      <t xml:space="preserve">
</t>
    </r>
    <r>
      <rPr>
        <sz val="11"/>
        <color rgb="FF000000"/>
        <rFont val="Calibri"/>
      </rPr>
      <t xml:space="preserve">  let pathlist = $.NSUserDefaults.alloc.initWithSuiteName('com.apple.applicationaccess.new')\</t>
    </r>
    <r>
      <rPr>
        <sz val="11"/>
        <color rgb="FF000000"/>
        <rFont val="Calibri"/>
      </rPr>
      <t xml:space="preserve">
</t>
    </r>
    <r>
      <rPr>
        <sz val="11"/>
        <color rgb="FF000000"/>
        <rFont val="Calibri"/>
      </rPr>
      <t xml:space="preserve">  .objectForKey('pathBlackList').js</t>
    </r>
    <r>
      <rPr>
        <sz val="11"/>
        <color rgb="FF000000"/>
        <rFont val="Calibri"/>
      </rPr>
      <t xml:space="preserve">
</t>
    </r>
    <r>
      <rPr>
        <sz val="11"/>
        <color rgb="FF000000"/>
        <rFont val="Calibri"/>
      </rPr>
      <t xml:space="preserve">  for ( let app in pathlist ) {</t>
    </r>
    <r>
      <rPr>
        <sz val="11"/>
        <color rgb="FF000000"/>
        <rFont val="Calibri"/>
      </rPr>
      <t xml:space="preserve">
</t>
    </r>
    <r>
      <rPr>
        <sz val="11"/>
        <color rgb="FF000000"/>
        <rFont val="Calibri"/>
      </rPr>
      <t xml:space="preserve">      if ( ObjC.unwrap(pathlist[app]) == "/Applications/FaceTime.app" &amp;&amp; pref1 == true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</si>
  <si>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V-268487</t>
  </si>
  <si>
    <r>
      <rPr>
        <sz val="11"/>
        <rFont val="Calibri"/>
      </rPr>
      <t>The macOS system must disable the iCloud Calendar services.</t>
    </r>
  </si>
  <si>
    <r>
      <rPr>
        <sz val="11"/>
        <color rgb="FF000000"/>
        <rFont val="Calibri"/>
      </rPr>
      <t>Configure the macOS system to disable iCloud Calendar services by installing the "com.apple.applicationaccess" configuration profile.</t>
    </r>
  </si>
  <si>
    <r>
      <rPr>
        <sz val="11"/>
        <color rgb="FF000000"/>
        <rFont val="Calibri"/>
      </rPr>
      <t>The macOS built-in Calendar.app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calendar synchronization must be controlled by an organization-approved service.</t>
    </r>
  </si>
  <si>
    <r>
      <rPr>
        <sz val="11"/>
        <color rgb="FF000000"/>
        <rFont val="Calibri"/>
      </rPr>
      <t>Verify the macOS system is configured to disable iCloud Calendar services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.objectForKey('allowCloudCalendar').js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</si>
  <si>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V-268488</t>
  </si>
  <si>
    <r>
      <rPr>
        <sz val="11"/>
        <rFont val="Calibri"/>
      </rPr>
      <t>The macOS system must disable iCloud Reminders.</t>
    </r>
  </si>
  <si>
    <r>
      <rPr>
        <sz val="11"/>
        <color rgb="FF000000"/>
        <rFont val="Calibri"/>
      </rPr>
      <t>Configure the macOS system to disable iCloud Reminders by installing the "com.apple.applicationaccess" configuration profile.</t>
    </r>
  </si>
  <si>
    <r>
      <rPr>
        <sz val="11"/>
        <color rgb="FF000000"/>
        <rFont val="Calibri"/>
      </rPr>
      <t>The macOS built-in Reminders.app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reminders synchronization must be controlled by an organization-approved service.</t>
    </r>
  </si>
  <si>
    <r>
      <rPr>
        <sz val="11"/>
        <color rgb="FF000000"/>
        <rFont val="Calibri"/>
      </rPr>
      <t>Verify the macOS system is configured to disable iCloud Reminders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.objectForKey('allowCloudReminders').js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</si>
  <si>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V-268489</t>
  </si>
  <si>
    <r>
      <rPr>
        <sz val="11"/>
        <rFont val="Calibri"/>
      </rPr>
      <t>The macOS system must disable iCloud Address Book.</t>
    </r>
  </si>
  <si>
    <r>
      <rPr>
        <sz val="11"/>
        <color rgb="FF000000"/>
        <rFont val="Calibri"/>
      </rPr>
      <t>Configure the macOS system to disable iCloud Address Book by installing the "com.apple.applicationaccess" configuration profile.</t>
    </r>
  </si>
  <si>
    <r>
      <rPr>
        <sz val="11"/>
        <color rgb="FF000000"/>
        <rFont val="Calibri"/>
      </rPr>
      <t>The macOS built-in Contacts.app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contact synchronization must be controlled by an organization-approved service.</t>
    </r>
  </si>
  <si>
    <r>
      <rPr>
        <sz val="11"/>
        <color rgb="FF000000"/>
        <rFont val="Calibri"/>
      </rPr>
      <t>Verify the macOS system is configured to disable iCloud Address Book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.objectForKey('allowCloudAddressBook').js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</si>
  <si>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V-268490</t>
  </si>
  <si>
    <r>
      <rPr>
        <sz val="11"/>
        <rFont val="Calibri"/>
      </rPr>
      <t>The macOS system must disable iCloud Mail.</t>
    </r>
  </si>
  <si>
    <r>
      <rPr>
        <sz val="11"/>
        <color rgb="FF000000"/>
        <rFont val="Calibri"/>
      </rPr>
      <t>Configure the macOS system to disable iCloud Mail by installing the "com.apple.applicationaccess" configuration profile.</t>
    </r>
  </si>
  <si>
    <r>
      <rPr>
        <sz val="11"/>
        <color rgb="FF000000"/>
        <rFont val="Calibri"/>
      </rPr>
      <t>The macOS built-in Mail.app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mail synchronization must be controlled by an organization-approved service.</t>
    </r>
  </si>
  <si>
    <r>
      <rPr>
        <sz val="11"/>
        <color rgb="FF000000"/>
        <rFont val="Calibri"/>
      </rPr>
      <t>Verify the macOS system is configured to disable iCloud Mail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.objectForKey('allowCloudMail').js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</si>
  <si>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V-268491</t>
  </si>
  <si>
    <r>
      <rPr>
        <sz val="11"/>
        <rFont val="Calibri"/>
      </rPr>
      <t>The macOS system must disable iCloud Notes.</t>
    </r>
  </si>
  <si>
    <r>
      <rPr>
        <sz val="11"/>
        <color rgb="FF000000"/>
        <rFont val="Calibri"/>
      </rPr>
      <t>Configure the macOS system to disable iCloud Notes by installing the "com.apple.applicationaccess" configuration profile.</t>
    </r>
  </si>
  <si>
    <r>
      <rPr>
        <sz val="11"/>
        <color rgb="FF000000"/>
        <rFont val="Calibri"/>
      </rPr>
      <t>The macOS built-in Notes.app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Notes synchronization must be controlled by an organization-approved service.</t>
    </r>
  </si>
  <si>
    <r>
      <rPr>
        <sz val="11"/>
        <color rgb="FF000000"/>
        <rFont val="Calibri"/>
      </rPr>
      <t>Verify the macOS system is configured to disable iCloud Notes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.objectForKey('allowCloudNotes').js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</si>
  <si>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V-268492</t>
  </si>
  <si>
    <r>
      <rPr>
        <sz val="11"/>
        <rFont val="Calibri"/>
      </rPr>
      <t>The macOS system must disable the camera.</t>
    </r>
  </si>
  <si>
    <r>
      <rPr>
        <sz val="11"/>
        <color rgb="FF000000"/>
        <rFont val="Calibri"/>
      </rPr>
      <t>Configure the macOS system to disable the camera by installing the "com.apple.applicationaccess"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</si>
  <si>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carry out the disconnect activity without having to go through complex and tedious procedures.</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</si>
  <si>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authorizing official (AO) decision.</t>
    </r>
    <r>
      <rPr>
        <sz val="11"/>
        <color rgb="FF000000"/>
        <rFont val="Calibri"/>
      </rPr>
      <t xml:space="preserve">
</t>
    </r>
    <r>
      <rPr>
        <sz val="11"/>
        <color rgb="FF000000"/>
        <rFont val="Calibri"/>
      </rPr>
      <t>This requirement is not applicable to dedicated video teleconference (VTC) suites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 xml:space="preserve">For a built-in camera, the camera must be protected by a camera cover (e.g., laptop camera cover slide) when not in use. </t>
    </r>
    <r>
      <rPr>
        <sz val="11"/>
        <color rgb="FF000000"/>
        <rFont val="Calibri"/>
      </rPr>
      <t xml:space="preserve">
</t>
    </r>
    <r>
      <rPr>
        <sz val="11"/>
        <color rgb="FF000000"/>
        <rFont val="Calibri"/>
      </rPr>
      <t>If the built-in camera is not protected with a camera cover or is not physically disabled, this is a finding.</t>
    </r>
    <r>
      <rPr>
        <sz val="11"/>
        <color rgb="FF000000"/>
        <rFont val="Calibri"/>
      </rPr>
      <t xml:space="preserve">
</t>
    </r>
    <r>
      <rPr>
        <sz val="11"/>
        <color rgb="FF000000"/>
        <rFont val="Calibri"/>
      </rPr>
      <t>If the camera is not disconnected, covered, or physically disabled, verify the macOS system is configured to disable the camera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.objectForKey('allowCamera').js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</si>
  <si>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V-268493</t>
  </si>
  <si>
    <r>
      <rPr>
        <sz val="11"/>
        <rFont val="Calibri"/>
      </rPr>
      <t>The macOS system must disable Siri.</t>
    </r>
  </si>
  <si>
    <r>
      <rPr>
        <sz val="11"/>
        <color rgb="FF000000"/>
        <rFont val="Calibri"/>
      </rPr>
      <t>Configure the macOS system to disable Siri by installing the "com.apple.applicationaccess" configuration profile.</t>
    </r>
  </si>
  <si>
    <r>
      <rPr>
        <sz val="11"/>
        <color rgb="FF000000"/>
        <rFont val="Calibri"/>
      </rPr>
      <t>Support for Siri is nonessential and must be disabled.</t>
    </r>
    <r>
      <rPr>
        <sz val="11"/>
        <color rgb="FF000000"/>
        <rFont val="Calibri"/>
      </rPr>
      <t xml:space="preserve">
</t>
    </r>
    <r>
      <rPr>
        <sz val="11"/>
        <color rgb="FF000000"/>
        <rFont val="Calibri"/>
      </rPr>
      <t>The information system must be configured to provide only essential capabilities. Enabling any service increases the attack surface for an intruder. By disabling unnecessary services, the attack surface is minimized.</t>
    </r>
  </si>
  <si>
    <r>
      <rPr>
        <sz val="11"/>
        <color rgb="FF000000"/>
        <rFont val="Calibri"/>
      </rPr>
      <t>Verify the macOS system is configured to disable Siri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.objectForKey('allowAssistant').js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</si>
  <si>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V-268494</t>
  </si>
  <si>
    <r>
      <rPr>
        <sz val="11"/>
        <rFont val="Calibri"/>
      </rPr>
      <t>The macOS system must disable sending diagnostic and usage data to Apple.</t>
    </r>
  </si>
  <si>
    <r>
      <rPr>
        <sz val="11"/>
        <color rgb="FF000000"/>
        <rFont val="Calibri"/>
      </rPr>
      <t>Configure the macOS system to disable sending diagnostic and usage data to Apple by installing the "com.apple.SubmitDiagInfo" configuration profile.</t>
    </r>
  </si>
  <si>
    <r>
      <rPr>
        <sz val="11"/>
        <color rgb="FF000000"/>
        <rFont val="Calibri"/>
      </rPr>
      <t>The ability to submit diagnostic data to Apple must be disabled.</t>
    </r>
    <r>
      <rPr>
        <sz val="11"/>
        <color rgb="FF000000"/>
        <rFont val="Calibri"/>
      </rPr>
      <t xml:space="preserve">
</t>
    </r>
    <r>
      <rPr>
        <sz val="11"/>
        <color rgb="FF000000"/>
        <rFont val="Calibri"/>
      </rPr>
      <t>The information system must be configured to provide only essential capabilities. Disabling the submission of diagnostic and usage information will mitigate the risk of unwanted data being sent to Apple.</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</si>
  <si>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to disable sending diagnostic and usage data to Apple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$.NSUserDefaults.alloc.initWithSuiteName('com.apple.SubmitDiagInfo')\</t>
    </r>
    <r>
      <rPr>
        <sz val="11"/>
        <color rgb="FF000000"/>
        <rFont val="Calibri"/>
      </rPr>
      <t xml:space="preserve">
</t>
    </r>
    <r>
      <rPr>
        <sz val="11"/>
        <color rgb="FF000000"/>
        <rFont val="Calibri"/>
      </rPr>
      <t>.objectForKey('AutoSubmit').js</t>
    </r>
    <r>
      <rPr>
        <sz val="11"/>
        <color rgb="FF000000"/>
        <rFont val="Calibri"/>
      </rPr>
      <t xml:space="preserve">
</t>
    </r>
    <r>
      <rPr>
        <sz val="11"/>
        <color rgb="FF000000"/>
        <rFont val="Calibri"/>
      </rPr>
      <t>let pref2 = $.NSUserDefaults.alloc.initWithSuiteName('com.apple.applicationaccess')\</t>
    </r>
    <r>
      <rPr>
        <sz val="11"/>
        <color rgb="FF000000"/>
        <rFont val="Calibri"/>
      </rPr>
      <t xml:space="preserve">
</t>
    </r>
    <r>
      <rPr>
        <sz val="11"/>
        <color rgb="FF000000"/>
        <rFont val="Calibri"/>
      </rPr>
      <t>.objectForKey('allowDiagnosticSubmission').js</t>
    </r>
    <r>
      <rPr>
        <sz val="11"/>
        <color rgb="FF000000"/>
        <rFont val="Calibri"/>
      </rPr>
      <t xml:space="preserve">
</t>
    </r>
    <r>
      <rPr>
        <sz val="11"/>
        <color rgb="FF000000"/>
        <rFont val="Calibri"/>
      </rPr>
      <t>if ( pref1 == false &amp;&amp; pref2 == false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</si>
  <si>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V-268495</t>
  </si>
  <si>
    <r>
      <rPr>
        <sz val="11"/>
        <rFont val="Calibri"/>
      </rPr>
      <t>The macOS system must disable Remote Apple Events.</t>
    </r>
  </si>
  <si>
    <r>
      <rPr>
        <sz val="11"/>
        <color rgb="FF000000"/>
        <rFont val="Calibri"/>
      </rPr>
      <t>Configure the macOS system to disable Remote Apple Events with the following commands:</t>
    </r>
    <r>
      <rPr>
        <sz val="11"/>
        <color rgb="FF000000"/>
        <rFont val="Calibri"/>
      </rPr>
      <t xml:space="preserve">
</t>
    </r>
    <r>
      <rPr>
        <sz val="11"/>
        <color rgb="FF000000"/>
        <rFont val="Calibri"/>
      </rPr>
      <t>/usr/sbin/systemsetup -setremoteappleevents off</t>
    </r>
    <r>
      <rPr>
        <sz val="11"/>
        <color rgb="FF000000"/>
        <rFont val="Calibri"/>
      </rPr>
      <t xml:space="preserve">
</t>
    </r>
    <r>
      <rPr>
        <sz val="11"/>
        <color rgb="FF000000"/>
        <rFont val="Calibri"/>
      </rPr>
      <t>/bin/launchctl disable system/com.apple.AEServer</t>
    </r>
    <r>
      <rPr>
        <sz val="11"/>
        <color rgb="FF000000"/>
        <rFont val="Calibri"/>
      </rPr>
      <t xml:space="preserve">
</t>
    </r>
    <r>
      <rPr>
        <sz val="11"/>
        <color rgb="FF000000"/>
        <rFont val="Calibri"/>
      </rPr>
      <t>NOTE: Systemsetup with -setremoteappleevents flag will fail unless Full Disk Access to systemsetup or its parent process is granted. This requires supervision.</t>
    </r>
  </si>
  <si>
    <r>
      <rPr>
        <sz val="11"/>
        <color rgb="FF000000"/>
        <rFont val="Calibri"/>
      </rPr>
      <t>If the system does not require Remote Apple Events, support for Apple Remote Events is nonessential and must be disabled.</t>
    </r>
    <r>
      <rPr>
        <sz val="11"/>
        <color rgb="FF000000"/>
        <rFont val="Calibri"/>
      </rPr>
      <t xml:space="preserve">
</t>
    </r>
    <r>
      <rPr>
        <sz val="11"/>
        <color rgb="FF000000"/>
        <rFont val="Calibri"/>
      </rPr>
      <t>The information system must be configured to provide only essential capabilities. Disabling Remote Apple Events helps prevent unauthorized connection of devices, transfer of information, and tunneling.</t>
    </r>
    <r>
      <rPr>
        <sz val="11"/>
        <color rgb="FF000000"/>
        <rFont val="Calibri"/>
      </rPr>
      <t xml:space="preserve">
</t>
    </r>
    <r>
      <rPr>
        <sz val="11"/>
        <color rgb="FF000000"/>
        <rFont val="Calibri"/>
      </rPr>
      <t>Satisfies: SRG-OS-000080-GPOS-00048, SRG-OS-000096-GPOS-00050</t>
    </r>
  </si>
  <si>
    <r>
      <rPr>
        <sz val="11"/>
        <color rgb="FF000000"/>
        <rFont val="Calibri"/>
      </rPr>
      <t>Verify the macOS system is configured to disable Remote Apple Events with the following command:</t>
    </r>
    <r>
      <rPr>
        <sz val="11"/>
        <color rgb="FF000000"/>
        <rFont val="Calibri"/>
      </rPr>
      <t xml:space="preserve">
</t>
    </r>
    <r>
      <rPr>
        <sz val="11"/>
        <color rgb="FF000000"/>
        <rFont val="Calibri"/>
      </rPr>
      <t>/bin/launchctl print-disabled system | /usr/bin/grep -c '"com.apple.AEServer" =&gt; disabled'</t>
    </r>
    <r>
      <rPr>
        <sz val="11"/>
        <color rgb="FF000000"/>
        <rFont val="Calibri"/>
      </rPr>
      <t xml:space="preserve">
</t>
    </r>
    <r>
      <rPr>
        <sz val="11"/>
        <color rgb="FF000000"/>
        <rFont val="Calibri"/>
      </rPr>
      <t>If the result is not "1", this is a finding.</t>
    </r>
  </si>
  <si>
    <t>V-268496</t>
  </si>
  <si>
    <r>
      <rPr>
        <sz val="11"/>
        <rFont val="Calibri"/>
      </rPr>
      <t>The macOS system must disable Apple ID setup during Setup Assistant.</t>
    </r>
  </si>
  <si>
    <r>
      <rPr>
        <sz val="11"/>
        <color rgb="FF000000"/>
        <rFont val="Calibri"/>
      </rPr>
      <t>Configure the macOS system to disable Apple ID setup during Setup Assistant by installing the "com.apple.SetupAssistant.managed" configuration profile.</t>
    </r>
  </si>
  <si>
    <r>
      <rPr>
        <sz val="11"/>
        <color rgb="FF000000"/>
        <rFont val="Calibri"/>
      </rPr>
      <t>The prompt for Apple ID setup during Setup Assistant must be disabled.</t>
    </r>
    <r>
      <rPr>
        <sz val="11"/>
        <color rgb="FF000000"/>
        <rFont val="Calibri"/>
      </rPr>
      <t xml:space="preserve">
</t>
    </r>
    <r>
      <rPr>
        <sz val="11"/>
        <color rgb="FF000000"/>
        <rFont val="Calibri"/>
      </rPr>
      <t>macOS will automatically prompt new users to set up an Apple ID while they are going through Setup Assistant if this is not disabled. This can mislead new users into thinking they need to create Apple ID accounts upon their first login.</t>
    </r>
  </si>
  <si>
    <r>
      <rPr>
        <sz val="11"/>
        <color rgb="FF000000"/>
        <rFont val="Calibri"/>
      </rPr>
      <t>Verify the macOS system is configured to disable Apple ID setup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.objectForKey('SkipCloudSetup').js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</si>
  <si>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V-268497</t>
  </si>
  <si>
    <r>
      <rPr>
        <sz val="11"/>
        <rFont val="Calibri"/>
      </rPr>
      <t>The macOS system must disable Privacy Setup services during Setup Assistant.</t>
    </r>
  </si>
  <si>
    <r>
      <rPr>
        <sz val="11"/>
        <color rgb="FF000000"/>
        <rFont val="Calibri"/>
      </rPr>
      <t>Configure the macOS system to disable Privacy Setup services during Setup Assistant by installing the "com.apple.SetupAssistant.managed" configuration profile.</t>
    </r>
  </si>
  <si>
    <r>
      <rPr>
        <sz val="11"/>
        <color rgb="FF000000"/>
        <rFont val="Calibri"/>
      </rPr>
      <t>The prompt for Privacy Setup services during Setup Assistant must be disabled.</t>
    </r>
    <r>
      <rPr>
        <sz val="11"/>
        <color rgb="FF000000"/>
        <rFont val="Calibri"/>
      </rPr>
      <t xml:space="preserve">
</t>
    </r>
    <r>
      <rPr>
        <sz val="11"/>
        <color rgb="FF000000"/>
        <rFont val="Calibri"/>
      </rPr>
      <t>Organizations must apply organizationwide configuration settings. The macOS Privacy Setup services prompt guides new users through enabling their own specific privacy settings. This is not essential and, therefore, must be disabled to prevent the risk of individuals electing privacy settings with the potential to override organizationwide settings.</t>
    </r>
  </si>
  <si>
    <r>
      <rPr>
        <sz val="11"/>
        <color rgb="FF000000"/>
        <rFont val="Calibri"/>
      </rPr>
      <t>Verify the macOS system is configured to disable Privacy Setup services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.objectForKey('SkipPrivacySetup').js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</si>
  <si>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V-268498</t>
  </si>
  <si>
    <r>
      <rPr>
        <sz val="11"/>
        <rFont val="Calibri"/>
      </rPr>
      <t>The macOS system must disable iCloud storage setup during Setup Assistant.</t>
    </r>
  </si>
  <si>
    <r>
      <rPr>
        <sz val="11"/>
        <color rgb="FF000000"/>
        <rFont val="Calibri"/>
      </rPr>
      <t>Configure the macOS system to disable iCloud storage setup during Setup Assistant by installing the "com.apple.SetupAssistant.managed" configuration profile.</t>
    </r>
  </si>
  <si>
    <r>
      <rPr>
        <sz val="11"/>
        <color rgb="FF000000"/>
        <rFont val="Calibri"/>
      </rPr>
      <t>The prompt to set up iCloud storage services during Setup Assistant must be disabled.</t>
    </r>
    <r>
      <rPr>
        <sz val="11"/>
        <color rgb="FF000000"/>
        <rFont val="Calibri"/>
      </rPr>
      <t xml:space="preserve">
</t>
    </r>
    <r>
      <rPr>
        <sz val="11"/>
        <color rgb="FF000000"/>
        <rFont val="Calibri"/>
      </rPr>
      <t>The default behavior of macOS is to prompt new users to set up storage in iCloud. Disabling the iCloud storage setup prompt provides organizations with more control over their data storage.</t>
    </r>
  </si>
  <si>
    <r>
      <rPr>
        <sz val="11"/>
        <color rgb="FF000000"/>
        <rFont val="Calibri"/>
      </rPr>
      <t>Verify the macOS system is configured to disable iCloud storage setup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.objectForKey('SkipiCloudStorageSetup').js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</si>
  <si>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V-268499</t>
  </si>
  <si>
    <r>
      <rPr>
        <sz val="11"/>
        <rFont val="Calibri"/>
      </rPr>
      <t>The macOS system must disable Trivial File Transfer Protocol (TFTP) service.</t>
    </r>
  </si>
  <si>
    <r>
      <rPr>
        <sz val="11"/>
        <color rgb="FF000000"/>
        <rFont val="Calibri"/>
      </rPr>
      <t>Configure the macOS system to disable TFTP service with the following command:</t>
    </r>
    <r>
      <rPr>
        <sz val="11"/>
        <color rgb="FF000000"/>
        <rFont val="Calibri"/>
      </rPr>
      <t xml:space="preserve">
</t>
    </r>
    <r>
      <rPr>
        <sz val="11"/>
        <color rgb="FF000000"/>
        <rFont val="Calibri"/>
      </rPr>
      <t>/bin/launchctl disable system/com.apple.tftpd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</si>
  <si>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TFTP support, it is nonessential and must be disabled.</t>
    </r>
    <r>
      <rPr>
        <sz val="11"/>
        <color rgb="FF000000"/>
        <rFont val="Calibri"/>
      </rPr>
      <t xml:space="preserve">
</t>
    </r>
    <r>
      <rPr>
        <sz val="11"/>
        <color rgb="FF000000"/>
        <rFont val="Calibri"/>
      </rPr>
      <t>The information system must be configured to provide only essential capabilities. Disabling TFTP helps prevent the unauthorized connection of devices and unauthorized transfer of information.</t>
    </r>
    <r>
      <rPr>
        <sz val="11"/>
        <color rgb="FF000000"/>
        <rFont val="Calibri"/>
      </rPr>
      <t xml:space="preserve">
</t>
    </r>
    <r>
      <rPr>
        <sz val="11"/>
        <color rgb="FF000000"/>
        <rFont val="Calibri"/>
      </rPr>
      <t>NOTE: TFTP service is disabled at startup by default with macOS.</t>
    </r>
    <r>
      <rPr>
        <sz val="11"/>
        <color rgb="FF000000"/>
        <rFont val="Calibri"/>
      </rPr>
      <t xml:space="preserve">
</t>
    </r>
    <r>
      <rPr>
        <sz val="11"/>
        <color rgb="FF000000"/>
        <rFont val="Calibri"/>
      </rPr>
      <t>Satisfies: SRG-OS-000074-GPOS-00042, SRG-OS-000080-GPOS-00048</t>
    </r>
  </si>
  <si>
    <r>
      <rPr>
        <sz val="11"/>
        <color rgb="FF000000"/>
        <rFont val="Calibri"/>
      </rPr>
      <t>Verify the macOS system is configured to disable TFTP service with the following command:</t>
    </r>
    <r>
      <rPr>
        <sz val="11"/>
        <color rgb="FF000000"/>
        <rFont val="Calibri"/>
      </rPr>
      <t xml:space="preserve">
</t>
    </r>
    <r>
      <rPr>
        <sz val="11"/>
        <color rgb="FF000000"/>
        <rFont val="Calibri"/>
      </rPr>
      <t>/bin/launchctl print-disabled system | /usr/bin/grep -c '"com.apple.tftpd" =&gt; disabled'</t>
    </r>
    <r>
      <rPr>
        <sz val="11"/>
        <color rgb="FF000000"/>
        <rFont val="Calibri"/>
      </rPr>
      <t xml:space="preserve">
</t>
    </r>
    <r>
      <rPr>
        <sz val="11"/>
        <color rgb="FF000000"/>
        <rFont val="Calibri"/>
      </rPr>
      <t>If the result is not "1", this is a finding.</t>
    </r>
  </si>
  <si>
    <t>V-268500</t>
  </si>
  <si>
    <r>
      <rPr>
        <sz val="11"/>
        <rFont val="Calibri"/>
      </rPr>
      <t>The macOS system must disable Siri Setup during Setup Assistant.</t>
    </r>
  </si>
  <si>
    <r>
      <rPr>
        <sz val="11"/>
        <color rgb="FF000000"/>
        <rFont val="Calibri"/>
      </rPr>
      <t>Configure the macOS system to disable Siri Setup during Setup Assistant by installing the "com.apple.SetupAssistant.managed" configuration profile.</t>
    </r>
  </si>
  <si>
    <r>
      <rPr>
        <sz val="11"/>
        <color rgb="FF000000"/>
        <rFont val="Calibri"/>
      </rPr>
      <t>The prompt for Siri during Setup Assistant must be disabled.</t>
    </r>
    <r>
      <rPr>
        <sz val="11"/>
        <color rgb="FF000000"/>
        <rFont val="Calibri"/>
      </rPr>
      <t xml:space="preserve">
</t>
    </r>
    <r>
      <rPr>
        <sz val="11"/>
        <color rgb="FF000000"/>
        <rFont val="Calibri"/>
      </rPr>
      <t>Organizations must apply organizationwide configuration settings. The macOS Siri Assistant Setup prompt guides new users through enabling their own specific Siri settings. This is not essential and, therefore, must be disabled to prevent the risk of individuals electing Siri settings with the potential to override organizationwide settings.</t>
    </r>
  </si>
  <si>
    <r>
      <rPr>
        <sz val="11"/>
        <color rgb="FF000000"/>
        <rFont val="Calibri"/>
      </rPr>
      <t>Verify the macOS system is configured to disable Siri Setup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.objectForKey('SkipSiriSetup').js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</si>
  <si>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V-268501</t>
  </si>
  <si>
    <r>
      <rPr>
        <sz val="11"/>
        <rFont val="Calibri"/>
      </rPr>
      <t>The macOS system must disable iCloud Keychain Sync.</t>
    </r>
  </si>
  <si>
    <r>
      <rPr>
        <sz val="11"/>
        <color rgb="FF000000"/>
        <rFont val="Calibri"/>
      </rPr>
      <t>Configure the macOS system to disable iCloud Keychain Sync by installing the "com.apple.applicationaccess" configuration profile.</t>
    </r>
  </si>
  <si>
    <r>
      <rPr>
        <sz val="11"/>
        <color rgb="FF000000"/>
        <rFont val="Calibri"/>
      </rPr>
      <t>The macOS system's ability to automatically synchronize a user's passwords to their iCloud account must be disabled.</t>
    </r>
    <r>
      <rPr>
        <sz val="11"/>
        <color rgb="FF000000"/>
        <rFont val="Calibri"/>
      </rPr>
      <t xml:space="preserve">
</t>
    </r>
    <r>
      <rPr>
        <sz val="11"/>
        <color rgb="FF000000"/>
        <rFont val="Calibri"/>
      </rPr>
      <t>Apple's iCloud service does not provide an organization with enough control over the storage and access of data and, therefore, password management and synchronization must be controlled by an organization-approved service.</t>
    </r>
  </si>
  <si>
    <r>
      <rPr>
        <sz val="11"/>
        <color rgb="FF000000"/>
        <rFont val="Calibri"/>
      </rPr>
      <t>Verify the macOS system is configured to disable iCloud Keychain Sync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.objectForKey('allowCloudKeychainSync').js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</si>
  <si>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V-268502</t>
  </si>
  <si>
    <r>
      <rPr>
        <sz val="11"/>
        <rFont val="Calibri"/>
      </rPr>
      <t>The macOS system must disable iCloud Document Sync.</t>
    </r>
  </si>
  <si>
    <r>
      <rPr>
        <sz val="11"/>
        <color rgb="FF000000"/>
        <rFont val="Calibri"/>
      </rPr>
      <t>Configure the macOS system to disable iCloud Document Sync by installing the "com.apple.applicationaccess" configuration profile.</t>
    </r>
  </si>
  <si>
    <r>
      <rPr>
        <sz val="11"/>
        <color rgb="FF000000"/>
        <rFont val="Calibri"/>
      </rPr>
      <t>The macOS built-in iCloud document synchronization service must be disabled to prevent organizational data from being synchronized to personal or nonapproved storage.</t>
    </r>
    <r>
      <rPr>
        <sz val="11"/>
        <color rgb="FF000000"/>
        <rFont val="Calibri"/>
      </rPr>
      <t xml:space="preserve">
</t>
    </r>
    <r>
      <rPr>
        <sz val="11"/>
        <color rgb="FF000000"/>
        <rFont val="Calibri"/>
      </rPr>
      <t>Apple's iCloud service does not provide an organization with enough control over the storage and access of data and, therefore, automated document synchronization must be controlled by an organization-approved service.</t>
    </r>
  </si>
  <si>
    <r>
      <rPr>
        <sz val="11"/>
        <color rgb="FF000000"/>
        <rFont val="Calibri"/>
      </rPr>
      <t>Verify the macOS system is configured to disable iCloud Document Sync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.objectForKey('allowCloudDocumentSync').js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</si>
  <si>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V-268503</t>
  </si>
  <si>
    <r>
      <rPr>
        <sz val="11"/>
        <rFont val="Calibri"/>
      </rPr>
      <t>The macOS system must disable iCloud Bookmarks.</t>
    </r>
  </si>
  <si>
    <r>
      <rPr>
        <sz val="11"/>
        <color rgb="FF000000"/>
        <rFont val="Calibri"/>
      </rPr>
      <t>Configure the macOS system to disable iCloud Bookmarks by installing the "com.apple.applicationaccess" configuration profile.</t>
    </r>
  </si>
  <si>
    <r>
      <rPr>
        <sz val="11"/>
        <color rgb="FF000000"/>
        <rFont val="Calibri"/>
      </rPr>
      <t>The macOS built-in Safari.app bookmark synchronization via the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bookmark synchronization must be controlled by an organization-approved service.</t>
    </r>
  </si>
  <si>
    <r>
      <rPr>
        <sz val="11"/>
        <color rgb="FF000000"/>
        <rFont val="Calibri"/>
      </rPr>
      <t>Verify the macOS system is configured to disable iCloud Bookmarks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.objectForKey('allowCloudBookmarks').js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</si>
  <si>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V-268504</t>
  </si>
  <si>
    <r>
      <rPr>
        <sz val="11"/>
        <rFont val="Calibri"/>
      </rPr>
      <t>The macOS system must disable iCloud Photo Library.</t>
    </r>
  </si>
  <si>
    <r>
      <rPr>
        <sz val="11"/>
        <color rgb="FF000000"/>
        <rFont val="Calibri"/>
      </rPr>
      <t>Configure the macOS system to disable the iCloud Photo Library by installing the "com.apple.applicationaccess" configuration profile.</t>
    </r>
  </si>
  <si>
    <r>
      <rPr>
        <sz val="11"/>
        <color rgb="FF000000"/>
        <rFont val="Calibri"/>
      </rPr>
      <t>The macOS built-in Photos.app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photo synchronization must be controlled by an organization-approved service.</t>
    </r>
  </si>
  <si>
    <r>
      <rPr>
        <sz val="11"/>
        <color rgb="FF000000"/>
        <rFont val="Calibri"/>
      </rPr>
      <t>Verify the macOS system is configured to disable the iCloud Photo Library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.objectForKey('allowCloudPhotoLibrary').js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</si>
  <si>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V-268505</t>
  </si>
  <si>
    <r>
      <rPr>
        <sz val="11"/>
        <rFont val="Calibri"/>
      </rPr>
      <t>The macOS system must disable Screen Sharing and Apple Remote Desktop.</t>
    </r>
  </si>
  <si>
    <r>
      <rPr>
        <sz val="11"/>
        <color rgb="FF000000"/>
        <rFont val="Calibri"/>
      </rPr>
      <t>Configure the macOS system to disable Screen Sharing and Apple Remote Desktop with the following command:</t>
    </r>
    <r>
      <rPr>
        <sz val="11"/>
        <color rgb="FF000000"/>
        <rFont val="Calibri"/>
      </rPr>
      <t xml:space="preserve">
</t>
    </r>
    <r>
      <rPr>
        <sz val="11"/>
        <color rgb="FF000000"/>
        <rFont val="Calibri"/>
      </rPr>
      <t>/bin/launchctl disable system/com.apple.screensharing</t>
    </r>
    <r>
      <rPr>
        <sz val="11"/>
        <color rgb="FF000000"/>
        <rFont val="Calibri"/>
      </rPr>
      <t xml:space="preserve">
</t>
    </r>
    <r>
      <rPr>
        <sz val="11"/>
        <color rgb="FF000000"/>
        <rFont val="Calibri"/>
      </rPr>
      <t>The system may need to be restarted for the update to take effect.</t>
    </r>
    <r>
      <rPr>
        <sz val="11"/>
        <color rgb="FF000000"/>
        <rFont val="Calibri"/>
      </rPr>
      <t xml:space="preserve">
</t>
    </r>
    <r>
      <rPr>
        <sz val="11"/>
        <color rgb="FF000000"/>
        <rFont val="Calibri"/>
      </rPr>
      <t>NOTE: This will apply to the whole system.</t>
    </r>
  </si>
  <si>
    <r>
      <rPr>
        <sz val="11"/>
        <color rgb="FF000000"/>
        <rFont val="Calibri"/>
      </rPr>
      <t>Support for both Screen Sharing and Apple Remote Desktop is nonessential and must be disabled.</t>
    </r>
    <r>
      <rPr>
        <sz val="11"/>
        <color rgb="FF000000"/>
        <rFont val="Calibri"/>
      </rPr>
      <t xml:space="preserve">
</t>
    </r>
    <r>
      <rPr>
        <sz val="11"/>
        <color rgb="FF000000"/>
        <rFont val="Calibri"/>
      </rPr>
      <t>The information system must be configured to provide only essential capabilities. Disabling Screen Sharing and Apple Remote Desktop helps prevent unauthorized connection of devices, transfer of information, and tunneling.</t>
    </r>
  </si>
  <si>
    <r>
      <rPr>
        <sz val="11"/>
        <color rgb="FF000000"/>
        <rFont val="Calibri"/>
      </rPr>
      <t>Verify the macOS system is configured to disable Screen Sharing and Apple Remote Desktop with the following command:</t>
    </r>
    <r>
      <rPr>
        <sz val="11"/>
        <color rgb="FF000000"/>
        <rFont val="Calibri"/>
      </rPr>
      <t xml:space="preserve">
</t>
    </r>
    <r>
      <rPr>
        <sz val="11"/>
        <color rgb="FF000000"/>
        <rFont val="Calibri"/>
      </rPr>
      <t>/bin/launchctl print-disabled system | /usr/bin/grep -c '"com.apple.screensharing" =&gt; disabled'</t>
    </r>
    <r>
      <rPr>
        <sz val="11"/>
        <color rgb="FF000000"/>
        <rFont val="Calibri"/>
      </rPr>
      <t xml:space="preserve">
</t>
    </r>
    <r>
      <rPr>
        <sz val="11"/>
        <color rgb="FF000000"/>
        <rFont val="Calibri"/>
      </rPr>
      <t>If the result is not "1", this is a finding.</t>
    </r>
  </si>
  <si>
    <t>V-268506</t>
  </si>
  <si>
    <r>
      <rPr>
        <sz val="11"/>
        <rFont val="Calibri"/>
      </rPr>
      <t>The macOS system must disable the System Settings pane for Wallet and Apple Pay.</t>
    </r>
  </si>
  <si>
    <r>
      <rPr>
        <sz val="11"/>
        <color rgb="FF000000"/>
        <rFont val="Calibri"/>
      </rPr>
      <t>Configure the macOS system to disable the System Settings pane for Wallet and Apple Pay by installing the "com.apple.systempreferences" configuration profile.</t>
    </r>
  </si>
  <si>
    <r>
      <rPr>
        <sz val="11"/>
        <color rgb="FF000000"/>
        <rFont val="Calibri"/>
      </rPr>
      <t>The System Settings pane for Wallet and Apple Pay must be disabled.</t>
    </r>
    <r>
      <rPr>
        <sz val="11"/>
        <color rgb="FF000000"/>
        <rFont val="Calibri"/>
      </rPr>
      <t xml:space="preserve">
</t>
    </r>
    <r>
      <rPr>
        <sz val="11"/>
        <color rgb="FF000000"/>
        <rFont val="Calibri"/>
      </rPr>
      <t>Disabling the System Settings pane prevents the users from configuring Wallet and Apple Pay. Enabling any service increases the attack surface for an intruder. By disabling unnecessary services, the attack surface is minimized.</t>
    </r>
  </si>
  <si>
    <r>
      <rPr>
        <sz val="11"/>
        <color rgb="FF000000"/>
        <rFont val="Calibri"/>
      </rPr>
      <t>Verify the macOS system is configured to disable the System Settings pane for Wallet and Apple Pay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"com.apple.WalletSettingsExtension"</t>
    </r>
    <r>
      <rPr>
        <sz val="11"/>
        <color rgb="FF000000"/>
        <rFont val="Calibri"/>
      </rPr>
      <t xml:space="preserve">
</t>
    </r>
    <r>
      <rPr>
        <sz val="11"/>
        <color rgb="FF000000"/>
        <rFont val="Calibri"/>
      </rPr>
      <t>If the result is not "1", this is a finding.</t>
    </r>
  </si>
  <si>
    <t>V-268507</t>
  </si>
  <si>
    <r>
      <rPr>
        <sz val="11"/>
        <rFont val="Calibri"/>
      </rPr>
      <t>The macOS system must disable the system settings pane for Siri.</t>
    </r>
  </si>
  <si>
    <r>
      <rPr>
        <sz val="11"/>
        <color rgb="FF000000"/>
        <rFont val="Calibri"/>
      </rPr>
      <t>Configure the macOS system to disable the system settings pane for Siri by installing the "com.apple.systempreferences" configuration profile.</t>
    </r>
  </si>
  <si>
    <r>
      <rPr>
        <sz val="11"/>
        <color rgb="FF000000"/>
        <rFont val="Calibri"/>
      </rPr>
      <t>The System Settings pane for Siri must be hidden.</t>
    </r>
    <r>
      <rPr>
        <sz val="11"/>
        <color rgb="FF000000"/>
        <rFont val="Calibri"/>
      </rPr>
      <t xml:space="preserve">
</t>
    </r>
    <r>
      <rPr>
        <sz val="11"/>
        <color rgb="FF000000"/>
        <rFont val="Calibri"/>
      </rPr>
      <t>Hiding the System Settings pane prevents users from configuring Siri. Enabling any service increases the attack surface for an intruder. By disabling unnecessary services, the attack surface is minimized.</t>
    </r>
  </si>
  <si>
    <r>
      <rPr>
        <sz val="11"/>
        <color rgb="FF000000"/>
        <rFont val="Calibri"/>
      </rPr>
      <t>Verify the macOS system is configured to disable the system settings pane for Siri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com.apple.Siri-Settings.extension</t>
    </r>
    <r>
      <rPr>
        <sz val="11"/>
        <color rgb="FF000000"/>
        <rFont val="Calibri"/>
      </rPr>
      <t xml:space="preserve">
</t>
    </r>
    <r>
      <rPr>
        <sz val="11"/>
        <color rgb="FF000000"/>
        <rFont val="Calibri"/>
      </rPr>
      <t>If the result is not "1", this is a finding.</t>
    </r>
  </si>
  <si>
    <t>V-268508</t>
  </si>
  <si>
    <r>
      <rPr>
        <sz val="11"/>
        <rFont val="Calibri"/>
      </rPr>
      <t>The macOS system must apply gatekeeper settings to block applications from unidentified developers.</t>
    </r>
  </si>
  <si>
    <r>
      <rPr>
        <sz val="11"/>
        <color rgb="FF000000"/>
        <rFont val="Calibri"/>
      </rPr>
      <t>Configure the macOS system to apply gatekeeper settings to block applications from unidentified developers by installing the "com.apple.systempolicy.control" configuration profile.</t>
    </r>
  </si>
  <si>
    <r>
      <rPr>
        <sz val="11"/>
        <color rgb="FF000000"/>
        <rFont val="Calibri"/>
      </rPr>
      <t>The information system implements cryptographic mechanisms to authenticate software prior to installation.</t>
    </r>
    <r>
      <rPr>
        <sz val="11"/>
        <color rgb="FF000000"/>
        <rFont val="Calibri"/>
      </rPr>
      <t xml:space="preserve">
</t>
    </r>
    <r>
      <rPr>
        <sz val="11"/>
        <color rgb="FF000000"/>
        <rFont val="Calibri"/>
      </rPr>
      <t>Gatekeeper settings must be configured correctly to allow the system to run only applications downloaded from the Mac App Store or applications signed with a valid Apple Developer ID code. Administrator users will still have the option to override these settings on a per-app basis. Gatekeeper is a security feature that ensures that applications must be digitally signed by an Apple-issued certificate to run. Digital signatures allow the macOS to verify that the application has not been modified by a malicious third party.</t>
    </r>
  </si>
  <si>
    <r>
      <rPr>
        <sz val="11"/>
        <color rgb="FF000000"/>
        <rFont val="Calibri"/>
      </rPr>
      <t>Verify the macOS system is configured to apply gatekeeper settings to block applications from unidentified developers with the following commands:</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ObjC.unwrap($.NSUserDefaults.alloc.initWithSuiteName('com.apple.systempolicy.control')\</t>
    </r>
    <r>
      <rPr>
        <sz val="11"/>
        <color rgb="FF000000"/>
        <rFont val="Calibri"/>
      </rPr>
      <t xml:space="preserve">
</t>
    </r>
    <r>
      <rPr>
        <sz val="11"/>
        <color rgb="FF000000"/>
        <rFont val="Calibri"/>
      </rPr>
      <t>.objectForKey('AllowIdentifiedDevelopers'))</t>
    </r>
    <r>
      <rPr>
        <sz val="11"/>
        <color rgb="FF000000"/>
        <rFont val="Calibri"/>
      </rPr>
      <t xml:space="preserve">
</t>
    </r>
    <r>
      <rPr>
        <sz val="11"/>
        <color rgb="FF000000"/>
        <rFont val="Calibri"/>
      </rPr>
      <t>let pref2 = ObjC.unwrap($.NSUserDefaults.alloc.initWithSuiteName('com.apple.systempolicy.control')\</t>
    </r>
    <r>
      <rPr>
        <sz val="11"/>
        <color rgb="FF000000"/>
        <rFont val="Calibri"/>
      </rPr>
      <t xml:space="preserve">
</t>
    </r>
    <r>
      <rPr>
        <sz val="11"/>
        <color rgb="FF000000"/>
        <rFont val="Calibri"/>
      </rPr>
      <t>.objectForKey('EnableAssessment'))</t>
    </r>
    <r>
      <rPr>
        <sz val="11"/>
        <color rgb="FF000000"/>
        <rFont val="Calibri"/>
      </rPr>
      <t xml:space="preserve">
</t>
    </r>
    <r>
      <rPr>
        <sz val="11"/>
        <color rgb="FF000000"/>
        <rFont val="Calibri"/>
      </rPr>
      <t>if ( pref1 == true &amp;&amp; pref2 == true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</si>
  <si>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V-268509</t>
  </si>
  <si>
    <r>
      <rPr>
        <sz val="11"/>
        <rFont val="Calibri"/>
      </rPr>
      <t>The macOS system must disable Bluetooth when no approved device is connected.</t>
    </r>
  </si>
  <si>
    <r>
      <rPr>
        <sz val="11"/>
        <color rgb="FF000000"/>
        <rFont val="Calibri"/>
      </rPr>
      <t>Configure the macOS system to disable Bluetooth by installing the "com.apple.MCXBluetooth" configuration profile.</t>
    </r>
  </si>
  <si>
    <r>
      <rPr>
        <sz val="11"/>
        <color rgb="FF000000"/>
        <rFont val="Calibri"/>
      </rPr>
      <t>The macOS system must be configured to disable Bluetooth unless an approved device is connected.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Information system security officers (ISSOs) may make the risk-based decision not to disable Bluetooth to maintain necessary functionality, but they are advised to first fully weigh the potential risks posed to their organization.</t>
    </r>
    <r>
      <rPr>
        <sz val="11"/>
        <color rgb="FF000000"/>
        <rFont val="Calibri"/>
      </rPr>
      <t xml:space="preserve">
</t>
    </r>
    <r>
      <rPr>
        <sz val="11"/>
        <color rgb="FF000000"/>
        <rFont val="Calibri"/>
      </rPr>
      <t>====</t>
    </r>
    <r>
      <rPr>
        <sz val="11"/>
        <color rgb="FF000000"/>
        <rFont val="Calibri"/>
      </rPr>
      <t xml:space="preserve">
</t>
    </r>
    <r>
      <rPr>
        <sz val="11"/>
        <color rgb="FF000000"/>
        <rFont val="Calibri"/>
      </rPr>
      <t>Satisfies: SRG-OS-000423-GPOS-00187, SRG-OS-000481-GPOS-00481</t>
    </r>
  </si>
  <si>
    <r>
      <rPr>
        <sz val="11"/>
        <color rgb="FF000000"/>
        <rFont val="Calibri"/>
      </rPr>
      <t>Verify the macOS system is configured to disable Bluetooth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$.NSUserDefaults.alloc.initWithSuiteName('com.apple.MCXBluetooth')\</t>
    </r>
    <r>
      <rPr>
        <sz val="11"/>
        <color rgb="FF000000"/>
        <rFont val="Calibri"/>
      </rPr>
      <t xml:space="preserve">
</t>
    </r>
    <r>
      <rPr>
        <sz val="11"/>
        <color rgb="FF000000"/>
        <rFont val="Calibri"/>
      </rPr>
      <t>.objectForKey('DisableBluetooth').js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</si>
  <si>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V-268510</t>
  </si>
  <si>
    <r>
      <rPr>
        <sz val="11"/>
        <rFont val="Calibri"/>
      </rPr>
      <t>The macOS system must disable the guest account.</t>
    </r>
  </si>
  <si>
    <r>
      <rPr>
        <sz val="11"/>
        <color rgb="FF000000"/>
        <rFont val="Calibri"/>
      </rPr>
      <t>Configure the macOS system to disable the guest account by installing the "com.apple.MCX" configuration profile.</t>
    </r>
  </si>
  <si>
    <r>
      <rPr>
        <sz val="11"/>
        <color rgb="FF000000"/>
        <rFont val="Calibri"/>
      </rPr>
      <t>Guest access must be disabled.</t>
    </r>
    <r>
      <rPr>
        <sz val="11"/>
        <color rgb="FF000000"/>
        <rFont val="Calibri"/>
      </rPr>
      <t xml:space="preserve">
</t>
    </r>
    <r>
      <rPr>
        <sz val="11"/>
        <color rgb="FF000000"/>
        <rFont val="Calibri"/>
      </rPr>
      <t>Turning off guest access prevents anonymous users from accessing files.</t>
    </r>
  </si>
  <si>
    <r>
      <rPr>
        <sz val="11"/>
        <color rgb="FF000000"/>
        <rFont val="Calibri"/>
      </rPr>
      <t>Verify the macOS system is configured to disable the guest account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ObjC.unwrap($.NSUserDefaults.alloc.initWithSuiteName('com.apple.MCX')\</t>
    </r>
    <r>
      <rPr>
        <sz val="11"/>
        <color rgb="FF000000"/>
        <rFont val="Calibri"/>
      </rPr>
      <t xml:space="preserve">
</t>
    </r>
    <r>
      <rPr>
        <sz val="11"/>
        <color rgb="FF000000"/>
        <rFont val="Calibri"/>
      </rPr>
      <t>.objectForKey('DisableGuestAccount'))</t>
    </r>
    <r>
      <rPr>
        <sz val="11"/>
        <color rgb="FF000000"/>
        <rFont val="Calibri"/>
      </rPr>
      <t xml:space="preserve">
</t>
    </r>
    <r>
      <rPr>
        <sz val="11"/>
        <color rgb="FF000000"/>
        <rFont val="Calibri"/>
      </rPr>
      <t>let pref2 = ObjC.unwrap($.NSUserDefaults.alloc.initWithSuiteName('com.apple.MCX')\</t>
    </r>
    <r>
      <rPr>
        <sz val="11"/>
        <color rgb="FF000000"/>
        <rFont val="Calibri"/>
      </rPr>
      <t xml:space="preserve">
</t>
    </r>
    <r>
      <rPr>
        <sz val="11"/>
        <color rgb="FF000000"/>
        <rFont val="Calibri"/>
      </rPr>
      <t>.objectForKey('EnableGuestAccount'))</t>
    </r>
    <r>
      <rPr>
        <sz val="11"/>
        <color rgb="FF000000"/>
        <rFont val="Calibri"/>
      </rPr>
      <t xml:space="preserve">
</t>
    </r>
    <r>
      <rPr>
        <sz val="11"/>
        <color rgb="FF000000"/>
        <rFont val="Calibri"/>
      </rPr>
      <t>if ( pref1 == true &amp;&amp; pref2 == false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</si>
  <si>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V-268511</t>
  </si>
  <si>
    <r>
      <rPr>
        <sz val="11"/>
        <rFont val="Calibri"/>
      </rPr>
      <t>The macOS system must enable gatekeeper.</t>
    </r>
  </si>
  <si>
    <r>
      <rPr>
        <sz val="11"/>
        <color rgb="FF000000"/>
        <rFont val="Calibri"/>
      </rPr>
      <t>Configure the macOS system to enable gatekeeper by installing the "com.apple.systempolicy.control" configuration profile.</t>
    </r>
  </si>
  <si>
    <r>
      <rPr>
        <sz val="11"/>
        <color rgb="FF000000"/>
        <rFont val="Calibri"/>
      </rPr>
      <t>Gatekeeper must be enabled.</t>
    </r>
    <r>
      <rPr>
        <sz val="11"/>
        <color rgb="FF000000"/>
        <rFont val="Calibri"/>
      </rPr>
      <t xml:space="preserve">
</t>
    </r>
    <r>
      <rPr>
        <sz val="11"/>
        <color rgb="FF000000"/>
        <rFont val="Calibri"/>
      </rPr>
      <t>Gatekeeper is a security feature that ensures that applications are digitally signed by an Apple-issued certificate before they are permitted to run. Digital signatures allow the macOS host to verify the application has not been modified by a malicious third party.</t>
    </r>
    <r>
      <rPr>
        <sz val="11"/>
        <color rgb="FF000000"/>
        <rFont val="Calibri"/>
      </rPr>
      <t xml:space="preserve">
</t>
    </r>
    <r>
      <rPr>
        <sz val="11"/>
        <color rgb="FF000000"/>
        <rFont val="Calibri"/>
      </rPr>
      <t>Administrator users will still have the option to override these settings on a case-by-case basis.</t>
    </r>
  </si>
  <si>
    <r>
      <rPr>
        <sz val="11"/>
        <color rgb="FF000000"/>
        <rFont val="Calibri"/>
      </rPr>
      <t>Verify the macOS system is configured to enable gatekeeper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$.NSUserDefaults.alloc.initWithSuiteName('com.apple.systempolicy.control')\</t>
    </r>
    <r>
      <rPr>
        <sz val="11"/>
        <color rgb="FF000000"/>
        <rFont val="Calibri"/>
      </rPr>
      <t xml:space="preserve">
</t>
    </r>
    <r>
      <rPr>
        <sz val="11"/>
        <color rgb="FF000000"/>
        <rFont val="Calibri"/>
      </rPr>
      <t>.objectForKey('EnableAssessment').js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</si>
  <si>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V-268512</t>
  </si>
  <si>
    <r>
      <rPr>
        <sz val="11"/>
        <rFont val="Calibri"/>
      </rPr>
      <t>The macOS system must disable unattended or automatic login to the system.</t>
    </r>
  </si>
  <si>
    <r>
      <rPr>
        <sz val="11"/>
        <color rgb="FF000000"/>
        <rFont val="Calibri"/>
      </rPr>
      <t>Configure the macOS system to disable unattended or automatic login to the system by installing the "com.apple.loginwindow" configuration profile.</t>
    </r>
  </si>
  <si>
    <r>
      <rPr>
        <sz val="11"/>
        <color rgb="FF000000"/>
        <rFont val="Calibri"/>
      </rPr>
      <t>Automatic login must be disabled.</t>
    </r>
    <r>
      <rPr>
        <sz val="11"/>
        <color rgb="FF000000"/>
        <rFont val="Calibri"/>
      </rPr>
      <t xml:space="preserve">
</t>
    </r>
    <r>
      <rPr>
        <sz val="11"/>
        <color rgb="FF000000"/>
        <rFont val="Calibri"/>
      </rPr>
      <t>When automatic logins are enabled, the default user account is automatically logged on at boot time without prompting the user for a password. Even if the screen is later locked, a malicious user would be able to reboot the computer and find it already logged in. Disabling automatic logins mitigates this risk.</t>
    </r>
    <r>
      <rPr>
        <sz val="11"/>
        <color rgb="FF000000"/>
        <rFont val="Calibri"/>
      </rPr>
      <t xml:space="preserve">
</t>
    </r>
    <r>
      <rPr>
        <sz val="11"/>
        <color rgb="FF000000"/>
        <rFont val="Calibri"/>
      </rPr>
      <t>Satisfies: SRG-OS-000104-GPOS-00051, SRG-OS-000480-GPOS-00229</t>
    </r>
  </si>
  <si>
    <r>
      <rPr>
        <sz val="11"/>
        <color rgb="FF000000"/>
        <rFont val="Calibri"/>
      </rPr>
      <t>Verify the macOS system is configured to disable unattended or automatic login to the system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.objectForKey('com.apple.login.mcx.DisableAutoLoginClient').js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</si>
  <si>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V-268513</t>
  </si>
  <si>
    <r>
      <rPr>
        <sz val="11"/>
        <rFont val="Calibri"/>
      </rPr>
      <t>The macOS system must secure users</t>
    </r>
    <r>
      <rPr>
        <sz val="11"/>
        <color rgb="FF000000"/>
        <rFont val="Calibri"/>
      </rPr>
      <t>'</t>
    </r>
    <r>
      <rPr>
        <sz val="11"/>
        <color rgb="FF000000"/>
        <rFont val="Calibri"/>
      </rPr>
      <t xml:space="preserve"> home folders.</t>
    </r>
  </si>
  <si>
    <r>
      <rPr>
        <sz val="11"/>
        <color rgb="FF000000"/>
        <rFont val="Calibri"/>
      </rPr>
      <t>Configure the macOS system to set the appropriate permissions for each user on the system with the following command:</t>
    </r>
    <r>
      <rPr>
        <sz val="11"/>
        <color rgb="FF000000"/>
        <rFont val="Calibri"/>
      </rPr>
      <t xml:space="preserve">
</t>
    </r>
    <r>
      <rPr>
        <sz val="11"/>
        <color rgb="FF000000"/>
        <rFont val="Calibri"/>
      </rPr>
      <t>IFS=$'\n'</t>
    </r>
    <r>
      <rPr>
        <sz val="11"/>
        <color rgb="FF000000"/>
        <rFont val="Calibri"/>
      </rPr>
      <t xml:space="preserve">
</t>
    </r>
    <r>
      <rPr>
        <sz val="11"/>
        <color rgb="FF000000"/>
        <rFont val="Calibri"/>
      </rPr>
      <t>for userDirs in $( /usr/bin/find /System/Volumes/Data/Users -mindepth 1 -maxdepth 1 -type d ! \( -perm 700 -o -perm 711 \) | /usr/bin/grep -v "Shared" | /usr/bin/grep -v "Guest" ); do</t>
    </r>
    <r>
      <rPr>
        <sz val="11"/>
        <color rgb="FF000000"/>
        <rFont val="Calibri"/>
      </rPr>
      <t xml:space="preserve">
</t>
    </r>
    <r>
      <rPr>
        <sz val="11"/>
        <color rgb="FF000000"/>
        <rFont val="Calibri"/>
      </rPr>
      <t>/bin/chmod og-rwx "$userDirs"</t>
    </r>
    <r>
      <rPr>
        <sz val="11"/>
        <color rgb="FF000000"/>
        <rFont val="Calibri"/>
      </rPr>
      <t xml:space="preserve">
</t>
    </r>
    <r>
      <rPr>
        <sz val="11"/>
        <color rgb="FF000000"/>
        <rFont val="Calibri"/>
      </rPr>
      <t>done</t>
    </r>
    <r>
      <rPr>
        <sz val="11"/>
        <color rgb="FF000000"/>
        <rFont val="Calibri"/>
      </rPr>
      <t xml:space="preserve">
</t>
    </r>
    <r>
      <rPr>
        <sz val="11"/>
        <color rgb="FF000000"/>
        <rFont val="Calibri"/>
      </rPr>
      <t>unset IFS</t>
    </r>
  </si>
  <si>
    <r>
      <rPr>
        <sz val="11"/>
        <color rgb="FF000000"/>
        <rFont val="Calibri"/>
      </rPr>
      <t>The system must be configured to prevent access to other users' home folders.</t>
    </r>
    <r>
      <rPr>
        <sz val="11"/>
        <color rgb="FF000000"/>
        <rFont val="Calibri"/>
      </rPr>
      <t xml:space="preserve">
</t>
    </r>
    <r>
      <rPr>
        <sz val="11"/>
        <color rgb="FF000000"/>
        <rFont val="Calibri"/>
      </rPr>
      <t>The default behavior of macOS is to allow all valid users access to the top level of every other user's home folder while restricting access only to the Apple default folders within.</t>
    </r>
    <r>
      <rPr>
        <sz val="11"/>
        <color rgb="FF000000"/>
        <rFont val="Calibri"/>
      </rPr>
      <t xml:space="preserve">
</t>
    </r>
    <r>
      <rPr>
        <sz val="11"/>
        <color rgb="FF000000"/>
        <rFont val="Calibri"/>
      </rPr>
      <t>Satisfies: SRG-OS-000480-GPOS-00230, SRG-OS-000480-GPOS-00228</t>
    </r>
  </si>
  <si>
    <r>
      <rPr>
        <sz val="11"/>
        <color rgb="FF000000"/>
        <rFont val="Calibri"/>
      </rPr>
      <t>Verify the macOS system is configured so that permissions are set correctly on user home directories with the following command:</t>
    </r>
    <r>
      <rPr>
        <sz val="11"/>
        <color rgb="FF000000"/>
        <rFont val="Calibri"/>
      </rPr>
      <t xml:space="preserve">
</t>
    </r>
    <r>
      <rPr>
        <sz val="11"/>
        <color rgb="FF000000"/>
        <rFont val="Calibri"/>
      </rPr>
      <t>/usr/bin/find /System/Volumes/Data/Users -mindepth 1 -maxdepth 1 -type d ! \( -perm 700 -o -perm 711 \) | /usr/bin/grep -v "Shared" | /usr/bin/grep -v "Guest" | /usr/bin/wc -l | /usr/bin/xargs</t>
    </r>
    <r>
      <rPr>
        <sz val="11"/>
        <color rgb="FF000000"/>
        <rFont val="Calibri"/>
      </rPr>
      <t xml:space="preserve">
</t>
    </r>
    <r>
      <rPr>
        <sz val="11"/>
        <color rgb="FF000000"/>
        <rFont val="Calibri"/>
      </rPr>
      <t>If the result is not "0", this is a finding.</t>
    </r>
  </si>
  <si>
    <t>V-268514</t>
  </si>
  <si>
    <r>
      <rPr>
        <sz val="11"/>
        <rFont val="Calibri"/>
      </rPr>
      <t>The macOS system must require an administrator password to modify systemwide preferences.</t>
    </r>
  </si>
  <si>
    <r>
      <rPr>
        <sz val="11"/>
        <color rgb="FF000000"/>
        <rFont val="Calibri"/>
      </rPr>
      <t>Configure the macOS system to require administrator privileges to modify systemwide settings with the following command:</t>
    </r>
    <r>
      <rPr>
        <sz val="11"/>
        <color rgb="FF000000"/>
        <rFont val="Calibri"/>
      </rPr>
      <t xml:space="preserve">
</t>
    </r>
    <r>
      <rPr>
        <sz val="11"/>
        <color rgb="FF000000"/>
        <rFont val="Calibri"/>
      </rPr>
      <t>authDBs=("system.preferences" "system.preferences.energysaver" "system.preferences.network" "system.preferences.printing" "system.preferences.sharing" "system.preferences.softwareupdate" "system.preferences.startupdisk" "system.preferences.timemachine")</t>
    </r>
    <r>
      <rPr>
        <sz val="11"/>
        <color rgb="FF000000"/>
        <rFont val="Calibri"/>
      </rPr>
      <t xml:space="preserve">
</t>
    </r>
    <r>
      <rPr>
        <sz val="11"/>
        <color rgb="FF000000"/>
        <rFont val="Calibri"/>
      </rPr>
      <t>for section in ${authDBs[@]}; do</t>
    </r>
    <r>
      <rPr>
        <sz val="11"/>
        <color rgb="FF000000"/>
        <rFont val="Calibri"/>
      </rPr>
      <t xml:space="preserve">
</t>
    </r>
    <r>
      <rPr>
        <sz val="11"/>
        <color rgb="FF000000"/>
        <rFont val="Calibri"/>
      </rPr>
      <t>/usr/bin/security -q authorizationdb read "$section" &gt; "/tmp/$section.plist"</t>
    </r>
    <r>
      <rPr>
        <sz val="11"/>
        <color rgb="FF000000"/>
        <rFont val="Calibri"/>
      </rPr>
      <t xml:space="preserve">
</t>
    </r>
    <r>
      <rPr>
        <sz val="11"/>
        <color rgb="FF000000"/>
        <rFont val="Calibri"/>
      </rPr>
      <t>class_key_value=$(usr/libexec/PlistBuddy -c "Print :class" "/tmp/$section.plist" 2&gt;&amp;1)</t>
    </r>
    <r>
      <rPr>
        <sz val="11"/>
        <color rgb="FF000000"/>
        <rFont val="Calibri"/>
      </rPr>
      <t xml:space="preserve">
</t>
    </r>
    <r>
      <rPr>
        <sz val="11"/>
        <color rgb="FF000000"/>
        <rFont val="Calibri"/>
      </rPr>
      <t>if [[ "$class_key_value" == *"Does Not Exist"* ]]; then</t>
    </r>
    <r>
      <rPr>
        <sz val="11"/>
        <color rgb="FF000000"/>
        <rFont val="Calibri"/>
      </rPr>
      <t xml:space="preserve">
</t>
    </r>
    <r>
      <rPr>
        <sz val="11"/>
        <color rgb="FF000000"/>
        <rFont val="Calibri"/>
      </rPr>
      <t>/usr/libexec/PlistBuddy -c "Add :class string user"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:class user"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key_value=$(/usr/libexec/PlistBuddy -c "Print :shared" "/tmp/$section.plist" 2&gt;&amp;1)  </t>
    </r>
    <r>
      <rPr>
        <sz val="11"/>
        <color rgb="FF000000"/>
        <rFont val="Calibri"/>
      </rPr>
      <t xml:space="preserve">
</t>
    </r>
    <r>
      <rPr>
        <sz val="11"/>
        <color rgb="FF000000"/>
        <rFont val="Calibri"/>
      </rPr>
      <t>if [[ "$key_value" == *"Does Not Exist"* ]]; then</t>
    </r>
    <r>
      <rPr>
        <sz val="11"/>
        <color rgb="FF000000"/>
        <rFont val="Calibri"/>
      </rPr>
      <t xml:space="preserve">
</t>
    </r>
    <r>
      <rPr>
        <sz val="11"/>
        <color rgb="FF000000"/>
        <rFont val="Calibri"/>
      </rPr>
      <t>/usr/libexec/PlistBuddy -c "Add :shared bool false"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:shared false"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auth_user_key=$(/usr/libexec/PlistBuddy -c "Print :authenticate-user" "/tmp/$section.plist" 2&gt;&amp;1)  </t>
    </r>
    <r>
      <rPr>
        <sz val="11"/>
        <color rgb="FF000000"/>
        <rFont val="Calibri"/>
      </rPr>
      <t xml:space="preserve">
</t>
    </r>
    <r>
      <rPr>
        <sz val="11"/>
        <color rgb="FF000000"/>
        <rFont val="Calibri"/>
      </rPr>
      <t>if [[ "$auth_user_key" == *"Does Not Exist"* ]]; then</t>
    </r>
    <r>
      <rPr>
        <sz val="11"/>
        <color rgb="FF000000"/>
        <rFont val="Calibri"/>
      </rPr>
      <t xml:space="preserve">
</t>
    </r>
    <r>
      <rPr>
        <sz val="11"/>
        <color rgb="FF000000"/>
        <rFont val="Calibri"/>
      </rPr>
      <t>/usr/libexec/PlistBuddy -c "Add :authenticate-user bool true"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:authenticate-user true"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session_owner_key=$(/usr/libexec/PlistBuddy -c "Print :session-owner" "/tmp/$section.plist" 2&gt;&amp;1)  </t>
    </r>
    <r>
      <rPr>
        <sz val="11"/>
        <color rgb="FF000000"/>
        <rFont val="Calibri"/>
      </rPr>
      <t xml:space="preserve">
</t>
    </r>
    <r>
      <rPr>
        <sz val="11"/>
        <color rgb="FF000000"/>
        <rFont val="Calibri"/>
      </rPr>
      <t>if [[ "$session_owner_key" == *"Does Not Exist"* ]]; then</t>
    </r>
    <r>
      <rPr>
        <sz val="11"/>
        <color rgb="FF000000"/>
        <rFont val="Calibri"/>
      </rPr>
      <t xml:space="preserve">
</t>
    </r>
    <r>
      <rPr>
        <sz val="11"/>
        <color rgb="FF000000"/>
        <rFont val="Calibri"/>
      </rPr>
      <t>/usr/libexec/PlistBuddy -c "Add :session-owner bool false"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:session-owner false"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group_key=$(usr/libexec/PlistBuddy -c "Print :group" "/tmp/$section.plist" 2&gt;&amp;1)</t>
    </r>
    <r>
      <rPr>
        <sz val="11"/>
        <color rgb="FF000000"/>
        <rFont val="Calibri"/>
      </rPr>
      <t xml:space="preserve">
</t>
    </r>
    <r>
      <rPr>
        <sz val="11"/>
        <color rgb="FF000000"/>
        <rFont val="Calibri"/>
      </rPr>
      <t>if [[ "$group_key" == *"Does Not Exist"* ]]; then</t>
    </r>
    <r>
      <rPr>
        <sz val="11"/>
        <color rgb="FF000000"/>
        <rFont val="Calibri"/>
      </rPr>
      <t xml:space="preserve">
</t>
    </r>
    <r>
      <rPr>
        <sz val="11"/>
        <color rgb="FF000000"/>
        <rFont val="Calibri"/>
      </rPr>
      <t>/usr/libexec/PlistBuddy -c "Add :group string admin"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:group admin"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/usr/bin/security -q authorizationdb write "$section" &lt; "/tmp/$section.plist"</t>
    </r>
    <r>
      <rPr>
        <sz val="11"/>
        <color rgb="FF000000"/>
        <rFont val="Calibri"/>
      </rPr>
      <t xml:space="preserve">
</t>
    </r>
    <r>
      <rPr>
        <sz val="11"/>
        <color rgb="FF000000"/>
        <rFont val="Calibri"/>
      </rPr>
      <t>done</t>
    </r>
  </si>
  <si>
    <r>
      <rPr>
        <sz val="11"/>
        <color rgb="FF000000"/>
        <rFont val="Calibri"/>
      </rPr>
      <t>The system must be configured to require an administrator password to modify the systemwide preferences in System Settings.</t>
    </r>
    <r>
      <rPr>
        <sz val="11"/>
        <color rgb="FF000000"/>
        <rFont val="Calibri"/>
      </rPr>
      <t xml:space="preserve">
</t>
    </r>
    <r>
      <rPr>
        <sz val="11"/>
        <color rgb="FF000000"/>
        <rFont val="Calibri"/>
      </rPr>
      <t>Some Preference Panes in System Settings contain settings that affect the entire system. Requiring a password to unlock these systemwide settings reduces the risk of an unauthorized user modifying system configurations.</t>
    </r>
  </si>
  <si>
    <r>
      <rPr>
        <sz val="11"/>
        <color rgb="FF000000"/>
        <rFont val="Calibri"/>
      </rPr>
      <t>Verify the macOS system is configured to require administrator privileges to modify systemwide settings with the following command:</t>
    </r>
    <r>
      <rPr>
        <sz val="11"/>
        <color rgb="FF000000"/>
        <rFont val="Calibri"/>
      </rPr>
      <t xml:space="preserve">
</t>
    </r>
    <r>
      <rPr>
        <sz val="11"/>
        <color rgb="FF000000"/>
        <rFont val="Calibri"/>
      </rPr>
      <t>authDBs=("system.preferences" "system.preferences.energysaver" "system.preferences.network" "system.preferences.printing" "system.preferences.sharing" "system.preferences.softwareupdate" "system.preferences.startupdisk" "system.preferences.timemachine")</t>
    </r>
    <r>
      <rPr>
        <sz val="11"/>
        <color rgb="FF000000"/>
        <rFont val="Calibri"/>
      </rPr>
      <t xml:space="preserve">
</t>
    </r>
    <r>
      <rPr>
        <sz val="11"/>
        <color rgb="FF000000"/>
        <rFont val="Calibri"/>
      </rPr>
      <t>result="1"</t>
    </r>
    <r>
      <rPr>
        <sz val="11"/>
        <color rgb="FF000000"/>
        <rFont val="Calibri"/>
      </rPr>
      <t xml:space="preserve">
</t>
    </r>
    <r>
      <rPr>
        <sz val="11"/>
        <color rgb="FF000000"/>
        <rFont val="Calibri"/>
      </rPr>
      <t>for section in ${authDBs[@]}; do</t>
    </r>
    <r>
      <rPr>
        <sz val="11"/>
        <color rgb="FF000000"/>
        <rFont val="Calibri"/>
      </rPr>
      <t xml:space="preserve">
</t>
    </r>
    <r>
      <rPr>
        <sz val="11"/>
        <color rgb="FF000000"/>
        <rFont val="Calibri"/>
      </rPr>
      <t>if [[ $(/usr/bin/security -q authorizationdb read "$section" | /usr/bin/xmllint -xpath 'name(//*[contains(text(), "shared")]/following-sibling::*[1])' -) != "false"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if [[ $(security -q authorizationdb read "$section" | /usr/bin/xmllint -xpath '//*[contains(text(), "group")]/following-sibling::*[1]/text()' - ) != "admin"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if [[ $(/usr/bin/security -q authorizationdb read "$section" | /usr/bin/xmllint -xpath 'name(//*[contains(text(), "authenticate-user")]/following-sibling::*[1])' -) != "true"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if [[ $(/usr/bin/security -q authorizationdb read "$section" | /usr/bin/xmllint -xpath 'name(//*[contains(text(), "session-owner")]/following-sibling::*[1])' -) != "false"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$result</t>
    </r>
    <r>
      <rPr>
        <sz val="11"/>
        <color rgb="FF000000"/>
        <rFont val="Calibri"/>
      </rPr>
      <t xml:space="preserve">
</t>
    </r>
    <r>
      <rPr>
        <sz val="11"/>
        <color rgb="FF000000"/>
        <rFont val="Calibri"/>
      </rPr>
      <t>If the result is not "1", this is a finding.</t>
    </r>
  </si>
  <si>
    <t>V-268515</t>
  </si>
  <si>
    <r>
      <rPr>
        <sz val="11"/>
        <rFont val="Calibri"/>
      </rPr>
      <t>The macOS system must disable Airplay Receiver.</t>
    </r>
  </si>
  <si>
    <r>
      <rPr>
        <sz val="11"/>
        <color rgb="FF000000"/>
        <rFont val="Calibri"/>
      </rPr>
      <t>Configure the macOS system to disable Airplay Receiver by installing the "com.apple.applicationaccess" configuration profile.</t>
    </r>
  </si>
  <si>
    <r>
      <rPr>
        <sz val="11"/>
        <color rgb="FF000000"/>
        <rFont val="Calibri"/>
      </rPr>
      <t>Airplay Receiver allows users to send content from one Apple device to be displayed on the screen as it is being played from another device.</t>
    </r>
    <r>
      <rPr>
        <sz val="11"/>
        <color rgb="FF000000"/>
        <rFont val="Calibri"/>
      </rPr>
      <t xml:space="preserve">
</t>
    </r>
    <r>
      <rPr>
        <sz val="11"/>
        <color rgb="FF000000"/>
        <rFont val="Calibri"/>
      </rPr>
      <t>Support for Airplay Receiver is nonessential and must be disabled.</t>
    </r>
    <r>
      <rPr>
        <sz val="11"/>
        <color rgb="FF000000"/>
        <rFont val="Calibri"/>
      </rPr>
      <t xml:space="preserve">
</t>
    </r>
    <r>
      <rPr>
        <sz val="11"/>
        <color rgb="FF000000"/>
        <rFont val="Calibri"/>
      </rPr>
      <t>The information system must be configured to provide only essential capabilities.</t>
    </r>
    <r>
      <rPr>
        <sz val="11"/>
        <color rgb="FF000000"/>
        <rFont val="Calibri"/>
      </rPr>
      <t xml:space="preserve">
</t>
    </r>
    <r>
      <rPr>
        <sz val="11"/>
        <color rgb="FF000000"/>
        <rFont val="Calibri"/>
      </rPr>
      <t>Satisfies: SRG-OS-000095-GPOS-00049, SRG-OS-000300-GPOS-00118</t>
    </r>
  </si>
  <si>
    <r>
      <rPr>
        <sz val="11"/>
        <color rgb="FF000000"/>
        <rFont val="Calibri"/>
      </rPr>
      <t>Verify the macOS system is configured to disable Airplay Receiver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.objectForKey('allowAirPlayIncomingRequests').js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</si>
  <si>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V-268516</t>
  </si>
  <si>
    <r>
      <rPr>
        <sz val="11"/>
        <rFont val="Calibri"/>
      </rPr>
      <t>The macOS system must disable TouchID for unlocking the device.</t>
    </r>
  </si>
  <si>
    <r>
      <rPr>
        <sz val="11"/>
        <color rgb="FF000000"/>
        <rFont val="Calibri"/>
      </rPr>
      <t>Configure the macOS system to disable TouchID for unlocking the device by installing the "com.apple.applicationaccess" configuration profile.</t>
    </r>
  </si>
  <si>
    <r>
      <rPr>
        <sz val="11"/>
        <color rgb="FF000000"/>
        <rFont val="Calibri"/>
      </rPr>
      <t>TouchID enables the ability to unlock a Mac system with a user's fingerprint.</t>
    </r>
    <r>
      <rPr>
        <sz val="11"/>
        <color rgb="FF000000"/>
        <rFont val="Calibri"/>
      </rPr>
      <t xml:space="preserve">
</t>
    </r>
    <r>
      <rPr>
        <sz val="11"/>
        <color rgb="FF000000"/>
        <rFont val="Calibri"/>
      </rPr>
      <t>TouchID must be disabled for "Unlocking your Mac" on all macOS devices that are capable of using TouchID.</t>
    </r>
    <r>
      <rPr>
        <sz val="11"/>
        <color rgb="FF000000"/>
        <rFont val="Calibri"/>
      </rPr>
      <t xml:space="preserve">
</t>
    </r>
    <r>
      <rPr>
        <sz val="11"/>
        <color rgb="FF000000"/>
        <rFont val="Calibri"/>
      </rPr>
      <t>The system must remain locked until the user establishes access using an authorized identification and authentication method.</t>
    </r>
    <r>
      <rPr>
        <sz val="11"/>
        <color rgb="FF000000"/>
        <rFont val="Calibri"/>
      </rPr>
      <t xml:space="preserve">
</t>
    </r>
    <r>
      <rPr>
        <sz val="11"/>
        <color rgb="FF000000"/>
        <rFont val="Calibri"/>
      </rPr>
      <t>NOTE: TouchID is not an approved biometric authenticator for U.S. Federal Government use as it has not been verified to meet the strength requirements outlined in NIST SP 800-63.</t>
    </r>
  </si>
  <si>
    <r>
      <rPr>
        <sz val="11"/>
        <color rgb="FF000000"/>
        <rFont val="Calibri"/>
      </rPr>
      <t>Verify the macOS system is configured to disable TouchID for unlocking the device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.objectForKey('allowFingerprintForUnlock').js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</si>
  <si>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V-268517</t>
  </si>
  <si>
    <r>
      <rPr>
        <sz val="11"/>
        <rFont val="Calibri"/>
      </rPr>
      <t>The macOS system must disable Media Sharing.</t>
    </r>
  </si>
  <si>
    <r>
      <rPr>
        <sz val="11"/>
        <color rgb="FF000000"/>
        <rFont val="Calibri"/>
      </rPr>
      <t>Configure the macOS system to disable Media Sharing by installing the "com.apple.applicationaccess" configuration profile.</t>
    </r>
  </si>
  <si>
    <r>
      <rPr>
        <sz val="11"/>
        <color rgb="FF000000"/>
        <rFont val="Calibri"/>
      </rPr>
      <t>Media Sharing must be disabled.</t>
    </r>
    <r>
      <rPr>
        <sz val="11"/>
        <color rgb="FF000000"/>
        <rFont val="Calibri"/>
      </rPr>
      <t xml:space="preserve">
</t>
    </r>
    <r>
      <rPr>
        <sz val="11"/>
        <color rgb="FF000000"/>
        <rFont val="Calibri"/>
      </rPr>
      <t>When Media Sharing is enabled, the computer starts a network listening service that shares the contents of the user's music collection with other users in the same subnet.</t>
    </r>
    <r>
      <rPr>
        <sz val="11"/>
        <color rgb="FF000000"/>
        <rFont val="Calibri"/>
      </rPr>
      <t xml:space="preserve">
</t>
    </r>
    <r>
      <rPr>
        <sz val="11"/>
        <color rgb="FF000000"/>
        <rFont val="Calibri"/>
      </rPr>
      <t>The information system must be configured to provide only essential capabilities. Disabling Media Sharing helps prevent the unauthorized connection of devices and unauthorized transfer of information. Disabling Media Sharing mitigates this risk.</t>
    </r>
    <r>
      <rPr>
        <sz val="11"/>
        <color rgb="FF000000"/>
        <rFont val="Calibri"/>
      </rPr>
      <t xml:space="preserve">
</t>
    </r>
    <r>
      <rPr>
        <sz val="11"/>
        <color rgb="FF000000"/>
        <rFont val="Calibri"/>
      </rPr>
      <t>Note: The Media Sharing preference panel will still allow "Home Sharing" and "Share media with guests" to be checked, but the service will not be enabled.</t>
    </r>
  </si>
  <si>
    <r>
      <rPr>
        <sz val="11"/>
        <color rgb="FF000000"/>
        <rFont val="Calibri"/>
      </rPr>
      <t>Verify the macOS system is configured to disable Media Sharing with the following commands:</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t>
    </r>
    <r>
      <rPr>
        <sz val="11"/>
        <color rgb="FF000000"/>
        <rFont val="Calibri"/>
      </rPr>
      <t xml:space="preserve">
</t>
    </r>
    <r>
      <rPr>
        <sz val="11"/>
        <color rgb="FF000000"/>
        <rFont val="Calibri"/>
      </rPr>
      <t>.objectForKey('allowMediaSharing'))</t>
    </r>
    <r>
      <rPr>
        <sz val="11"/>
        <color rgb="FF000000"/>
        <rFont val="Calibri"/>
      </rPr>
      <t xml:space="preserve">
</t>
    </r>
    <r>
      <rPr>
        <sz val="11"/>
        <color rgb="FF000000"/>
        <rFont val="Calibri"/>
      </rPr>
      <t>let pref2 = ObjC.unwrap($.NSUserDefaults.alloc.initWithSuiteName('com.apple.applicationaccess')\</t>
    </r>
    <r>
      <rPr>
        <sz val="11"/>
        <color rgb="FF000000"/>
        <rFont val="Calibri"/>
      </rPr>
      <t xml:space="preserve">
</t>
    </r>
    <r>
      <rPr>
        <sz val="11"/>
        <color rgb="FF000000"/>
        <rFont val="Calibri"/>
      </rPr>
      <t>.objectForKey('allowMediaSharingModification'))</t>
    </r>
    <r>
      <rPr>
        <sz val="11"/>
        <color rgb="FF000000"/>
        <rFont val="Calibri"/>
      </rPr>
      <t xml:space="preserve">
</t>
    </r>
    <r>
      <rPr>
        <sz val="11"/>
        <color rgb="FF000000"/>
        <rFont val="Calibri"/>
      </rPr>
      <t>if ( pref1 == false &amp;&amp; pref2 == false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</si>
  <si>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V-268518</t>
  </si>
  <si>
    <r>
      <rPr>
        <sz val="11"/>
        <rFont val="Calibri"/>
      </rPr>
      <t>The macOS system must disable Bluetooth Sharing.</t>
    </r>
  </si>
  <si>
    <r>
      <rPr>
        <sz val="11"/>
        <color rgb="FF000000"/>
        <rFont val="Calibri"/>
      </rPr>
      <t>Configure the macOS system to disable Bluetooth sharing with the following commands:</t>
    </r>
    <r>
      <rPr>
        <sz val="11"/>
        <color rgb="FF000000"/>
        <rFont val="Calibri"/>
      </rPr>
      <t xml:space="preserve">
</t>
    </r>
    <r>
      <rPr>
        <sz val="11"/>
        <color rgb="FF000000"/>
        <rFont val="Calibri"/>
      </rPr>
      <t>CURRENT_USER=$( /usr/sbin/scutil &lt;&lt;&lt; "show State:/Users/ConsoleUser" | /usr/bin/awk '/Name :/ &amp;&amp; ! /loginwindow/ { print $3 }' )</t>
    </r>
    <r>
      <rPr>
        <sz val="11"/>
        <color rgb="FF000000"/>
        <rFont val="Calibri"/>
      </rPr>
      <t xml:space="preserve">
</t>
    </r>
    <r>
      <rPr>
        <sz val="11"/>
        <color rgb="FF000000"/>
        <rFont val="Calibri"/>
      </rPr>
      <t>/usr/bin/sudo -u "$CURRENT_USER" /usr/bin/defaults -currentHost write com.apple.Bluetooth PrefKeyServicesEnabled -bool false</t>
    </r>
  </si>
  <si>
    <r>
      <rPr>
        <sz val="11"/>
        <color rgb="FF000000"/>
        <rFont val="Calibri"/>
      </rPr>
      <t>Bluetooth Sharing must be disabled.</t>
    </r>
    <r>
      <rPr>
        <sz val="11"/>
        <color rgb="FF000000"/>
        <rFont val="Calibri"/>
      </rPr>
      <t xml:space="preserve">
</t>
    </r>
    <r>
      <rPr>
        <sz val="11"/>
        <color rgb="FF000000"/>
        <rFont val="Calibri"/>
      </rPr>
      <t>Bluetooth Sharing allows users to wirelessly transmit files between the macOS and Bluetooth-enabled devices, including personally owned cellphones and tablets. A malicious user might introduce viruses or malware onto the system or extract sensitive files via Bluetooth Sharing. When Bluetooth Sharing is disabled, this risk is mitigated.</t>
    </r>
    <r>
      <rPr>
        <sz val="11"/>
        <color rgb="FF000000"/>
        <rFont val="Calibri"/>
      </rPr>
      <t xml:space="preserve">
</t>
    </r>
    <r>
      <rPr>
        <sz val="11"/>
        <color rgb="FF000000"/>
        <rFont val="Calibri"/>
      </rPr>
      <t>[NOTE]</t>
    </r>
    <r>
      <rPr>
        <sz val="11"/>
        <color rgb="FF000000"/>
        <rFont val="Calibri"/>
      </rPr>
      <t xml:space="preserve">
</t>
    </r>
    <r>
      <rPr>
        <sz val="11"/>
        <color rgb="FF000000"/>
        <rFont val="Calibri"/>
      </rPr>
      <t>====</t>
    </r>
    <r>
      <rPr>
        <sz val="11"/>
        <color rgb="FF000000"/>
        <rFont val="Calibri"/>
      </rPr>
      <t xml:space="preserve">
</t>
    </r>
    <r>
      <rPr>
        <sz val="11"/>
        <color rgb="FF000000"/>
        <rFont val="Calibri"/>
      </rPr>
      <t>The check and fix are for the currently logged in user. To get the currently logged in user, run the following.</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CURRENT_USER=$( /usr/sbin/scutil &lt;&lt;&lt; "show State:/Users/ConsoleUser" | /usr/bin/awk '/Name :/ &amp;&amp; ! /loginwindow/ { print $3 }'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Satisfies: SRG-OS-000080-GPOS-00048, SRG-OS-000095-GPOS-00049</t>
    </r>
  </si>
  <si>
    <r>
      <rPr>
        <sz val="11"/>
        <color rgb="FF000000"/>
        <rFont val="Calibri"/>
      </rPr>
      <t>Verify the macOS system is configured to disable Bluetooth sharing with the following commands:</t>
    </r>
    <r>
      <rPr>
        <sz val="11"/>
        <color rgb="FF000000"/>
        <rFont val="Calibri"/>
      </rPr>
      <t xml:space="preserve">
</t>
    </r>
    <r>
      <rPr>
        <sz val="11"/>
        <color rgb="FF000000"/>
        <rFont val="Calibri"/>
      </rPr>
      <t>CURRENT_USER=$( /usr/sbin/scutil &lt;&lt;&lt; "show State:/Users/ConsoleUser" | /usr/bin/awk '/Name :/ &amp;&amp; ! /loginwindow/ { print $3 }' )</t>
    </r>
    <r>
      <rPr>
        <sz val="11"/>
        <color rgb="FF000000"/>
        <rFont val="Calibri"/>
      </rPr>
      <t xml:space="preserve">
</t>
    </r>
    <r>
      <rPr>
        <sz val="11"/>
        <color rgb="FF000000"/>
        <rFont val="Calibri"/>
      </rPr>
      <t>/usr/bin/sudo -u "$CURRENT_USER" /usr/bin/defaults -currentHost read com.apple.Bluetooth PrefKeyServicesEnabled</t>
    </r>
    <r>
      <rPr>
        <sz val="11"/>
        <color rgb="FF000000"/>
        <rFont val="Calibri"/>
      </rPr>
      <t xml:space="preserve">
</t>
    </r>
    <r>
      <rPr>
        <sz val="11"/>
        <color rgb="FF000000"/>
        <rFont val="Calibri"/>
      </rPr>
      <t>If the result is not "0", this is a finding.</t>
    </r>
  </si>
  <si>
    <t>V-268519</t>
  </si>
  <si>
    <r>
      <rPr>
        <sz val="11"/>
        <rFont val="Calibri"/>
      </rPr>
      <t>The macOS system must disable AppleID and internet Account Modification.</t>
    </r>
  </si>
  <si>
    <r>
      <rPr>
        <sz val="11"/>
        <color rgb="FF000000"/>
        <rFont val="Calibri"/>
      </rPr>
      <t>Configure the macOS system to disable Account Modification by installing the "com.apple.applicationaccess" configuration profile.</t>
    </r>
  </si>
  <si>
    <r>
      <rPr>
        <sz val="11"/>
        <color rgb="FF000000"/>
        <rFont val="Calibri"/>
      </rPr>
      <t xml:space="preserve">The system must disable Account Modification. </t>
    </r>
    <r>
      <rPr>
        <sz val="11"/>
        <color rgb="FF000000"/>
        <rFont val="Calibri"/>
      </rPr>
      <t xml:space="preserve">
</t>
    </r>
    <r>
      <rPr>
        <sz val="11"/>
        <color rgb="FF000000"/>
        <rFont val="Calibri"/>
      </rPr>
      <t>Account Modification includes adding or modifying internet accounts in Apple Mail, Calendar, or Contacts in the Internet Account System Setting Pane or the AppleID System Setting Pane.</t>
    </r>
    <r>
      <rPr>
        <sz val="11"/>
        <color rgb="FF000000"/>
        <rFont val="Calibri"/>
      </rPr>
      <t xml:space="preserve">
</t>
    </r>
    <r>
      <rPr>
        <sz val="11"/>
        <color rgb="FF000000"/>
        <rFont val="Calibri"/>
      </rPr>
      <t>This prevents the addition of unauthorized accounts.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Some organizations may allow the use and configuration of the built-in Mail.app, Calendar.app, and Contacts.app for organizational communication. Information system security officers (ISSOs) may make the risk-based decision not to disable the Internet Accounts System Preference pane to avoid losing this functionality, but they are advised to first fully weigh the potential risks posed to their organization.</t>
    </r>
    <r>
      <rPr>
        <sz val="11"/>
        <color rgb="FF000000"/>
        <rFont val="Calibri"/>
      </rPr>
      <t xml:space="preserve">
</t>
    </r>
    <r>
      <rPr>
        <sz val="11"/>
        <color rgb="FF000000"/>
        <rFont val="Calibri"/>
      </rPr>
      <t>====</t>
    </r>
  </si>
  <si>
    <r>
      <rPr>
        <sz val="11"/>
        <color rgb="FF000000"/>
        <rFont val="Calibri"/>
      </rPr>
      <t>Verify the macOS system is configured to disable account modification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.objectForKey('allowAccountModification').js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</si>
  <si>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V-268521</t>
  </si>
  <si>
    <r>
      <rPr>
        <sz val="11"/>
        <rFont val="Calibri"/>
      </rPr>
      <t>The macOS system must disable Content Caching service.</t>
    </r>
  </si>
  <si>
    <r>
      <rPr>
        <sz val="11"/>
        <color rgb="FF000000"/>
        <rFont val="Calibri"/>
      </rPr>
      <t>Configure the macOS system to disable Content Caching service by installing the "com.apple.applicationaccess" configuration profile.</t>
    </r>
  </si>
  <si>
    <r>
      <rPr>
        <sz val="11"/>
        <color rgb="FF000000"/>
        <rFont val="Calibri"/>
      </rPr>
      <t>Content Caching must be disabled.</t>
    </r>
    <r>
      <rPr>
        <sz val="11"/>
        <color rgb="FF000000"/>
        <rFont val="Calibri"/>
      </rPr>
      <t xml:space="preserve">
</t>
    </r>
    <r>
      <rPr>
        <sz val="11"/>
        <color rgb="FF000000"/>
        <rFont val="Calibri"/>
      </rPr>
      <t>Content Caching is a macOS service that helps reduce internet data usage and speed up software installation on Mac computers. It is not recommended for devices furnished to employees to act as a caching server.</t>
    </r>
  </si>
  <si>
    <r>
      <rPr>
        <sz val="11"/>
        <color rgb="FF000000"/>
        <rFont val="Calibri"/>
      </rPr>
      <t>Verify the macOS system is configured to disable Content Caching service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.objectForKey('allowContentCaching').js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</si>
  <si>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V-268522</t>
  </si>
  <si>
    <r>
      <rPr>
        <sz val="11"/>
        <rFont val="Calibri"/>
      </rPr>
      <t>The macOS system must disable iCloud Desktop and Document folder sync.</t>
    </r>
  </si>
  <si>
    <r>
      <rPr>
        <sz val="11"/>
        <color rgb="FF000000"/>
        <rFont val="Calibri"/>
      </rPr>
      <t>Configure the macOS system to disable iCloud Desktop and Document folder synchronization by installing the "com.apple.applicationaccess" configuration profile.</t>
    </r>
  </si>
  <si>
    <r>
      <rPr>
        <sz val="11"/>
        <color rgb="FF000000"/>
        <rFont val="Calibri"/>
      </rPr>
      <t>The macOS system's ability to automatically synchronize a user's Desktop and Documents folder to their iCloud Drive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file synchronization must be controlled by an organization-approved service.</t>
    </r>
  </si>
  <si>
    <r>
      <rPr>
        <sz val="11"/>
        <color rgb="FF000000"/>
        <rFont val="Calibri"/>
      </rPr>
      <t>Verify the macOS system is configured to disable iCloud Desktop and Document folder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.objectForKey('allowCloudDesktopAndDocuments').js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</si>
  <si>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V-268523</t>
  </si>
  <si>
    <r>
      <rPr>
        <sz val="11"/>
        <rFont val="Calibri"/>
      </rPr>
      <t>The macOS system must disable iCloud Game Center.</t>
    </r>
  </si>
  <si>
    <r>
      <rPr>
        <sz val="11"/>
        <color rgb="FF000000"/>
        <rFont val="Calibri"/>
      </rPr>
      <t>Configure the macOS system to disable iCloud Game Center by installing the "com.apple.applicationaccess" configuration profile.</t>
    </r>
  </si>
  <si>
    <r>
      <rPr>
        <sz val="11"/>
        <color rgb="FF000000"/>
        <rFont val="Calibri"/>
      </rPr>
      <t>This works only with supervised devices (mobile device management [MDM]) and allows to disable Apple Game Center. The rationale is that Game Center is using Apple ID and will share data on AppleID-based services; therefore, Game Center must be disabled.</t>
    </r>
    <r>
      <rPr>
        <sz val="11"/>
        <color rgb="FF000000"/>
        <rFont val="Calibri"/>
      </rPr>
      <t xml:space="preserve">
</t>
    </r>
    <r>
      <rPr>
        <sz val="11"/>
        <color rgb="FF000000"/>
        <rFont val="Calibri"/>
      </rPr>
      <t>This setting also prohibits the functionality of adding friends to Game Center.</t>
    </r>
  </si>
  <si>
    <r>
      <rPr>
        <sz val="11"/>
        <color rgb="FF000000"/>
        <rFont val="Calibri"/>
      </rPr>
      <t>Verify the macOS system is configured to disable iCloud Game Center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.objectForKey('allowGameCenter').js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</si>
  <si>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V-268524</t>
  </si>
  <si>
    <r>
      <rPr>
        <sz val="11"/>
        <rFont val="Calibri"/>
      </rPr>
      <t>The macOS system must disable iCloud Private Relay.</t>
    </r>
  </si>
  <si>
    <r>
      <rPr>
        <sz val="11"/>
        <color rgb="FF000000"/>
        <rFont val="Calibri"/>
      </rPr>
      <t>Configure the macOS system to disable the iCloud Private Relay by installing the "com.apple.applicationaccess" configuration profile.</t>
    </r>
  </si>
  <si>
    <r>
      <rPr>
        <sz val="11"/>
        <color rgb="FF000000"/>
        <rFont val="Calibri"/>
      </rPr>
      <t>Enterprise networks may be required to audit all network traffic by policy; therefore, iCloud Private Relay must be disabled.</t>
    </r>
    <r>
      <rPr>
        <sz val="11"/>
        <color rgb="FF000000"/>
        <rFont val="Calibri"/>
      </rPr>
      <t xml:space="preserve">
</t>
    </r>
    <r>
      <rPr>
        <sz val="11"/>
        <color rgb="FF000000"/>
        <rFont val="Calibri"/>
      </rPr>
      <t>Network administrators can also prevent the use of this feature by blocking DNS resolution of mask.icloud.com and mask-h2.icloud.com.</t>
    </r>
  </si>
  <si>
    <r>
      <rPr>
        <sz val="11"/>
        <color rgb="FF000000"/>
        <rFont val="Calibri"/>
      </rPr>
      <t>Verify the macOS system is configured to disable the iCloud Private Relay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.objectForKey('allowCloudPrivateRelay').js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</si>
  <si>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V-268525</t>
  </si>
  <si>
    <r>
      <rPr>
        <sz val="11"/>
        <rFont val="Calibri"/>
      </rPr>
      <t>The macOS system must disable Find My service.</t>
    </r>
  </si>
  <si>
    <r>
      <rPr>
        <sz val="11"/>
        <color rgb="FF000000"/>
        <rFont val="Calibri"/>
      </rPr>
      <t>Configure the macOS system to disable Find My service by installing the "com.apple.applicationaccess" and "com.apple.icloud.managed" configuration profiles.</t>
    </r>
  </si>
  <si>
    <r>
      <rPr>
        <sz val="11"/>
        <color rgb="FF000000"/>
        <rFont val="Calibri"/>
      </rPr>
      <t>The Find My service must be disabled.</t>
    </r>
    <r>
      <rPr>
        <sz val="11"/>
        <color rgb="FF000000"/>
        <rFont val="Calibri"/>
      </rPr>
      <t xml:space="preserve">
</t>
    </r>
    <r>
      <rPr>
        <sz val="11"/>
        <color rgb="FF000000"/>
        <rFont val="Calibri"/>
      </rPr>
      <t>A Mobile Device Management (MDM) solution must be used to carry out remote locking and wiping instead of Apple's Find My service.</t>
    </r>
    <r>
      <rPr>
        <sz val="11"/>
        <color rgb="FF000000"/>
        <rFont val="Calibri"/>
      </rPr>
      <t xml:space="preserve">
</t>
    </r>
    <r>
      <rPr>
        <sz val="11"/>
        <color rgb="FF000000"/>
        <rFont val="Calibri"/>
      </rPr>
      <t>Apple's Find My service uses a personal AppleID for authentication. Organizations must rely on MDM solutions, which have much more secure authentication requirements, to perform remote lock and remote wipe.</t>
    </r>
  </si>
  <si>
    <r>
      <rPr>
        <sz val="11"/>
        <color rgb="FF000000"/>
        <rFont val="Calibri"/>
      </rPr>
      <t>Verify the macOS system is configured to disable Find My service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t>
    </r>
    <r>
      <rPr>
        <sz val="11"/>
        <color rgb="FF000000"/>
        <rFont val="Calibri"/>
      </rPr>
      <t xml:space="preserve">
</t>
    </r>
    <r>
      <rPr>
        <sz val="11"/>
        <color rgb="FF000000"/>
        <rFont val="Calibri"/>
      </rPr>
      <t>.objectForKey('allowFindMyDevice'))</t>
    </r>
    <r>
      <rPr>
        <sz val="11"/>
        <color rgb="FF000000"/>
        <rFont val="Calibri"/>
      </rPr>
      <t xml:space="preserve">
</t>
    </r>
    <r>
      <rPr>
        <sz val="11"/>
        <color rgb="FF000000"/>
        <rFont val="Calibri"/>
      </rPr>
      <t>let pref2 = ObjC.unwrap($.NSUserDefaults.alloc.initWithSuiteName('com.apple.applicationaccess')\</t>
    </r>
    <r>
      <rPr>
        <sz val="11"/>
        <color rgb="FF000000"/>
        <rFont val="Calibri"/>
      </rPr>
      <t xml:space="preserve">
</t>
    </r>
    <r>
      <rPr>
        <sz val="11"/>
        <color rgb="FF000000"/>
        <rFont val="Calibri"/>
      </rPr>
      <t>.objectForKey('allowFindMyFriends'))</t>
    </r>
    <r>
      <rPr>
        <sz val="11"/>
        <color rgb="FF000000"/>
        <rFont val="Calibri"/>
      </rPr>
      <t xml:space="preserve">
</t>
    </r>
    <r>
      <rPr>
        <sz val="11"/>
        <color rgb="FF000000"/>
        <rFont val="Calibri"/>
      </rPr>
      <t>let pref3 = ObjC.unwrap($.NSUserDefaults.alloc.initWithSuiteName('com.apple.icloud.managed')\</t>
    </r>
    <r>
      <rPr>
        <sz val="11"/>
        <color rgb="FF000000"/>
        <rFont val="Calibri"/>
      </rPr>
      <t xml:space="preserve">
</t>
    </r>
    <r>
      <rPr>
        <sz val="11"/>
        <color rgb="FF000000"/>
        <rFont val="Calibri"/>
      </rPr>
      <t>.objectForKey('DisableFMMiCloudSetting'))</t>
    </r>
    <r>
      <rPr>
        <sz val="11"/>
        <color rgb="FF000000"/>
        <rFont val="Calibri"/>
      </rPr>
      <t xml:space="preserve">
</t>
    </r>
    <r>
      <rPr>
        <sz val="11"/>
        <color rgb="FF000000"/>
        <rFont val="Calibri"/>
      </rPr>
      <t>if ( pref1 == false &amp;&amp; pref2 == false &amp;&amp; pref3 == true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</si>
  <si>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V-268526</t>
  </si>
  <si>
    <r>
      <rPr>
        <sz val="11"/>
        <rFont val="Calibri"/>
      </rPr>
      <t>The macOS system must disable Personalized Advertising.</t>
    </r>
  </si>
  <si>
    <r>
      <rPr>
        <sz val="11"/>
        <color rgb="FF000000"/>
        <rFont val="Calibri"/>
      </rPr>
      <t>Configure the macOS system to disable Personalized Advertising by installing the "com.apple.applicationaccess" configuration profile.</t>
    </r>
  </si>
  <si>
    <r>
      <rPr>
        <sz val="11"/>
        <color rgb="FF000000"/>
        <rFont val="Calibri"/>
      </rPr>
      <t>Ad tracking and targeted ads must be disabled.</t>
    </r>
    <r>
      <rPr>
        <sz val="11"/>
        <color rgb="FF000000"/>
        <rFont val="Calibri"/>
      </rPr>
      <t xml:space="preserve">
</t>
    </r>
    <r>
      <rPr>
        <sz val="11"/>
        <color rgb="FF000000"/>
        <rFont val="Calibri"/>
      </rPr>
      <t>The information system must be configured to provide only essential capabilities. Disabling ad tracking ensures that applications and advertisers are unable to track users' interests and deliver targeted advertisements.</t>
    </r>
  </si>
  <si>
    <r>
      <rPr>
        <sz val="11"/>
        <color rgb="FF000000"/>
        <rFont val="Calibri"/>
      </rPr>
      <t>Verify the macOS system is configured to disable Personalized Advertising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.objectForKey('allowApplePersonalizedAdvertising').js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</si>
  <si>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V-268527</t>
  </si>
  <si>
    <r>
      <rPr>
        <sz val="11"/>
        <rFont val="Calibri"/>
      </rPr>
      <t>The macOS system must disable sending Siri and Dictation information to Apple.</t>
    </r>
  </si>
  <si>
    <r>
      <rPr>
        <sz val="11"/>
        <color rgb="FF000000"/>
        <rFont val="Calibri"/>
      </rPr>
      <t>Configure the macOS system to disable sending Siri and Dictation information to Apple by installing the "com.apple.assistant.support" configuration profile.</t>
    </r>
  </si>
  <si>
    <r>
      <rPr>
        <sz val="11"/>
        <color rgb="FF000000"/>
        <rFont val="Calibri"/>
      </rPr>
      <t>The ability for Apple to store and review audio of Siri and Dictation interactions must be disabled.</t>
    </r>
    <r>
      <rPr>
        <sz val="11"/>
        <color rgb="FF000000"/>
        <rFont val="Calibri"/>
      </rPr>
      <t xml:space="preserve">
</t>
    </r>
    <r>
      <rPr>
        <sz val="11"/>
        <color rgb="FF000000"/>
        <rFont val="Calibri"/>
      </rPr>
      <t>The information system must be configured to provide only essential capabilities. Disabling the submission of Siri and Dictation information will mitigate the risk of unwanted data being sent to Apple.</t>
    </r>
  </si>
  <si>
    <r>
      <rPr>
        <sz val="11"/>
        <color rgb="FF000000"/>
        <rFont val="Calibri"/>
      </rPr>
      <t>Verify the macOS system is configured to disable sending Siri and Dictation information to Apple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$.NSUserDefaults.alloc.initWithSuiteName('com.apple.assistant.support')\</t>
    </r>
    <r>
      <rPr>
        <sz val="11"/>
        <color rgb="FF000000"/>
        <rFont val="Calibri"/>
      </rPr>
      <t xml:space="preserve">
</t>
    </r>
    <r>
      <rPr>
        <sz val="11"/>
        <color rgb="FF000000"/>
        <rFont val="Calibri"/>
      </rPr>
      <t>.objectForKey('Siri Data Sharing Opt-In Status').js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</si>
  <si>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V-268528</t>
  </si>
  <si>
    <r>
      <rPr>
        <sz val="11"/>
        <rFont val="Calibri"/>
      </rPr>
      <t>The macOS system must enforce On Device Dictation.</t>
    </r>
  </si>
  <si>
    <r>
      <rPr>
        <sz val="11"/>
        <color rgb="FF000000"/>
        <rFont val="Calibri"/>
      </rPr>
      <t>Configure the macOS system to enforce On Device Only Dictation by installing the "com.apple.applicationaccess" configuration profile.</t>
    </r>
  </si>
  <si>
    <r>
      <rPr>
        <sz val="11"/>
        <color rgb="FF000000"/>
        <rFont val="Calibri"/>
      </rPr>
      <t>Dictation must be restricted to On Device Only to prevent potential data exfiltration.</t>
    </r>
    <r>
      <rPr>
        <sz val="11"/>
        <color rgb="FF000000"/>
        <rFont val="Calibri"/>
      </rPr>
      <t xml:space="preserve">
</t>
    </r>
    <r>
      <rPr>
        <sz val="11"/>
        <color rgb="FF000000"/>
        <rFont val="Calibri"/>
      </rPr>
      <t>The information system must be configured to provide only essential capabilities.</t>
    </r>
  </si>
  <si>
    <r>
      <rPr>
        <sz val="11"/>
        <color rgb="FF000000"/>
        <rFont val="Calibri"/>
      </rPr>
      <t>For Intel-based systems, this is not applicable.</t>
    </r>
    <r>
      <rPr>
        <sz val="11"/>
        <color rgb="FF000000"/>
        <rFont val="Calibri"/>
      </rPr>
      <t xml:space="preserve">
</t>
    </r>
    <r>
      <rPr>
        <sz val="11"/>
        <color rgb="FF000000"/>
        <rFont val="Calibri"/>
      </rPr>
      <t>Verify the macOS system is configured to enforce On Device Only Dictation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.objectForKey('forceOnDeviceOnlyDictation').js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</si>
  <si>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V-268529</t>
  </si>
  <si>
    <r>
      <rPr>
        <sz val="11"/>
        <rFont val="Calibri"/>
      </rPr>
      <t>The macOS system must disable Dictation.</t>
    </r>
  </si>
  <si>
    <r>
      <rPr>
        <sz val="11"/>
        <color rgb="FF000000"/>
        <rFont val="Calibri"/>
      </rPr>
      <t>Configure the macOS system to disable Dictation by installing the "com.apple.applicationaccess" configuration profile.</t>
    </r>
  </si>
  <si>
    <r>
      <rPr>
        <sz val="11"/>
        <color rgb="FF000000"/>
        <rFont val="Calibri"/>
      </rPr>
      <t>Dictation must be disabled on Intel-based Macs as the feature On Device Dictation is only available on Apple Silicon devices.</t>
    </r>
  </si>
  <si>
    <r>
      <rPr>
        <sz val="11"/>
        <color rgb="FF000000"/>
        <rFont val="Calibri"/>
      </rPr>
      <t>For Apple Silicon-based systems, this is not applicable.</t>
    </r>
    <r>
      <rPr>
        <sz val="11"/>
        <color rgb="FF000000"/>
        <rFont val="Calibri"/>
      </rPr>
      <t xml:space="preserve">
</t>
    </r>
    <r>
      <rPr>
        <sz val="11"/>
        <color rgb="FF000000"/>
        <rFont val="Calibri"/>
      </rPr>
      <t>Verify the macOS system is configured to disable Dictation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.objectForKey('allowDictation').js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</si>
  <si>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V-268530</t>
  </si>
  <si>
    <r>
      <rPr>
        <sz val="11"/>
        <rFont val="Calibri"/>
      </rPr>
      <t>The macOS system must disable Printer Sharing.</t>
    </r>
  </si>
  <si>
    <r>
      <rPr>
        <sz val="11"/>
        <color rgb="FF000000"/>
        <rFont val="Calibri"/>
      </rPr>
      <t>Configure the macOS system to disable Printer Sharing with the following commands:</t>
    </r>
    <r>
      <rPr>
        <sz val="11"/>
        <color rgb="FF000000"/>
        <rFont val="Calibri"/>
      </rPr>
      <t xml:space="preserve">
</t>
    </r>
    <r>
      <rPr>
        <sz val="11"/>
        <color rgb="FF000000"/>
        <rFont val="Calibri"/>
      </rPr>
      <t>/usr/sbin/cupsctl --no-share-printers</t>
    </r>
    <r>
      <rPr>
        <sz val="11"/>
        <color rgb="FF000000"/>
        <rFont val="Calibri"/>
      </rPr>
      <t xml:space="preserve">
</t>
    </r>
    <r>
      <rPr>
        <sz val="11"/>
        <color rgb="FF000000"/>
        <rFont val="Calibri"/>
      </rPr>
      <t>/usr/bin/lpstat -p | awk '{print $2}'| /usr/bin/xargs -I{} lpadmin -p {} -o printer-is-shared=false</t>
    </r>
  </si>
  <si>
    <r>
      <rPr>
        <sz val="11"/>
        <color rgb="FF000000"/>
        <rFont val="Calibri"/>
      </rPr>
      <t>Printer Sharing must be disabled.</t>
    </r>
  </si>
  <si>
    <r>
      <rPr>
        <sz val="11"/>
        <color rgb="FF000000"/>
        <rFont val="Calibri"/>
      </rPr>
      <t>Verify the macOS system is configured to disable Printer Sharing with the following command:</t>
    </r>
    <r>
      <rPr>
        <sz val="11"/>
        <color rgb="FF000000"/>
        <rFont val="Calibri"/>
      </rPr>
      <t xml:space="preserve">
</t>
    </r>
    <r>
      <rPr>
        <sz val="11"/>
        <color rgb="FF000000"/>
        <rFont val="Calibri"/>
      </rPr>
      <t>/usr/sbin/cupsctl | /usr/bin/grep -c "_share_printers=0"</t>
    </r>
    <r>
      <rPr>
        <sz val="11"/>
        <color rgb="FF000000"/>
        <rFont val="Calibri"/>
      </rPr>
      <t xml:space="preserve">
</t>
    </r>
    <r>
      <rPr>
        <sz val="11"/>
        <color rgb="FF000000"/>
        <rFont val="Calibri"/>
      </rPr>
      <t>If the result is not "1", this is a finding.</t>
    </r>
  </si>
  <si>
    <t>V-268531</t>
  </si>
  <si>
    <r>
      <rPr>
        <sz val="11"/>
        <rFont val="Calibri"/>
      </rPr>
      <t>The macOS system must disable Remote Management.</t>
    </r>
  </si>
  <si>
    <r>
      <rPr>
        <sz val="11"/>
        <color rgb="FF000000"/>
        <rFont val="Calibri"/>
      </rPr>
      <t>Configure the macOS system to disable Remote Management with the following commands:</t>
    </r>
    <r>
      <rPr>
        <sz val="11"/>
        <color rgb="FF000000"/>
        <rFont val="Calibri"/>
      </rPr>
      <t xml:space="preserve">
</t>
    </r>
    <r>
      <rPr>
        <sz val="11"/>
        <color rgb="FF000000"/>
        <rFont val="Calibri"/>
      </rPr>
      <t>/System/Library/CoreServices/RemoteManagement/ARDAgent.app/Contents/Resources/kickstart -deactivate -stop</t>
    </r>
  </si>
  <si>
    <r>
      <rPr>
        <sz val="11"/>
        <color rgb="FF000000"/>
        <rFont val="Calibri"/>
      </rPr>
      <t>Remote Management must be disabled.</t>
    </r>
  </si>
  <si>
    <r>
      <rPr>
        <sz val="11"/>
        <color rgb="FF000000"/>
        <rFont val="Calibri"/>
      </rPr>
      <t>Verify the macOS system is configured to disable Remote Management with the following command:</t>
    </r>
    <r>
      <rPr>
        <sz val="11"/>
        <color rgb="FF000000"/>
        <rFont val="Calibri"/>
      </rPr>
      <t xml:space="preserve">
</t>
    </r>
    <r>
      <rPr>
        <sz val="11"/>
        <color rgb="FF000000"/>
        <rFont val="Calibri"/>
      </rPr>
      <t>/usr/libexec/mdmclient QuerySecurityInfo | /usr/bin/grep -c "RemoteDesktopEnabled = 0"</t>
    </r>
    <r>
      <rPr>
        <sz val="11"/>
        <color rgb="FF000000"/>
        <rFont val="Calibri"/>
      </rPr>
      <t xml:space="preserve">
</t>
    </r>
    <r>
      <rPr>
        <sz val="11"/>
        <color rgb="FF000000"/>
        <rFont val="Calibri"/>
      </rPr>
      <t>If the result is not "1", this is a finding.</t>
    </r>
  </si>
  <si>
    <t>V-268532</t>
  </si>
  <si>
    <r>
      <rPr>
        <sz val="11"/>
        <rFont val="Calibri"/>
      </rPr>
      <t>The macOS system must disable the Bluetooth System Settings pane.</t>
    </r>
  </si>
  <si>
    <r>
      <rPr>
        <sz val="11"/>
        <color rgb="FF000000"/>
        <rFont val="Calibri"/>
      </rPr>
      <t>Configure the macOS system to disable the Bluetooth System Settings pane by installing the "com.apple.systempreferences" configuration profiles.</t>
    </r>
  </si>
  <si>
    <r>
      <rPr>
        <sz val="11"/>
        <color rgb="FF000000"/>
        <rFont val="Calibri"/>
      </rPr>
      <t>The Bluetooth System Setting pane must be disabled to prevent access to the Bluetooth configuration.</t>
    </r>
  </si>
  <si>
    <r>
      <rPr>
        <sz val="11"/>
        <color rgb="FF000000"/>
        <rFont val="Calibri"/>
      </rPr>
      <t>Verify the macOS system is configured to disable the Bluetooth System Settings pane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com.apple.BluetoothSettings</t>
    </r>
    <r>
      <rPr>
        <sz val="11"/>
        <color rgb="FF000000"/>
        <rFont val="Calibri"/>
      </rPr>
      <t xml:space="preserve">
</t>
    </r>
    <r>
      <rPr>
        <sz val="11"/>
        <color rgb="FF000000"/>
        <rFont val="Calibri"/>
      </rPr>
      <t>If the result is not "1", this is a finding.</t>
    </r>
  </si>
  <si>
    <t>V-268533</t>
  </si>
  <si>
    <r>
      <rPr>
        <sz val="11"/>
        <rFont val="Calibri"/>
      </rPr>
      <t>The macOS system must disable the iCloud Freeform services.</t>
    </r>
  </si>
  <si>
    <r>
      <rPr>
        <sz val="11"/>
        <color rgb="FF000000"/>
        <rFont val="Calibri"/>
      </rPr>
      <t>Configure the macOS system to disable iCloud Freeform services by installing the "com.apple.applicationaccess" configuration profile.</t>
    </r>
  </si>
  <si>
    <r>
      <rPr>
        <sz val="11"/>
        <color rgb="FF000000"/>
        <rFont val="Calibri"/>
      </rPr>
      <t>The macOS built-in Freeform.app connection to Apple's iCloud service must be disabled.</t>
    </r>
    <r>
      <rPr>
        <sz val="11"/>
        <color rgb="FF000000"/>
        <rFont val="Calibri"/>
      </rPr>
      <t xml:space="preserve">
</t>
    </r>
    <r>
      <rPr>
        <sz val="11"/>
        <color rgb="FF000000"/>
        <rFont val="Calibri"/>
      </rPr>
      <t>Enabling any service increases the attack surface for an intruder. By disabling unnecessary services, the attack surface is minimized.</t>
    </r>
  </si>
  <si>
    <r>
      <rPr>
        <sz val="11"/>
        <color rgb="FF000000"/>
        <rFont val="Calibri"/>
      </rPr>
      <t>Verify the macOS system is configured to disable iCloud Freeform services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.objectForKey('allowCloudFreeform').js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</si>
  <si>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V-268534</t>
  </si>
  <si>
    <r>
      <rPr>
        <sz val="11"/>
        <rFont val="Calibri"/>
      </rPr>
      <t>The macOS system must issue or obtain public key certificates from an approved service provider.</t>
    </r>
  </si>
  <si>
    <r>
      <rPr>
        <sz val="11"/>
        <color rgb="FF000000"/>
        <rFont val="Calibri"/>
      </rPr>
      <t>Configure the macOS system to issue or obtain public key certificates from an approved service provider by obtaining the approved certificates from the appropriate authority and install them to the System Keychain.</t>
    </r>
  </si>
  <si>
    <r>
      <rPr>
        <sz val="11"/>
        <color rgb="FF000000"/>
        <rFont val="Calibri"/>
      </rPr>
      <t>The organization must issue or obtain public key certificates from an organization-approved service provider and ensure only approved trust anchors are in the System Keychain.</t>
    </r>
    <r>
      <rPr>
        <sz val="11"/>
        <color rgb="FF000000"/>
        <rFont val="Calibri"/>
      </rPr>
      <t xml:space="preserve">
</t>
    </r>
    <r>
      <rPr>
        <sz val="11"/>
        <color rgb="FF000000"/>
        <rFont val="Calibri"/>
      </rPr>
      <t>Satisfies: SRG-OS-000403-GPOS-00182, SRG-OS-000775-GPOS-00230</t>
    </r>
  </si>
  <si>
    <r>
      <rPr>
        <sz val="11"/>
        <color rgb="FF000000"/>
        <rFont val="Calibri"/>
      </rPr>
      <t>Verify the macOS system is configured to issue or obtain public key certificates from an approved service provider with the following command:</t>
    </r>
    <r>
      <rPr>
        <sz val="11"/>
        <color rgb="FF000000"/>
        <rFont val="Calibri"/>
      </rPr>
      <t xml:space="preserve">
</t>
    </r>
    <r>
      <rPr>
        <sz val="11"/>
        <color rgb="FF000000"/>
        <rFont val="Calibri"/>
      </rPr>
      <t>/usr/bin/security dump-keychain /Library/Keychains/System.keychain | /usr/bin/awk -F'"' '/labl/ {print $4}'</t>
    </r>
    <r>
      <rPr>
        <sz val="11"/>
        <color rgb="FF000000"/>
        <rFont val="Calibri"/>
      </rPr>
      <t xml:space="preserve">
</t>
    </r>
    <r>
      <rPr>
        <sz val="11"/>
        <color rgb="FF000000"/>
        <rFont val="Calibri"/>
      </rPr>
      <t>If the result does not contain a list of approved certificate authorities, this is a finding.</t>
    </r>
  </si>
  <si>
    <t>V-268535</t>
  </si>
  <si>
    <r>
      <rPr>
        <sz val="11"/>
        <rFont val="Calibri"/>
      </rPr>
      <t>The macOS system must require that passwords contain a minimum of one numeric character.</t>
    </r>
  </si>
  <si>
    <r>
      <rPr>
        <sz val="11"/>
        <color rgb="FF000000"/>
        <rFont val="Calibri"/>
      </rPr>
      <t>Configure the macOS system to require that passwords contain a minimum of one numeric character by installing the "com.apple.mobiledevice.passwordpolicy" configuration profile.</t>
    </r>
  </si>
  <si>
    <r>
      <rPr>
        <sz val="11"/>
        <color rgb="FF000000"/>
        <rFont val="Calibri"/>
      </rPr>
      <t>The macOS must be configured to require at least one numeric character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should be organizationally defined. The values defined are based on common complexity values, but each organization may define its own password complexity rules.</t>
    </r>
  </si>
  <si>
    <r>
      <rPr>
        <sz val="11"/>
        <color rgb="FF000000"/>
        <rFont val="Calibri"/>
      </rPr>
      <t>Verify the macOS system is configured to require that passwords contain a minimum of one numeric character with the following command:</t>
    </r>
    <r>
      <rPr>
        <sz val="11"/>
        <color rgb="FF000000"/>
        <rFont val="Calibri"/>
      </rPr>
      <t xml:space="preserve">
</t>
    </r>
    <r>
      <rPr>
        <sz val="11"/>
        <color rgb="FF000000"/>
        <rFont val="Calibri"/>
      </rPr>
      <t>/usr/bin/pwpolicy -getaccountpolicies 2&gt; /dev/null | /usr/bin/tail +2 | /usr/bin/xmllint --xpath '//dict/key[text()="policyIdentifier"]/following-sibling::*[1]/text()' - | /usr/bin/grep "requireAlphanumeric" -c</t>
    </r>
    <r>
      <rPr>
        <sz val="11"/>
        <color rgb="FF000000"/>
        <rFont val="Calibri"/>
      </rPr>
      <t xml:space="preserve">
</t>
    </r>
    <r>
      <rPr>
        <sz val="11"/>
        <color rgb="FF000000"/>
        <rFont val="Calibri"/>
      </rPr>
      <t>If the result is not "1", this is a finding.</t>
    </r>
  </si>
  <si>
    <t>V-268536</t>
  </si>
  <si>
    <r>
      <rPr>
        <sz val="11"/>
        <rFont val="Calibri"/>
      </rPr>
      <t>The macOS system must restrict maximum password lifetime to 60 days.</t>
    </r>
  </si>
  <si>
    <r>
      <rPr>
        <sz val="11"/>
        <color rgb="FF000000"/>
        <rFont val="Calibri"/>
      </rPr>
      <t>Configure the macOS system to restrict maximum password lifetime to 60 days by installing the "com.apple.mobiledevice.passwordpolicy" configuration profile.</t>
    </r>
  </si>
  <si>
    <r>
      <rPr>
        <sz val="11"/>
        <color rgb="FF000000"/>
        <rFont val="Calibri"/>
      </rPr>
      <t>The macOS must be configured to enforce a maximum password lifetime limit of at least 60 days.</t>
    </r>
    <r>
      <rPr>
        <sz val="11"/>
        <color rgb="FF000000"/>
        <rFont val="Calibri"/>
      </rPr>
      <t xml:space="preserve">
</t>
    </r>
    <r>
      <rPr>
        <sz val="11"/>
        <color rgb="FF000000"/>
        <rFont val="Calibri"/>
      </rPr>
      <t>This rule ensures that users are forced to change their passwords frequently enough to prevent malicious users from gaining and maintaining access to the system.</t>
    </r>
    <r>
      <rPr>
        <sz val="11"/>
        <color rgb="FF000000"/>
        <rFont val="Calibri"/>
      </rPr>
      <t xml:space="preserve">
</t>
    </r>
    <r>
      <rPr>
        <sz val="11"/>
        <color rgb="FF000000"/>
        <rFont val="Calibri"/>
      </rPr>
      <t>NOTE: The guidance for password-based authentication in NIST 800-53 (Rev 5) and NIST 800-63B states that complexity rules should be organizationally defined. The values defined are based on common complexity values, but each organization may define its own password complexity rules.</t>
    </r>
  </si>
  <si>
    <r>
      <rPr>
        <sz val="11"/>
        <color rgb="FF000000"/>
        <rFont val="Calibri"/>
      </rPr>
      <t>Verify the macOS system is configured to restrict maximum password lifetime to 60 days with the following command:</t>
    </r>
    <r>
      <rPr>
        <sz val="11"/>
        <color rgb="FF000000"/>
        <rFont val="Calibri"/>
      </rPr>
      <t xml:space="preserve">
</t>
    </r>
    <r>
      <rPr>
        <sz val="11"/>
        <color rgb="FF000000"/>
        <rFont val="Calibri"/>
      </rPr>
      <t>/usr/bin/pwpolicy -getaccountpolicies 2&gt; /dev/null | /usr/bin/tail +2 | /usr/bin/xmllint --xpath '//dict/key[text()="policyAttributeExpiresEveryNDays"]/following-sibling::*[1]/text()' -</t>
    </r>
    <r>
      <rPr>
        <sz val="11"/>
        <color rgb="FF000000"/>
        <rFont val="Calibri"/>
      </rPr>
      <t xml:space="preserve">
</t>
    </r>
    <r>
      <rPr>
        <sz val="11"/>
        <color rgb="FF000000"/>
        <rFont val="Calibri"/>
      </rPr>
      <t>If the result is not "60" or less, this is a finding.</t>
    </r>
  </si>
  <si>
    <t>V-268537</t>
  </si>
  <si>
    <r>
      <rPr>
        <sz val="11"/>
        <rFont val="Calibri"/>
      </rPr>
      <t>The macOS system must require a minimum password length of 14 characters.</t>
    </r>
  </si>
  <si>
    <r>
      <rPr>
        <sz val="11"/>
        <color rgb="FF000000"/>
        <rFont val="Calibri"/>
      </rPr>
      <t>Configure the macOS system to enforce a 14-character password length by installing the "com.apple.mobiledevice.passwordpolicy" configuration profile.</t>
    </r>
  </si>
  <si>
    <r>
      <rPr>
        <sz val="11"/>
        <color rgb="FF000000"/>
        <rFont val="Calibri"/>
      </rPr>
      <t>The macOS must be configured to require that a minimum of 14 characters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should be organizationally defined. The values defined are based on common complexity values, but each organization may define its own password complexity rules.</t>
    </r>
  </si>
  <si>
    <r>
      <rPr>
        <sz val="11"/>
        <color rgb="FF000000"/>
        <rFont val="Calibri"/>
      </rPr>
      <t>Verify the macOS system is configured to enforce a minimum 14-character password length with the following command:</t>
    </r>
    <r>
      <rPr>
        <sz val="11"/>
        <color rgb="FF000000"/>
        <rFont val="Calibri"/>
      </rPr>
      <t xml:space="preserve">
</t>
    </r>
    <r>
      <rPr>
        <sz val="11"/>
        <color rgb="FF000000"/>
        <rFont val="Calibri"/>
      </rPr>
      <t>/usr/bin/pwpolicy -getaccountpolicies 2&gt; /dev/null | /usr/bin/tail +2 | /usr/bin/xmllint --xpath 'boolean(//*[contains(text(),"policyAttributePassword matches '\''.{14,}'\''")])' -</t>
    </r>
    <r>
      <rPr>
        <sz val="11"/>
        <color rgb="FF000000"/>
        <rFont val="Calibri"/>
      </rPr>
      <t xml:space="preserve">
</t>
    </r>
    <r>
      <rPr>
        <sz val="11"/>
        <color rgb="FF000000"/>
        <rFont val="Calibri"/>
      </rPr>
      <t>If the result is not "true", this is a finding.</t>
    </r>
  </si>
  <si>
    <t>V-268538</t>
  </si>
  <si>
    <r>
      <rPr>
        <sz val="11"/>
        <rFont val="Calibri"/>
      </rPr>
      <t>The macOS system must require that passwords contain a minimum of one special character.</t>
    </r>
  </si>
  <si>
    <r>
      <rPr>
        <sz val="11"/>
        <color rgb="FF000000"/>
        <rFont val="Calibri"/>
      </rPr>
      <t>Configure the macOS system to require that passwords contain a minimum of one special character by installing the "com.apple.mobiledevice.passwordpolicy" configuration profile.</t>
    </r>
  </si>
  <si>
    <r>
      <rPr>
        <sz val="11"/>
        <color rgb="FF000000"/>
        <rFont val="Calibri"/>
      </rPr>
      <t>The macOS must be configured to require that at least one special character be used when a password is created.</t>
    </r>
    <r>
      <rPr>
        <sz val="11"/>
        <color rgb="FF000000"/>
        <rFont val="Calibri"/>
      </rPr>
      <t xml:space="preserve">
</t>
    </r>
    <r>
      <rPr>
        <sz val="11"/>
        <color rgb="FF000000"/>
        <rFont val="Calibri"/>
      </rPr>
      <t>Special characters are characters that are not alphanumeric. Examples include: ~ ! @ # $ % ^ *.</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</si>
  <si>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require passwords contain a minimum of one special character with the following command:</t>
    </r>
    <r>
      <rPr>
        <sz val="11"/>
        <color rgb="FF000000"/>
        <rFont val="Calibri"/>
      </rPr>
      <t xml:space="preserve">
</t>
    </r>
    <r>
      <rPr>
        <sz val="11"/>
        <color rgb="FF000000"/>
        <rFont val="Calibri"/>
      </rPr>
      <t>/usr/bin/pwpolicy -getaccountpolicies 2&gt;/dev/null | /usr/bin/tail -n +2 | /usr/bin/xmllint --xpath "//string[contains(text(), \"policyAttributePassword matches '(.*[^a-zA-Z0-9].*){\")]" - 2&gt;/dev/null | /usr/bin/awk -F"{|}" '{if ($2 &gt;= 1) {print "true"} else {print "false"}}'</t>
    </r>
    <r>
      <rPr>
        <sz val="11"/>
        <color rgb="FF000000"/>
        <rFont val="Calibri"/>
      </rPr>
      <t xml:space="preserve">
</t>
    </r>
    <r>
      <rPr>
        <sz val="11"/>
        <color rgb="FF000000"/>
        <rFont val="Calibri"/>
      </rPr>
      <t>If the result is not "true", this is a finding.</t>
    </r>
  </si>
  <si>
    <t>V-268539</t>
  </si>
  <si>
    <r>
      <rPr>
        <sz val="11"/>
        <rFont val="Calibri"/>
      </rPr>
      <t>The macOS system must disable password hints.</t>
    </r>
  </si>
  <si>
    <r>
      <rPr>
        <sz val="11"/>
        <color rgb="FF000000"/>
        <rFont val="Calibri"/>
      </rPr>
      <t>Configure the macOS system to disable password hints by installing the "com.apple.loginwindow" configuration profile.</t>
    </r>
  </si>
  <si>
    <r>
      <rPr>
        <sz val="11"/>
        <color rgb="FF000000"/>
        <rFont val="Calibri"/>
      </rPr>
      <t>Password hints must be disabled.</t>
    </r>
    <r>
      <rPr>
        <sz val="11"/>
        <color rgb="FF000000"/>
        <rFont val="Calibri"/>
      </rPr>
      <t xml:space="preserve">
</t>
    </r>
    <r>
      <rPr>
        <sz val="11"/>
        <color rgb="FF000000"/>
        <rFont val="Calibri"/>
      </rPr>
      <t>Password hints leak information about passwords that are currently in use and can lead to loss of confidentiality.</t>
    </r>
  </si>
  <si>
    <r>
      <rPr>
        <sz val="11"/>
        <color rgb="FF000000"/>
        <rFont val="Calibri"/>
      </rPr>
      <t>Verify the macOS system is configured to disable password hints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.objectForKey('RetriesUntilHint').js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"0", this is a finding.</t>
    </r>
  </si>
  <si>
    <t>V-268540</t>
  </si>
  <si>
    <r>
      <rPr>
        <sz val="11"/>
        <rFont val="Calibri"/>
      </rPr>
      <t>The macOS system must enable firmware password.</t>
    </r>
  </si>
  <si>
    <r>
      <rPr>
        <sz val="11"/>
        <color rgb="FF000000"/>
        <rFont val="Calibri"/>
      </rPr>
      <t>Configure the macOS system with a firmware password with the following command:</t>
    </r>
    <r>
      <rPr>
        <sz val="11"/>
        <color rgb="FF000000"/>
        <rFont val="Calibri"/>
      </rPr>
      <t xml:space="preserve">
</t>
    </r>
    <r>
      <rPr>
        <sz val="11"/>
        <color rgb="FF000000"/>
        <rFont val="Calibri"/>
      </rPr>
      <t>/usr/sbin/firmwarepasswd -setpasswd</t>
    </r>
    <r>
      <rPr>
        <sz val="11"/>
        <color rgb="FF000000"/>
        <rFont val="Calibri"/>
      </rPr>
      <t xml:space="preserve">
</t>
    </r>
    <r>
      <rPr>
        <sz val="11"/>
        <color rgb="FF000000"/>
        <rFont val="Calibri"/>
      </rPr>
      <t>NOTE: If firmware password or passcode is forgotten, the only way to reset the forgotten password is through a machine-specific binary generated and provided by Apple. Users must schedule a support call and provide proof of purchase before the firmware binary will be generated.</t>
    </r>
  </si>
  <si>
    <r>
      <rPr>
        <sz val="11"/>
        <color rgb="FF000000"/>
        <rFont val="Calibri"/>
      </rPr>
      <t>A firmware password must be enabled and set.</t>
    </r>
    <r>
      <rPr>
        <sz val="11"/>
        <color rgb="FF000000"/>
        <rFont val="Calibri"/>
      </rPr>
      <t xml:space="preserve">
</t>
    </r>
    <r>
      <rPr>
        <sz val="11"/>
        <color rgb="FF000000"/>
        <rFont val="Calibri"/>
      </rPr>
      <t>Single user mode, recovery mode, the Startup Manager, and several other tools are available on macOS by holding the "Option" key down during startup. Setting a firmware password restricts access to these tools.</t>
    </r>
    <r>
      <rPr>
        <sz val="11"/>
        <color rgb="FF000000"/>
        <rFont val="Calibri"/>
      </rPr>
      <t xml:space="preserve">
</t>
    </r>
    <r>
      <rPr>
        <sz val="11"/>
        <color rgb="FF000000"/>
        <rFont val="Calibri"/>
      </rPr>
      <t>To set a firmware passcode, use the following command:</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/usr/sbin/firmwarepasswd -setpasswd</t>
    </r>
    <r>
      <rPr>
        <sz val="11"/>
        <color rgb="FF000000"/>
        <rFont val="Calibri"/>
      </rPr>
      <t xml:space="preserve">
</t>
    </r>
    <r>
      <rPr>
        <sz val="11"/>
        <color rgb="FF000000"/>
        <rFont val="Calibri"/>
      </rPr>
      <t>----</t>
    </r>
    <r>
      <rPr>
        <sz val="11"/>
        <color rgb="FF000000"/>
        <rFont val="Calibri"/>
      </rPr>
      <t xml:space="preserve">
</t>
    </r>
    <r>
      <rPr>
        <sz val="11"/>
        <color rgb="FF000000"/>
        <rFont val="Calibri"/>
      </rPr>
      <t>NOTE: If the firmware password or passcode is forgotten, the only way to reset the forgotten password is through the use of a machine-specific binary generated and provided by Apple. Users must schedule a support call and provide proof of purchase before the firmware binary will be generated.</t>
    </r>
    <r>
      <rPr>
        <sz val="11"/>
        <color rgb="FF000000"/>
        <rFont val="Calibri"/>
      </rPr>
      <t xml:space="preserve">
</t>
    </r>
    <r>
      <rPr>
        <sz val="11"/>
        <color rgb="FF000000"/>
        <rFont val="Calibri"/>
      </rPr>
      <t>NOTE: Firmware passwords are not supported on Apple Silicon devices. This rule is only applicable to Intel devices.</t>
    </r>
  </si>
  <si>
    <r>
      <rPr>
        <sz val="11"/>
        <color rgb="FF000000"/>
        <rFont val="Calibri"/>
      </rPr>
      <t>For Apple Silicon systems, this is not applicable.</t>
    </r>
    <r>
      <rPr>
        <sz val="11"/>
        <color rgb="FF000000"/>
        <rFont val="Calibri"/>
      </rPr>
      <t xml:space="preserve">
</t>
    </r>
    <r>
      <rPr>
        <sz val="11"/>
        <color rgb="FF000000"/>
        <rFont val="Calibri"/>
      </rPr>
      <t>Verify the macOS system is configured with a firmware password with the following command:</t>
    </r>
    <r>
      <rPr>
        <sz val="11"/>
        <color rgb="FF000000"/>
        <rFont val="Calibri"/>
      </rPr>
      <t xml:space="preserve">
</t>
    </r>
    <r>
      <rPr>
        <sz val="11"/>
        <color rgb="FF000000"/>
        <rFont val="Calibri"/>
      </rPr>
      <t>/usr/sbin/firmwarepasswd -check | /usr/bin/grep -c "Password Enabled: Yes"</t>
    </r>
    <r>
      <rPr>
        <sz val="11"/>
        <color rgb="FF000000"/>
        <rFont val="Calibri"/>
      </rPr>
      <t xml:space="preserve">
</t>
    </r>
    <r>
      <rPr>
        <sz val="11"/>
        <color rgb="FF000000"/>
        <rFont val="Calibri"/>
      </rPr>
      <t>If the result is not "1", this is a finding.</t>
    </r>
  </si>
  <si>
    <t>V-268541</t>
  </si>
  <si>
    <r>
      <rPr>
        <sz val="11"/>
        <rFont val="Calibri"/>
      </rPr>
      <t>The macOS system must remove password hints from user accounts.</t>
    </r>
  </si>
  <si>
    <r>
      <rPr>
        <sz val="11"/>
        <color rgb="FF000000"/>
        <rFont val="Calibri"/>
      </rPr>
      <t>Configure the macOS system to remove password hints from user accounts with the following command:</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/usr/bin/dscl . -delete /Users/$u hint</t>
    </r>
    <r>
      <rPr>
        <sz val="11"/>
        <color rgb="FF000000"/>
        <rFont val="Calibri"/>
      </rPr>
      <t xml:space="preserve">
</t>
    </r>
    <r>
      <rPr>
        <sz val="11"/>
        <color rgb="FF000000"/>
        <rFont val="Calibri"/>
      </rPr>
      <t>done</t>
    </r>
  </si>
  <si>
    <r>
      <rPr>
        <sz val="11"/>
        <color rgb="FF000000"/>
        <rFont val="Calibri"/>
      </rPr>
      <t>User accounts must not contain password hints.</t>
    </r>
    <r>
      <rPr>
        <sz val="11"/>
        <color rgb="FF000000"/>
        <rFont val="Calibri"/>
      </rPr>
      <t xml:space="preserve">
</t>
    </r>
    <r>
      <rPr>
        <sz val="11"/>
        <color rgb="FF000000"/>
        <rFont val="Calibri"/>
      </rPr>
      <t>Password hints leak information about passwords in use and can lead to loss of confidentiality.</t>
    </r>
  </si>
  <si>
    <r>
      <rPr>
        <sz val="11"/>
        <color rgb="FF000000"/>
        <rFont val="Calibri"/>
      </rPr>
      <t>Verify the macOS system is configured to remove password hints from user accounts with the following command:</t>
    </r>
    <r>
      <rPr>
        <sz val="11"/>
        <color rgb="FF000000"/>
        <rFont val="Calibri"/>
      </rPr>
      <t xml:space="preserve">
</t>
    </r>
    <r>
      <rPr>
        <sz val="11"/>
        <color rgb="FF000000"/>
        <rFont val="Calibri"/>
      </rPr>
      <t>HINT=$(/usr/bin/dscl . -list /Users hint | /usr/bin/awk '{ print $2 }')</t>
    </r>
    <r>
      <rPr>
        <sz val="11"/>
        <color rgb="FF000000"/>
        <rFont val="Calibri"/>
      </rPr>
      <t xml:space="preserve">
</t>
    </r>
    <r>
      <rPr>
        <sz val="11"/>
        <color rgb="FF000000"/>
        <rFont val="Calibri"/>
      </rPr>
      <t>if [ -z "$HINT" ]; then</t>
    </r>
    <r>
      <rPr>
        <sz val="11"/>
        <color rgb="FF000000"/>
        <rFont val="Calibri"/>
      </rPr>
      <t xml:space="preserve">
</t>
    </r>
    <r>
      <rPr>
        <sz val="11"/>
        <color rgb="FF000000"/>
        <rFont val="Calibri"/>
      </rPr>
      <t>echo "PASS"</t>
    </r>
    <r>
      <rPr>
        <sz val="11"/>
        <color rgb="FF000000"/>
        <rFont val="Calibri"/>
      </rPr>
      <t xml:space="preserve">
</t>
    </r>
    <r>
      <rPr>
        <sz val="11"/>
        <color rgb="FF000000"/>
        <rFont val="Calibri"/>
      </rPr>
      <t>else</t>
    </r>
    <r>
      <rPr>
        <sz val="11"/>
        <color rgb="FF000000"/>
        <rFont val="Calibri"/>
      </rPr>
      <t xml:space="preserve">
</t>
    </r>
    <r>
      <rPr>
        <sz val="11"/>
        <color rgb="FF000000"/>
        <rFont val="Calibri"/>
      </rPr>
      <t>echo "FAIL"</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"PASS", this is a finding.</t>
    </r>
  </si>
  <si>
    <t>V-268542</t>
  </si>
  <si>
    <r>
      <rPr>
        <sz val="11"/>
        <rFont val="Calibri"/>
      </rPr>
      <t>The macOS system must enforce smart card authentication.</t>
    </r>
  </si>
  <si>
    <r>
      <rPr>
        <sz val="11"/>
        <color rgb="FF000000"/>
        <rFont val="Calibri"/>
      </rPr>
      <t>Configure the macOS system to enforce multifactor authentication by installing the "com.apple.security.smartcard"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</si>
  <si>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Smart card authentication must be enforced.</t>
    </r>
    <r>
      <rPr>
        <sz val="11"/>
        <color rgb="FF000000"/>
        <rFont val="Calibri"/>
      </rPr>
      <t xml:space="preserve">
</t>
    </r>
    <r>
      <rPr>
        <sz val="11"/>
        <color rgb="FF000000"/>
        <rFont val="Calibri"/>
      </rPr>
      <t>The use of smart card credentials facilitates standardization and reduces the risk of unauthorized access.</t>
    </r>
    <r>
      <rPr>
        <sz val="11"/>
        <color rgb="FF000000"/>
        <rFont val="Calibri"/>
      </rPr>
      <t xml:space="preserve">
</t>
    </r>
    <r>
      <rPr>
        <sz val="11"/>
        <color rgb="FF000000"/>
        <rFont val="Calibri"/>
      </rPr>
      <t>When enforceSmartCard is set to "true", the smart card must be used for login, authorization, and unlocking the screen saver.</t>
    </r>
    <r>
      <rPr>
        <sz val="11"/>
        <color rgb="FF000000"/>
        <rFont val="Calibri"/>
      </rPr>
      <t xml:space="preserve">
</t>
    </r>
    <r>
      <rPr>
        <sz val="11"/>
        <color rgb="FF000000"/>
        <rFont val="Calibri"/>
      </rPr>
      <t>CAUTION: enforceSmartCard will apply to the whole system. No users will be able to log in with their password unless the profile is removed or a user is exempt from smart card enforcement.</t>
    </r>
    <r>
      <rPr>
        <sz val="11"/>
        <color rgb="FF000000"/>
        <rFont val="Calibri"/>
      </rPr>
      <t xml:space="preserve">
</t>
    </r>
    <r>
      <rPr>
        <sz val="11"/>
        <color rgb="FF000000"/>
        <rFont val="Calibri"/>
      </rPr>
      <t>NOTE: enforceSmartcard requires allowSmartcard to be set to "true" to work.</t>
    </r>
    <r>
      <rPr>
        <sz val="11"/>
        <color rgb="FF000000"/>
        <rFont val="Calibri"/>
      </rPr>
      <t xml:space="preserve">
</t>
    </r>
    <r>
      <rPr>
        <sz val="11"/>
        <color rgb="FF000000"/>
        <rFont val="Calibri"/>
      </rPr>
      <t>Satisfies: SRG-OS-000067-GPOS-00035, SRG-OS-000105-GPOS-00052, SRG-OS-000106-GPOS-00053, SRG-OS-000107-GPOS-00054, SRG-OS-000108-GPOS-00055, SRG-OS-000112-GPOS-00057, SRG-OS-000375-GPOS-00160, SRG-OS-000376-GPOS-00161, SRG-OS-000705-GPOS-00150</t>
    </r>
  </si>
  <si>
    <r>
      <rPr>
        <sz val="11"/>
        <color rgb="FF000000"/>
        <rFont val="Calibri"/>
      </rPr>
      <t>Verify the macOS system is configured to enforce multifactor authentication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.objectForKey('enforceSmartCard').js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</si>
  <si>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V-268543</t>
  </si>
  <si>
    <r>
      <rPr>
        <sz val="11"/>
        <rFont val="Calibri"/>
      </rPr>
      <t>The macOS system must allow smart card authentication.</t>
    </r>
  </si>
  <si>
    <r>
      <rPr>
        <sz val="11"/>
        <color rgb="FF000000"/>
        <rFont val="Calibri"/>
      </rPr>
      <t>Smart card authentication must be allowed.</t>
    </r>
    <r>
      <rPr>
        <sz val="11"/>
        <color rgb="FF000000"/>
        <rFont val="Calibri"/>
      </rPr>
      <t xml:space="preserve">
</t>
    </r>
    <r>
      <rPr>
        <sz val="11"/>
        <color rgb="FF000000"/>
        <rFont val="Calibri"/>
      </rPr>
      <t>The use of smart card credentials facilitates standardization and reduces the risk of unauthorized access.</t>
    </r>
    <r>
      <rPr>
        <sz val="11"/>
        <color rgb="FF000000"/>
        <rFont val="Calibri"/>
      </rPr>
      <t xml:space="preserve">
</t>
    </r>
    <r>
      <rPr>
        <sz val="11"/>
        <color rgb="FF000000"/>
        <rFont val="Calibri"/>
      </rPr>
      <t>When enabled, the smart card can be used for login, authorization, and screen saver unlocking.</t>
    </r>
    <r>
      <rPr>
        <sz val="11"/>
        <color rgb="FF000000"/>
        <rFont val="Calibri"/>
      </rPr>
      <t xml:space="preserve">
</t>
    </r>
    <r>
      <rPr>
        <sz val="11"/>
        <color rgb="FF000000"/>
        <rFont val="Calibri"/>
      </rPr>
      <t>Satisfies: SRG-OS-000068-GPOS-00036, SRG-OS-000105-GPOS-00052, SRG-OS-000106-GPOS-00053, SRG-OS-000107-GPOS-00054, SRG-OS-000108-GPOS-00055, SRG-OS-000112-GPOS-00057, SRG-OS-000376-GPOS-00161</t>
    </r>
  </si>
  <si>
    <r>
      <rPr>
        <sz val="11"/>
        <color rgb="FF000000"/>
        <rFont val="Calibri"/>
      </rPr>
      <t>Verify the macOS system is configured to allow smart card authentication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.objectForKey('allowSmartCard').js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</si>
  <si>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V-268544</t>
  </si>
  <si>
    <r>
      <rPr>
        <sz val="11"/>
        <rFont val="Calibri"/>
      </rPr>
      <t>The macOS system must enforce multifactor authentication for login.</t>
    </r>
  </si>
  <si>
    <r>
      <rPr>
        <sz val="11"/>
        <color rgb="FF000000"/>
        <rFont val="Calibri"/>
      </rPr>
      <t>Configure the macOS system to enforce multifactor authentication for login with the following commands:</t>
    </r>
    <r>
      <rPr>
        <sz val="11"/>
        <color rgb="FF000000"/>
        <rFont val="Calibri"/>
      </rPr>
      <t xml:space="preserve">
</t>
    </r>
    <r>
      <rPr>
        <sz val="11"/>
        <color rgb="FF000000"/>
        <rFont val="Calibri"/>
      </rPr>
      <t>/bin/cat &gt; /etc/pam.d/login &lt;&lt; LOGIN_END</t>
    </r>
    <r>
      <rPr>
        <sz val="11"/>
        <color rgb="FF000000"/>
        <rFont val="Calibri"/>
      </rPr>
      <t xml:space="preserve">
</t>
    </r>
    <r>
      <rPr>
        <sz val="11"/>
        <color rgb="FF000000"/>
        <rFont val="Calibri"/>
      </rPr>
      <t># login: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optional      pam_krb5.so use_kcminit</t>
    </r>
    <r>
      <rPr>
        <sz val="11"/>
        <color rgb="FF000000"/>
        <rFont val="Calibri"/>
      </rPr>
      <t xml:space="preserve">
</t>
    </r>
    <r>
      <rPr>
        <sz val="11"/>
        <color rgb="FF000000"/>
        <rFont val="Calibri"/>
      </rPr>
      <t>auth        optional      pam_ntlm.so try_first_pass</t>
    </r>
    <r>
      <rPr>
        <sz val="11"/>
        <color rgb="FF000000"/>
        <rFont val="Calibri"/>
      </rPr>
      <t xml:space="preserve">
</t>
    </r>
    <r>
      <rPr>
        <sz val="11"/>
        <color rgb="FF000000"/>
        <rFont val="Calibri"/>
      </rPr>
      <t>auth        optional      pam_mount.so try_first_pass</t>
    </r>
    <r>
      <rPr>
        <sz val="11"/>
        <color rgb="FF000000"/>
        <rFont val="Calibri"/>
      </rPr>
      <t xml:space="preserve">
</t>
    </r>
    <r>
      <rPr>
        <sz val="11"/>
        <color rgb="FF000000"/>
        <rFont val="Calibri"/>
      </rPr>
      <t>auth        required      pam_opendirectory.so try_first_pass</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pam_nologin.so</t>
    </r>
    <r>
      <rPr>
        <sz val="11"/>
        <color rgb="FF000000"/>
        <rFont val="Calibri"/>
      </rPr>
      <t xml:space="preserve">
</t>
    </r>
    <r>
      <rPr>
        <sz val="11"/>
        <color rgb="FF000000"/>
        <rFont val="Calibri"/>
      </rPr>
      <t>account     required      pam_opendirectory.so</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session     required      pam_uwtmp.so</t>
    </r>
    <r>
      <rPr>
        <sz val="11"/>
        <color rgb="FF000000"/>
        <rFont val="Calibri"/>
      </rPr>
      <t xml:space="preserve">
</t>
    </r>
    <r>
      <rPr>
        <sz val="11"/>
        <color rgb="FF000000"/>
        <rFont val="Calibri"/>
      </rPr>
      <t>session     optional      pam_mount.so</t>
    </r>
    <r>
      <rPr>
        <sz val="11"/>
        <color rgb="FF000000"/>
        <rFont val="Calibri"/>
      </rPr>
      <t xml:space="preserve">
</t>
    </r>
    <r>
      <rPr>
        <sz val="11"/>
        <color rgb="FF000000"/>
        <rFont val="Calibri"/>
      </rPr>
      <t>LOGIN_END</t>
    </r>
    <r>
      <rPr>
        <sz val="11"/>
        <color rgb="FF000000"/>
        <rFont val="Calibri"/>
      </rPr>
      <t xml:space="preserve">
</t>
    </r>
    <r>
      <rPr>
        <sz val="11"/>
        <color rgb="FF000000"/>
        <rFont val="Calibri"/>
      </rPr>
      <t>/bin/chmod 644 /etc/pam.d/login</t>
    </r>
    <r>
      <rPr>
        <sz val="11"/>
        <color rgb="FF000000"/>
        <rFont val="Calibri"/>
      </rPr>
      <t xml:space="preserve">
</t>
    </r>
    <r>
      <rPr>
        <sz val="11"/>
        <color rgb="FF000000"/>
        <rFont val="Calibri"/>
      </rPr>
      <t>/usr/sbin/chown root:wheel /etc/pam.d/login</t>
    </r>
  </si>
  <si>
    <r>
      <rPr>
        <sz val="11"/>
        <color rgb="FF000000"/>
        <rFont val="Calibri"/>
      </rPr>
      <t>The system must be configured to enforce multifactor authentication.</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/etc/pam.d/login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 SRG-OS-000106-GPOS-00053, SRG-OS-000107-GPOS-00054, SRG-OS-000108-GPOS-00055, SRG-OS-000112-GPOS-00057, SRG-OS-000705-GPOS-00150</t>
    </r>
  </si>
  <si>
    <r>
      <rPr>
        <sz val="11"/>
        <color rgb="FF000000"/>
        <rFont val="Calibri"/>
      </rPr>
      <t>Verify the macOS system is configured to enforce multifactor authentication for login with the following command:</t>
    </r>
    <r>
      <rPr>
        <sz val="11"/>
        <color rgb="FF000000"/>
        <rFont val="Calibri"/>
      </rPr>
      <t xml:space="preserve">
</t>
    </r>
    <r>
      <rPr>
        <sz val="11"/>
        <color rgb="FF000000"/>
        <rFont val="Calibri"/>
      </rPr>
      <t>/usr/bin/grep -Ec '^(auth\s+sufficient\s+pam_smartcard.so|auth\s+required\s+pam_deny.so)' /etc/pam.d/login</t>
    </r>
    <r>
      <rPr>
        <sz val="11"/>
        <color rgb="FF000000"/>
        <rFont val="Calibri"/>
      </rPr>
      <t xml:space="preserve">
</t>
    </r>
    <r>
      <rPr>
        <sz val="11"/>
        <color rgb="FF000000"/>
        <rFont val="Calibri"/>
      </rPr>
      <t>If the result is not "2", this is a finding.</t>
    </r>
  </si>
  <si>
    <t>V-268545</t>
  </si>
  <si>
    <r>
      <rPr>
        <sz val="11"/>
        <rFont val="Calibri"/>
      </rPr>
      <t>The macOS system must enforce multifactor authentication for the su command.</t>
    </r>
  </si>
  <si>
    <r>
      <rPr>
        <sz val="11"/>
        <color rgb="FF000000"/>
        <rFont val="Calibri"/>
      </rPr>
      <t>Configure the macOS system to enforce multifactor authentication for the su command with the following commands:</t>
    </r>
    <r>
      <rPr>
        <sz val="11"/>
        <color rgb="FF000000"/>
        <rFont val="Calibri"/>
      </rPr>
      <t xml:space="preserve">
</t>
    </r>
    <r>
      <rPr>
        <sz val="11"/>
        <color rgb="FF000000"/>
        <rFont val="Calibri"/>
      </rPr>
      <t>/bin/cat &gt; /etc/pam.d/su &lt;&lt; SU_END</t>
    </r>
    <r>
      <rPr>
        <sz val="11"/>
        <color rgb="FF000000"/>
        <rFont val="Calibri"/>
      </rPr>
      <t xml:space="preserve">
</t>
    </r>
    <r>
      <rPr>
        <sz val="11"/>
        <color rgb="FF000000"/>
        <rFont val="Calibri"/>
      </rPr>
      <t># su: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pam_rootok.so</t>
    </r>
    <r>
      <rPr>
        <sz val="11"/>
        <color rgb="FF000000"/>
        <rFont val="Calibri"/>
      </rPr>
      <t xml:space="preserve">
</t>
    </r>
    <r>
      <rPr>
        <sz val="11"/>
        <color rgb="FF000000"/>
        <rFont val="Calibri"/>
      </rPr>
      <t>auth        required      pam_group.so no_warn group=admin,wheel ruser root_only fail_safe</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account     required      pam_opendirectory.so no_check_shell</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SU_END</t>
    </r>
    <r>
      <rPr>
        <sz val="11"/>
        <color rgb="FF000000"/>
        <rFont val="Calibri"/>
      </rPr>
      <t xml:space="preserve">
</t>
    </r>
    <r>
      <rPr>
        <sz val="11"/>
        <color rgb="FF000000"/>
        <rFont val="Calibri"/>
      </rPr>
      <t># Fix new file ownership and permissions</t>
    </r>
    <r>
      <rPr>
        <sz val="11"/>
        <color rgb="FF000000"/>
        <rFont val="Calibri"/>
      </rPr>
      <t xml:space="preserve">
</t>
    </r>
    <r>
      <rPr>
        <sz val="11"/>
        <color rgb="FF000000"/>
        <rFont val="Calibri"/>
      </rPr>
      <t>/bin/chmod 644 /etc/pam.d/su</t>
    </r>
    <r>
      <rPr>
        <sz val="11"/>
        <color rgb="FF000000"/>
        <rFont val="Calibri"/>
      </rPr>
      <t xml:space="preserve">
</t>
    </r>
    <r>
      <rPr>
        <sz val="11"/>
        <color rgb="FF000000"/>
        <rFont val="Calibri"/>
      </rPr>
      <t>/usr/sbin/chown root:wheel /etc/pam.d/su</t>
    </r>
  </si>
  <si>
    <r>
      <rPr>
        <sz val="11"/>
        <color rgb="FF000000"/>
        <rFont val="Calibri"/>
      </rPr>
      <t>The system must be configured such that, when the su command is used, multifactor authentication is enforced.</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/etc/pam.d/su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 SRG-OS-000106-GPOS-00053, SRG-OS-000107-GPOS-00054, SRG-OS-000108-GPOS-00055, SRG-OS-000112-GPOS-00057, SRG-OS-000705-GPOS-00150</t>
    </r>
  </si>
  <si>
    <r>
      <rPr>
        <sz val="11"/>
        <color rgb="FF000000"/>
        <rFont val="Calibri"/>
      </rPr>
      <t>Verify the macOS system is configured to enforce multifactor authentication for the su command with the following command:</t>
    </r>
    <r>
      <rPr>
        <sz val="11"/>
        <color rgb="FF000000"/>
        <rFont val="Calibri"/>
      </rPr>
      <t xml:space="preserve">
</t>
    </r>
    <r>
      <rPr>
        <sz val="11"/>
        <color rgb="FF000000"/>
        <rFont val="Calibri"/>
      </rPr>
      <t>/usr/bin/grep -Ec '^(auth\s+sufficient\s+pam_smartcard.so|auth\s+required\s+pam_rootok.so)' /etc/pam.d/su</t>
    </r>
    <r>
      <rPr>
        <sz val="11"/>
        <color rgb="FF000000"/>
        <rFont val="Calibri"/>
      </rPr>
      <t xml:space="preserve">
</t>
    </r>
    <r>
      <rPr>
        <sz val="11"/>
        <color rgb="FF000000"/>
        <rFont val="Calibri"/>
      </rPr>
      <t>If the result is not "2", this is a finding.</t>
    </r>
  </si>
  <si>
    <t>V-268546</t>
  </si>
  <si>
    <r>
      <rPr>
        <sz val="11"/>
        <rFont val="Calibri"/>
      </rPr>
      <t>The macOS system must enforce multifactor authentication for privilege escalation through the sudo command.</t>
    </r>
  </si>
  <si>
    <r>
      <rPr>
        <sz val="11"/>
        <color rgb="FF000000"/>
        <rFont val="Calibri"/>
      </rPr>
      <t>Configure the macOS system to enforce multifactor authentication for privilege escalation through the sudo command with the following commands:</t>
    </r>
    <r>
      <rPr>
        <sz val="11"/>
        <color rgb="FF000000"/>
        <rFont val="Calibri"/>
      </rPr>
      <t xml:space="preserve">
</t>
    </r>
    <r>
      <rPr>
        <sz val="11"/>
        <color rgb="FF000000"/>
        <rFont val="Calibri"/>
      </rPr>
      <t>/bin/cat &gt; /etc/pam.d/sudo &lt;&lt; SUDO_END</t>
    </r>
    <r>
      <rPr>
        <sz val="11"/>
        <color rgb="FF000000"/>
        <rFont val="Calibri"/>
      </rPr>
      <t xml:space="preserve">
</t>
    </r>
    <r>
      <rPr>
        <sz val="11"/>
        <color rgb="FF000000"/>
        <rFont val="Calibri"/>
      </rPr>
      <t># sudo: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pam_opendirectory.so</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password    required      pam_deny.so</t>
    </r>
    <r>
      <rPr>
        <sz val="11"/>
        <color rgb="FF000000"/>
        <rFont val="Calibri"/>
      </rPr>
      <t xml:space="preserve">
</t>
    </r>
    <r>
      <rPr>
        <sz val="11"/>
        <color rgb="FF000000"/>
        <rFont val="Calibri"/>
      </rPr>
      <t>session     required      pam_permit.so</t>
    </r>
    <r>
      <rPr>
        <sz val="11"/>
        <color rgb="FF000000"/>
        <rFont val="Calibri"/>
      </rPr>
      <t xml:space="preserve">
</t>
    </r>
    <r>
      <rPr>
        <sz val="11"/>
        <color rgb="FF000000"/>
        <rFont val="Calibri"/>
      </rPr>
      <t>SUDO_END</t>
    </r>
    <r>
      <rPr>
        <sz val="11"/>
        <color rgb="FF000000"/>
        <rFont val="Calibri"/>
      </rPr>
      <t xml:space="preserve">
</t>
    </r>
    <r>
      <rPr>
        <sz val="11"/>
        <color rgb="FF000000"/>
        <rFont val="Calibri"/>
      </rPr>
      <t>/bin/chmod 444 /etc/pam.d/sudo</t>
    </r>
    <r>
      <rPr>
        <sz val="11"/>
        <color rgb="FF000000"/>
        <rFont val="Calibri"/>
      </rPr>
      <t xml:space="preserve">
</t>
    </r>
    <r>
      <rPr>
        <sz val="11"/>
        <color rgb="FF000000"/>
        <rFont val="Calibri"/>
      </rPr>
      <t>/usr/sbin/chown root:wheel /etc/pam.d/sudo</t>
    </r>
  </si>
  <si>
    <r>
      <rPr>
        <sz val="11"/>
        <color rgb="FF000000"/>
        <rFont val="Calibri"/>
      </rPr>
      <t>The system must be configured to enforce multifactor authentication when the sudo command is used to elevate privilege.</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/etc/pam.d/sudo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 SRG-OS-000106-GPOS-00053, SRG-OS-000107-GPOS-00054, SRG-OS-000108-GPOS-00055, SRG-OS-000112-GPOS-00057, SRG-OS-000705-GPOS-00150</t>
    </r>
  </si>
  <si>
    <r>
      <rPr>
        <sz val="11"/>
        <color rgb="FF000000"/>
        <rFont val="Calibri"/>
      </rPr>
      <t>Verify the macOS system is configured to enforce multifactor authentication for privilege escalation through the sudo command with the following command:</t>
    </r>
    <r>
      <rPr>
        <sz val="11"/>
        <color rgb="FF000000"/>
        <rFont val="Calibri"/>
      </rPr>
      <t xml:space="preserve">
</t>
    </r>
    <r>
      <rPr>
        <sz val="11"/>
        <color rgb="FF000000"/>
        <rFont val="Calibri"/>
      </rPr>
      <t>/usr/bin/grep -Ec '^(auth\s+sufficient\s+pam_smartcard.so|auth\s+required\s+pam_deny.so)' /etc/pam.d/sudo</t>
    </r>
    <r>
      <rPr>
        <sz val="11"/>
        <color rgb="FF000000"/>
        <rFont val="Calibri"/>
      </rPr>
      <t xml:space="preserve">
</t>
    </r>
    <r>
      <rPr>
        <sz val="11"/>
        <color rgb="FF000000"/>
        <rFont val="Calibri"/>
      </rPr>
      <t>If the result is not "2", this is a finding.</t>
    </r>
  </si>
  <si>
    <t>V-268547</t>
  </si>
  <si>
    <r>
      <rPr>
        <sz val="11"/>
        <rFont val="Calibri"/>
      </rPr>
      <t>The macOS system must require that passwords contain a minimum of one lowercase character and one uppercase character.</t>
    </r>
  </si>
  <si>
    <r>
      <rPr>
        <sz val="11"/>
        <color rgb="FF000000"/>
        <rFont val="Calibri"/>
      </rPr>
      <t>Configure the macOS system to require at least one lowercase character and one uppercase character in password complexity by installing the "com.apple.mobiledevice.passwordpolicy" configuration profile.</t>
    </r>
  </si>
  <si>
    <r>
      <rPr>
        <sz val="11"/>
        <color rgb="FF000000"/>
        <rFont val="Calibri"/>
      </rPr>
      <t>The macOS must be configured to require that at least one lowercase character and one uppercase character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should be organizationally defined. The values defined are based on common complexity values, but each organization may define its own password complexity rules.</t>
    </r>
    <r>
      <rPr>
        <sz val="11"/>
        <color rgb="FF000000"/>
        <rFont val="Calibri"/>
      </rPr>
      <t xml:space="preserve">
</t>
    </r>
    <r>
      <rPr>
        <sz val="11"/>
        <color rgb="FF000000"/>
        <rFont val="Calibri"/>
      </rPr>
      <t>NOTE: The configuration profile generated must be installed from a Mobile Device Management (MDM) server.</t>
    </r>
    <r>
      <rPr>
        <sz val="11"/>
        <color rgb="FF000000"/>
        <rFont val="Calibri"/>
      </rPr>
      <t xml:space="preserve">
</t>
    </r>
    <r>
      <rPr>
        <sz val="11"/>
        <color rgb="FF000000"/>
        <rFont val="Calibri"/>
      </rPr>
      <t>Satisfies: SRG-OS-000069-GPOS-00037, SRG-OS-000070-GPOS-00038, SRG-OS-000730-GPOS-00190</t>
    </r>
  </si>
  <si>
    <r>
      <rPr>
        <sz val="11"/>
        <color rgb="FF000000"/>
        <rFont val="Calibri"/>
      </rPr>
      <t>Verify the macOS system is configured to require that passwords contain a minimum of one lowercase character and one uppercase character with the following command:</t>
    </r>
    <r>
      <rPr>
        <sz val="11"/>
        <color rgb="FF000000"/>
        <rFont val="Calibri"/>
      </rPr>
      <t xml:space="preserve">
</t>
    </r>
    <r>
      <rPr>
        <sz val="11"/>
        <color rgb="FF000000"/>
        <rFont val="Calibri"/>
      </rPr>
      <t>/usr/bin/pwpolicy -getaccountpolicies 2&gt; /dev/null | /usr/bin/tail +2 | /usr/bin/xmllint --xpath 'boolean(//*[contains(text(),"policyAttributePassword matches '\''^(?=.*[A-Z])(?=.*[a-z])(?=.*[0-9]).*$'\''")])' -</t>
    </r>
    <r>
      <rPr>
        <sz val="11"/>
        <color rgb="FF000000"/>
        <rFont val="Calibri"/>
      </rPr>
      <t xml:space="preserve">
</t>
    </r>
    <r>
      <rPr>
        <sz val="11"/>
        <color rgb="FF000000"/>
        <rFont val="Calibri"/>
      </rPr>
      <t>If the result is not "true", this is a finding.</t>
    </r>
  </si>
  <si>
    <t>V-268548</t>
  </si>
  <si>
    <r>
      <rPr>
        <sz val="11"/>
        <rFont val="Calibri"/>
      </rPr>
      <t>The macOS system must set minimum password lifetime to 24 hours.</t>
    </r>
  </si>
  <si>
    <r>
      <rPr>
        <sz val="11"/>
        <color rgb="FF000000"/>
        <rFont val="Calibri"/>
      </rPr>
      <t>Configure the macOS system to set minimum password lifetime to 24 hours.</t>
    </r>
    <r>
      <rPr>
        <sz val="11"/>
        <color rgb="FF000000"/>
        <rFont val="Calibri"/>
      </rPr>
      <t xml:space="preserve">
</t>
    </r>
    <r>
      <rPr>
        <sz val="11"/>
        <color rgb="FF000000"/>
        <rFont val="Calibri"/>
      </rPr>
      <t>This setting may be enforced using local policy.</t>
    </r>
    <r>
      <rPr>
        <sz val="11"/>
        <color rgb="FF000000"/>
        <rFont val="Calibri"/>
      </rPr>
      <t xml:space="preserve">
</t>
    </r>
    <r>
      <rPr>
        <sz val="11"/>
        <color rgb="FF000000"/>
        <rFont val="Calibri"/>
      </rPr>
      <t>To set local policy to require a minimum password lifetime, edit the current password policy to contain the following &lt;dict&gt; within the "policyCategoryPasswordContent":</t>
    </r>
    <r>
      <rPr>
        <sz val="11"/>
        <color rgb="FF000000"/>
        <rFont val="Calibri"/>
      </rPr>
      <t xml:space="preserve">
</t>
    </r>
    <r>
      <rPr>
        <sz val="11"/>
        <color rgb="FF000000"/>
        <rFont val="Calibri"/>
      </rPr>
      <t>[source,xml]</t>
    </r>
    <r>
      <rPr>
        <sz val="11"/>
        <color rgb="FF000000"/>
        <rFont val="Calibri"/>
      </rPr>
      <t xml:space="preserve">
</t>
    </r>
    <r>
      <rPr>
        <sz val="11"/>
        <color rgb="FF000000"/>
        <rFont val="Calibri"/>
      </rPr>
      <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&lt;string&gt;policyAttributeLastPasswordChangeTime &amp;lt; policyAttributeCurrentTime - (policyAttributeMinimumLifetimeHours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&lt;string&gt;Minimum Password Lifetime&lt;/string&gt;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&lt;key&gt;policyAttributeMinimumLifetimeHours&lt;/key&gt;</t>
    </r>
    <r>
      <rPr>
        <sz val="11"/>
        <color rgb="FF000000"/>
        <rFont val="Calibri"/>
      </rPr>
      <t xml:space="preserve">
</t>
    </r>
    <r>
      <rPr>
        <sz val="11"/>
        <color rgb="FF000000"/>
        <rFont val="Calibri"/>
      </rPr>
      <t>&lt;integer&gt;24&lt;/integer&gt;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t>
    </r>
    <r>
      <rPr>
        <sz val="11"/>
        <color rgb="FF000000"/>
        <rFont val="Calibri"/>
      </rPr>
      <t xml:space="preserve">
</t>
    </r>
    <r>
      <rPr>
        <sz val="11"/>
        <color rgb="FF000000"/>
        <rFont val="Calibri"/>
      </rPr>
      <t>After saving the file and exiting to the command prompt, run the following command to load the new policy file, substituting the path to the file in place of "$pwpolicy_file".</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/usr/bin/pwpolicy setaccountpolicies $pwpolicy_file</t>
    </r>
    <r>
      <rPr>
        <sz val="11"/>
        <color rgb="FF000000"/>
        <rFont val="Calibri"/>
      </rPr>
      <t xml:space="preserve">
</t>
    </r>
    <r>
      <rPr>
        <sz val="11"/>
        <color rgb="FF000000"/>
        <rFont val="Calibri"/>
      </rPr>
      <t>----</t>
    </r>
  </si>
  <si>
    <r>
      <rPr>
        <sz val="11"/>
        <color rgb="FF000000"/>
        <rFont val="Calibri"/>
      </rPr>
      <t>The macOS must be configured to enforce a minimum password lifetime limit of 24 hours.</t>
    </r>
    <r>
      <rPr>
        <sz val="11"/>
        <color rgb="FF000000"/>
        <rFont val="Calibri"/>
      </rPr>
      <t xml:space="preserve">
</t>
    </r>
    <r>
      <rPr>
        <sz val="11"/>
        <color rgb="FF000000"/>
        <rFont val="Calibri"/>
      </rPr>
      <t>This rule discourages users from cycling through their previous passwords to get back to a preferred one.</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</si>
  <si>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set minimum password lifetime to 24 hours with the following command:</t>
    </r>
    <r>
      <rPr>
        <sz val="11"/>
        <color rgb="FF000000"/>
        <rFont val="Calibri"/>
      </rPr>
      <t xml:space="preserve">
</t>
    </r>
    <r>
      <rPr>
        <sz val="11"/>
        <color rgb="FF000000"/>
        <rFont val="Calibri"/>
      </rPr>
      <t>/usr/bin/pwpolicy -getaccountpolicies 2&gt; /dev/null | /usr/bin/tail +2 | /usr/bin/xmllint --xpath '//dict/key[text()="policyAttributeMinimumLifetimeHours"]/following-sibling::integer[1]/text()' - | /usr/bin/awk '{ if ($1 &gt;= 24 ) {print "yes"} else {print "no"}}'</t>
    </r>
    <r>
      <rPr>
        <sz val="11"/>
        <color rgb="FF000000"/>
        <rFont val="Calibri"/>
      </rPr>
      <t xml:space="preserve">
</t>
    </r>
    <r>
      <rPr>
        <sz val="11"/>
        <color rgb="FF000000"/>
        <rFont val="Calibri"/>
      </rPr>
      <t>If the result is not "yes", this is a finding.</t>
    </r>
  </si>
  <si>
    <t>V-268549</t>
  </si>
  <si>
    <r>
      <rPr>
        <sz val="11"/>
        <rFont val="Calibri"/>
      </rPr>
      <t>The macOS system must disable accounts after 35 days of inactivity.</t>
    </r>
  </si>
  <si>
    <r>
      <rPr>
        <sz val="11"/>
        <color rgb="FF000000"/>
        <rFont val="Calibri"/>
      </rPr>
      <t>Configure the macOS system to disable accounts after 35 days of inactivity with the following command:</t>
    </r>
    <r>
      <rPr>
        <sz val="11"/>
        <color rgb="FF000000"/>
        <rFont val="Calibri"/>
      </rPr>
      <t xml:space="preserve">
</t>
    </r>
    <r>
      <rPr>
        <sz val="11"/>
        <color rgb="FF000000"/>
        <rFont val="Calibri"/>
      </rPr>
      <t>This setting may be enforced using local policy.</t>
    </r>
    <r>
      <rPr>
        <sz val="11"/>
        <color rgb="FF000000"/>
        <rFont val="Calibri"/>
      </rPr>
      <t xml:space="preserve">
</t>
    </r>
    <r>
      <rPr>
        <sz val="11"/>
        <color rgb="FF000000"/>
        <rFont val="Calibri"/>
      </rPr>
      <t>To set local policy to disable an inactive user after 35 days, edit the current password policy to contain the following &lt;dict&gt; within the "policyCategoryAuthentication":</t>
    </r>
    <r>
      <rPr>
        <sz val="11"/>
        <color rgb="FF000000"/>
        <rFont val="Calibri"/>
      </rPr>
      <t xml:space="preserve">
</t>
    </r>
    <r>
      <rPr>
        <sz val="11"/>
        <color rgb="FF000000"/>
        <rFont val="Calibri"/>
      </rPr>
      <t>[source,xml]</t>
    </r>
    <r>
      <rPr>
        <sz val="11"/>
        <color rgb="FF000000"/>
        <rFont val="Calibri"/>
      </rPr>
      <t xml:space="preserve">
</t>
    </r>
    <r>
      <rPr>
        <sz val="11"/>
        <color rgb="FF000000"/>
        <rFont val="Calibri"/>
      </rPr>
      <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&lt;string&gt;policyAttributeLastAuthenticationTime &amp;gt; policyAttributeCurrentTime - (policyAttributeInactiveDays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&lt;string&gt;Inactive Account&lt;/string&gt;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&lt;key&gt;policyAttributeInactiveDays&lt;/key&gt;</t>
    </r>
    <r>
      <rPr>
        <sz val="11"/>
        <color rgb="FF000000"/>
        <rFont val="Calibri"/>
      </rPr>
      <t xml:space="preserve">
</t>
    </r>
    <r>
      <rPr>
        <sz val="11"/>
        <color rgb="FF000000"/>
        <rFont val="Calibri"/>
      </rPr>
      <t>&lt;integer&gt;35&lt;/integer&gt;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t>
    </r>
    <r>
      <rPr>
        <sz val="11"/>
        <color rgb="FF000000"/>
        <rFont val="Calibri"/>
      </rPr>
      <t xml:space="preserve">
</t>
    </r>
    <r>
      <rPr>
        <sz val="11"/>
        <color rgb="FF000000"/>
        <rFont val="Calibri"/>
      </rPr>
      <t>After saving the file and exiting to the command prompt, run the following command to load the new policy file, substituting the path to the file in place of "$pwpolicy_file".</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/usr/bin/pwpolicy setaccountpolicies $pwpolicy_file</t>
    </r>
    <r>
      <rPr>
        <sz val="11"/>
        <color rgb="FF000000"/>
        <rFont val="Calibri"/>
      </rPr>
      <t xml:space="preserve">
</t>
    </r>
    <r>
      <rPr>
        <sz val="11"/>
        <color rgb="FF000000"/>
        <rFont val="Calibri"/>
      </rPr>
      <t>----</t>
    </r>
  </si>
  <si>
    <r>
      <rPr>
        <sz val="11"/>
        <color rgb="FF000000"/>
        <rFont val="Calibri"/>
      </rPr>
      <t>The macOS must be configured to disable accounts after 35 days of inactivity.</t>
    </r>
    <r>
      <rPr>
        <sz val="11"/>
        <color rgb="FF000000"/>
        <rFont val="Calibri"/>
      </rPr>
      <t xml:space="preserve">
</t>
    </r>
    <r>
      <rPr>
        <sz val="11"/>
        <color rgb="FF000000"/>
        <rFont val="Calibri"/>
      </rPr>
      <t>This rule prevents malicious users from employing unused accounts to gain access to the system while avoiding detection.</t>
    </r>
    <r>
      <rPr>
        <sz val="11"/>
        <color rgb="FF000000"/>
        <rFont val="Calibri"/>
      </rPr>
      <t xml:space="preserve">
</t>
    </r>
    <r>
      <rPr>
        <sz val="11"/>
        <color rgb="FF000000"/>
        <rFont val="Calibri"/>
      </rPr>
      <t>Satisfies: SRG-OS-000118-GPOS-00060, SRG-OS-000590-GPOS-00110</t>
    </r>
  </si>
  <si>
    <r>
      <rPr>
        <sz val="11"/>
        <color rgb="FF000000"/>
        <rFont val="Calibri"/>
      </rPr>
      <t>Verify the macOS system is configured to disable accounts after 35 days of inactivity with the following command:</t>
    </r>
    <r>
      <rPr>
        <sz val="11"/>
        <color rgb="FF000000"/>
        <rFont val="Calibri"/>
      </rPr>
      <t xml:space="preserve">
</t>
    </r>
    <r>
      <rPr>
        <sz val="11"/>
        <color rgb="FF000000"/>
        <rFont val="Calibri"/>
      </rPr>
      <t>/usr/bin/pwpolicy -getaccountpolicies 2&gt; /dev/null | /usr/bin/tail +2 | /usr/bin/xmllint --xpath '//dict/key[text()="policyAttributeInactiveDays"]/following-sibling::integer[1]/text()' -</t>
    </r>
    <r>
      <rPr>
        <sz val="11"/>
        <color rgb="FF000000"/>
        <rFont val="Calibri"/>
      </rPr>
      <t xml:space="preserve">
</t>
    </r>
    <r>
      <rPr>
        <sz val="11"/>
        <color rgb="FF000000"/>
        <rFont val="Calibri"/>
      </rPr>
      <t>If the result is not "35", this is a finding.</t>
    </r>
  </si>
  <si>
    <t>V-268550</t>
  </si>
  <si>
    <r>
      <rPr>
        <sz val="11"/>
        <rFont val="Calibri"/>
      </rPr>
      <t>The macOS system must configure Apple System Log (ASL) files owned by root and group to wheel.</t>
    </r>
  </si>
  <si>
    <r>
      <rPr>
        <sz val="11"/>
        <color rgb="FF000000"/>
        <rFont val="Calibri"/>
      </rPr>
      <t>Configure the macOS system with ASL files owned by root and group to wheel with the following command:</t>
    </r>
    <r>
      <rPr>
        <sz val="11"/>
        <color rgb="FF000000"/>
        <rFont val="Calibri"/>
      </rPr>
      <t xml:space="preserve">
</t>
    </r>
    <r>
      <rPr>
        <sz val="11"/>
        <color rgb="FF000000"/>
        <rFont val="Calibri"/>
      </rPr>
      <t>/usr/sbin/chown root:wheel $(/usr/bin/stat -f '%Su:%Sg:%N' $(/usr/bin/grep -e '^&gt;' /etc/asl.conf /etc/asl/* | /usr/bin/awk '{ print $2 }') 2&gt; /dev/null | /usr/bin/awk '!/^root:wheel:/{print $1}' | /usr/bin/awk -F":" '!/^root:wheel:/{print $3}')</t>
    </r>
  </si>
  <si>
    <r>
      <rPr>
        <sz val="11"/>
        <color rgb="FF000000"/>
        <rFont val="Calibri"/>
      </rPr>
      <t>The Apple System Logs must be owned by root.</t>
    </r>
    <r>
      <rPr>
        <sz val="11"/>
        <color rgb="FF000000"/>
        <rFont val="Calibri"/>
      </rPr>
      <t xml:space="preserve">
</t>
    </r>
    <r>
      <rPr>
        <sz val="11"/>
        <color rgb="FF000000"/>
        <rFont val="Calibri"/>
      </rPr>
      <t>ASLs contain sensitive data about the system and users. Setting ASL files to be readable and writable only by system administrators mitigates the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</si>
  <si>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ASL files owned by root and group to wheel with the following command:</t>
    </r>
    <r>
      <rPr>
        <sz val="11"/>
        <color rgb="FF000000"/>
        <rFont val="Calibri"/>
      </rPr>
      <t xml:space="preserve">
</t>
    </r>
    <r>
      <rPr>
        <sz val="11"/>
        <color rgb="FF000000"/>
        <rFont val="Calibri"/>
      </rPr>
      <t>/usr/bin/stat -f '%Su:%Sg:%N' $(/usr/bin/grep -e '^&gt;' /etc/asl.conf /etc/asl/* | /usr/bin/awk '{ print $2 }') 2&gt; /dev/null | /usr/bin/awk '!/^root:wheel:/{print $1}' | /usr/bin/wc -l | /usr/bin/tr -d ' '</t>
    </r>
    <r>
      <rPr>
        <sz val="11"/>
        <color rgb="FF000000"/>
        <rFont val="Calibri"/>
      </rPr>
      <t xml:space="preserve">
</t>
    </r>
    <r>
      <rPr>
        <sz val="11"/>
        <color rgb="FF000000"/>
        <rFont val="Calibri"/>
      </rPr>
      <t>If the result is not "0", this is a finding.</t>
    </r>
  </si>
  <si>
    <t>V-268551</t>
  </si>
  <si>
    <r>
      <rPr>
        <sz val="11"/>
        <rFont val="Calibri"/>
      </rPr>
      <t>The macOS system must configure Apple System Log (ASL) files to mode 640 or less permissive.</t>
    </r>
  </si>
  <si>
    <r>
      <rPr>
        <sz val="11"/>
        <color rgb="FF000000"/>
        <rFont val="Calibri"/>
      </rPr>
      <t>Configure the macOS system with ASL files to mode 640 with the following command:</t>
    </r>
    <r>
      <rPr>
        <sz val="11"/>
        <color rgb="FF000000"/>
        <rFont val="Calibri"/>
      </rPr>
      <t xml:space="preserve">
</t>
    </r>
    <r>
      <rPr>
        <sz val="11"/>
        <color rgb="FF000000"/>
        <rFont val="Calibri"/>
      </rPr>
      <t>/bin/chmod 640 $(/usr/bin/stat -f '%A:%N' $(/usr/bin/grep -e '^&gt;' /etc/asl.conf /etc/asl/* | /usr/bin/awk '{ print $2 }') 2&gt; /dev/null | /usr/bin/awk -F":" '!/640/{print $2}')</t>
    </r>
  </si>
  <si>
    <r>
      <rPr>
        <sz val="11"/>
        <color rgb="FF000000"/>
        <rFont val="Calibri"/>
      </rPr>
      <t xml:space="preserve">The Apple System Logs must be configured to be writable by root and readable only by the root user and group wheel. To achieve this, ASL files must be configured to mode 640 permissive or less, thereby preventing normal users from reading, modifying, or deleting audit logs. </t>
    </r>
    <r>
      <rPr>
        <sz val="11"/>
        <color rgb="FF000000"/>
        <rFont val="Calibri"/>
      </rPr>
      <t xml:space="preserve">
</t>
    </r>
    <r>
      <rPr>
        <sz val="11"/>
        <color rgb="FF000000"/>
        <rFont val="Calibri"/>
      </rPr>
      <t>System logs frequently contain sensitive information that could be used by an attacker. Setting the correct permissions mitigates this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</si>
  <si>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ASL files to mode 640 or less permissive with the following command:</t>
    </r>
    <r>
      <rPr>
        <sz val="11"/>
        <color rgb="FF000000"/>
        <rFont val="Calibri"/>
      </rPr>
      <t xml:space="preserve">
</t>
    </r>
    <r>
      <rPr>
        <sz val="11"/>
        <color rgb="FF000000"/>
        <rFont val="Calibri"/>
      </rPr>
      <t>/usr/bin/stat -f '%A:%N' $(/usr/bin/grep -e '^&gt;' /etc/asl.conf /etc/asl/* | /usr/bin/awk '{ print $2 }') 2&gt; /dev/null | /usr/bin/awk '!/640/{print $1}' | /usr/bin/wc -l | /usr/bin/tr -d ' '</t>
    </r>
    <r>
      <rPr>
        <sz val="11"/>
        <color rgb="FF000000"/>
        <rFont val="Calibri"/>
      </rPr>
      <t xml:space="preserve">
</t>
    </r>
    <r>
      <rPr>
        <sz val="11"/>
        <color rgb="FF000000"/>
        <rFont val="Calibri"/>
      </rPr>
      <t>If the result is not "0", this is a finding.</t>
    </r>
  </si>
  <si>
    <t>V-268552</t>
  </si>
  <si>
    <r>
      <rPr>
        <sz val="11"/>
        <rFont val="Calibri"/>
      </rPr>
      <t>The macOS system must configure system log files owned by root and group to wheel.</t>
    </r>
  </si>
  <si>
    <r>
      <rPr>
        <sz val="11"/>
        <color rgb="FF000000"/>
        <rFont val="Calibri"/>
      </rPr>
      <t xml:space="preserve">Configure the macOS system with system log files owned by root and group to wheel with the following command: </t>
    </r>
    <r>
      <rPr>
        <sz val="11"/>
        <color rgb="FF000000"/>
        <rFont val="Calibri"/>
      </rPr>
      <t xml:space="preserve">
</t>
    </r>
    <r>
      <rPr>
        <sz val="11"/>
        <color rgb="FF000000"/>
        <rFont val="Calibri"/>
      </rPr>
      <t>/usr/sbin/chown root:wheel $(/usr/bin/stat -f '%Su:%Sg:%N' $(/usr/bin/grep -v '^#' /etc/newsyslog.conf | /usr/bin/awk '{ print $1 }') 2&gt; /dev/null | /usr/bin/awk -F":" '!/^root:wheel:/{print $3}')</t>
    </r>
  </si>
  <si>
    <r>
      <rPr>
        <sz val="11"/>
        <color rgb="FF000000"/>
        <rFont val="Calibri"/>
      </rPr>
      <t>The system log files must be owned by root.</t>
    </r>
    <r>
      <rPr>
        <sz val="11"/>
        <color rgb="FF000000"/>
        <rFont val="Calibri"/>
      </rPr>
      <t xml:space="preserve">
</t>
    </r>
    <r>
      <rPr>
        <sz val="11"/>
        <color rgb="FF000000"/>
        <rFont val="Calibri"/>
      </rPr>
      <t>System logs contain sensitive data about the system and users. Setting log files to be readable and writable only by system administrators mitigates the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</si>
  <si>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system log files owned by root and group to wheel with the following command:</t>
    </r>
    <r>
      <rPr>
        <sz val="11"/>
        <color rgb="FF000000"/>
        <rFont val="Calibri"/>
      </rPr>
      <t xml:space="preserve">
</t>
    </r>
    <r>
      <rPr>
        <sz val="11"/>
        <color rgb="FF000000"/>
        <rFont val="Calibri"/>
      </rPr>
      <t>/usr/bin/stat -f '%Su:%Sg:%N' $(/usr/bin/grep -v '^#' /etc/newsyslog.conf | /usr/bin/awk '{ print $1 }') 2&gt; /dev/null | /usr/bin/awk '!/^root:wheel:/{print $1}' | /usr/bin/wc -l | /usr/bin/tr -d ' '</t>
    </r>
    <r>
      <rPr>
        <sz val="11"/>
        <color rgb="FF000000"/>
        <rFont val="Calibri"/>
      </rPr>
      <t xml:space="preserve">
</t>
    </r>
    <r>
      <rPr>
        <sz val="11"/>
        <color rgb="FF000000"/>
        <rFont val="Calibri"/>
      </rPr>
      <t>If the result is not "0", this is a finding.</t>
    </r>
  </si>
  <si>
    <t>V-268553</t>
  </si>
  <si>
    <r>
      <rPr>
        <sz val="11"/>
        <rFont val="Calibri"/>
      </rPr>
      <t>The macOS system must configure system log files to mode 640 or less permissive.</t>
    </r>
  </si>
  <si>
    <r>
      <rPr>
        <sz val="11"/>
        <color rgb="FF000000"/>
        <rFont val="Calibri"/>
      </rPr>
      <t>Configure the macOS system with system log files set to mode 640 or less permissive with the following command:</t>
    </r>
    <r>
      <rPr>
        <sz val="11"/>
        <color rgb="FF000000"/>
        <rFont val="Calibri"/>
      </rPr>
      <t xml:space="preserve">
</t>
    </r>
    <r>
      <rPr>
        <sz val="11"/>
        <color rgb="FF000000"/>
        <rFont val="Calibri"/>
      </rPr>
      <t>/bin/chmod 640 $(/usr/bin/stat -f '%A:%N' $(/usr/bin/grep -v '^#' /etc/newsyslog.conf | /usr/bin/awk '{ print $1 }') 2&gt; /dev/null | /usr/bin/awk '!/640/{print $1}' | awk -F":" '!/640/{print $2}')</t>
    </r>
  </si>
  <si>
    <r>
      <rPr>
        <sz val="11"/>
        <color rgb="FF000000"/>
        <rFont val="Calibri"/>
      </rPr>
      <t xml:space="preserve">The system logs must be configured to be writable by root and readable only by the root user and group wheel. To achieve this, system log files must be configured to mode 640 permissive or less, thereby preventing normal users from reading, modifying, or deleting audit logs. </t>
    </r>
    <r>
      <rPr>
        <sz val="11"/>
        <color rgb="FF000000"/>
        <rFont val="Calibri"/>
      </rPr>
      <t xml:space="preserve">
</t>
    </r>
    <r>
      <rPr>
        <sz val="11"/>
        <color rgb="FF000000"/>
        <rFont val="Calibri"/>
      </rPr>
      <t>System logs frequently contain sensitive information that could be used by an attacker. Setting the correct permissions mitigates this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</si>
  <si>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system log files set to mode 640 or less permissive with the following command:</t>
    </r>
    <r>
      <rPr>
        <sz val="11"/>
        <color rgb="FF000000"/>
        <rFont val="Calibri"/>
      </rPr>
      <t xml:space="preserve">
</t>
    </r>
    <r>
      <rPr>
        <sz val="11"/>
        <color rgb="FF000000"/>
        <rFont val="Calibri"/>
      </rPr>
      <t>/usr/bin/stat -f '%A:%N' $(/usr/bin/grep -v '^#' /etc/newsyslog.conf | /usr/bin/awk '{ print $1 }') 2&gt; /dev/null | /usr/bin/awk '!/640/{print $1}' | /usr/bin/wc -l | /usr/bin/tr -d ' '</t>
    </r>
    <r>
      <rPr>
        <sz val="11"/>
        <color rgb="FF000000"/>
        <rFont val="Calibri"/>
      </rPr>
      <t xml:space="preserve">
</t>
    </r>
    <r>
      <rPr>
        <sz val="11"/>
        <color rgb="FF000000"/>
        <rFont val="Calibri"/>
      </rPr>
      <t>If the result is not "0", this is a finding.</t>
    </r>
  </si>
  <si>
    <t>V-268554</t>
  </si>
  <si>
    <r>
      <rPr>
        <sz val="11"/>
        <rFont val="Calibri"/>
      </rPr>
      <t>The macOS system must configure install.log retention to 365.</t>
    </r>
  </si>
  <si>
    <r>
      <rPr>
        <sz val="11"/>
        <color rgb="FF000000"/>
        <rFont val="Calibri"/>
      </rPr>
      <t>Configure the macOS system with install.log retention to 365 with the following command:</t>
    </r>
    <r>
      <rPr>
        <sz val="11"/>
        <color rgb="FF000000"/>
        <rFont val="Calibri"/>
      </rPr>
      <t xml:space="preserve">
</t>
    </r>
    <r>
      <rPr>
        <sz val="11"/>
        <color rgb="FF000000"/>
        <rFont val="Calibri"/>
      </rPr>
      <t>/usr/bin/sed -i '' "s/\* file \/var\/log\/install.log.*/\* file \/var\/log\/install.log format='\$\(\(Time\)\(JZ\)\) \$Host \$\(Sender\)\[\$\(PID\\)\]: \$Message' rotate=utc compress file_max=50M size_only ttl=365/g" /etc/asl/com.apple.install</t>
    </r>
    <r>
      <rPr>
        <sz val="11"/>
        <color rgb="FF000000"/>
        <rFont val="Calibri"/>
      </rPr>
      <t xml:space="preserve">
</t>
    </r>
    <r>
      <rPr>
        <sz val="11"/>
        <color rgb="FF000000"/>
        <rFont val="Calibri"/>
      </rPr>
      <t>NOTE: If multiple configuration files in /etc/asl are set to process the file /var/log/install.log, these files must be manually removed.</t>
    </r>
  </si>
  <si>
    <r>
      <rPr>
        <sz val="11"/>
        <color rgb="FF000000"/>
        <rFont val="Calibri"/>
      </rPr>
      <t>The install.log must be configured to require that records be kept for an organizational-defined value before deletion, unless the system uses a central audit record storage facility.</t>
    </r>
    <r>
      <rPr>
        <sz val="11"/>
        <color rgb="FF000000"/>
        <rFont val="Calibri"/>
      </rPr>
      <t xml:space="preserve">
</t>
    </r>
    <r>
      <rPr>
        <sz val="11"/>
        <color rgb="FF000000"/>
        <rFont val="Calibri"/>
      </rPr>
      <t>Proper audit storage capacity is crucial to ensuring the ongoing logging of critical events.</t>
    </r>
  </si>
  <si>
    <r>
      <rPr>
        <sz val="11"/>
        <color rgb="FF000000"/>
        <rFont val="Calibri"/>
      </rPr>
      <t>Verify the macOS system is configured with install.log retention to 365 with the following command:</t>
    </r>
    <r>
      <rPr>
        <sz val="11"/>
        <color rgb="FF000000"/>
        <rFont val="Calibri"/>
      </rPr>
      <t xml:space="preserve">
</t>
    </r>
    <r>
      <rPr>
        <sz val="11"/>
        <color rgb="FF000000"/>
        <rFont val="Calibri"/>
      </rPr>
      <t xml:space="preserve">/usr/sbin/aslmanager -dd 2&gt;&amp;1 | /usr/bin/awk '/\/var\/log\/install.log$/ {count++} /Processing module com.apple.install/,/Finished/ { for (i=1;i&lt;=NR;i++) { if ($i == "TTL" &amp;&amp; $(i+2) &gt;= 365) { ttl="True" }; if ($i == "MAX") {max="True"}}} END{if (count &gt; 1) { print "Multiple config files for /var/log/install, manually remove the extra files"} else if (max == "True") { print "all_max setting is configured, must be removed" } if (ttl != "True") { print "TTL not configured" } else { print "Yes" }}' </t>
    </r>
    <r>
      <rPr>
        <sz val="11"/>
        <color rgb="FF000000"/>
        <rFont val="Calibri"/>
      </rPr>
      <t xml:space="preserve">
</t>
    </r>
    <r>
      <rPr>
        <sz val="11"/>
        <color rgb="FF000000"/>
        <rFont val="Calibri"/>
      </rPr>
      <t>If the result is not "yes", this is a finding.</t>
    </r>
  </si>
  <si>
    <t>V-268555</t>
  </si>
  <si>
    <r>
      <rPr>
        <sz val="11"/>
        <rFont val="Calibri"/>
      </rPr>
      <t>The macOS system must ensure System Integrity Protection is enabled.</t>
    </r>
  </si>
  <si>
    <r>
      <rPr>
        <sz val="11"/>
        <color rgb="FF000000"/>
        <rFont val="Calibri"/>
      </rPr>
      <t>Configure the macOS system to enable System Integrity Protection by booting into "Recovery" mode, launching "Terminal" from the "Utilities" menu, and running the following command:</t>
    </r>
    <r>
      <rPr>
        <sz val="11"/>
        <color rgb="FF000000"/>
        <rFont val="Calibri"/>
      </rPr>
      <t xml:space="preserve">
</t>
    </r>
    <r>
      <rPr>
        <sz val="11"/>
        <color rgb="FF000000"/>
        <rFont val="Calibri"/>
      </rPr>
      <t>/usr/bin/csrutil enable</t>
    </r>
  </si>
  <si>
    <r>
      <rPr>
        <sz val="11"/>
        <color rgb="FF000000"/>
        <rFont val="Calibri"/>
      </rPr>
      <t>System Integrity Protection is vital to protecting the integrity of the system as it prevents malicious users and software from making unauthorized and/or unintended modifications to protected files and folders; ensures the presence of an audit record generation capability for defined auditable events for all operating system components; protects audit tools from unauthorized access, modification, and deletion; restricts the root user account and limits the actions that the root user can perform on protected parts of the macOS; and prevents nonprivileged users from granting other users direct access to the contents of their home directories and folders.</t>
    </r>
    <r>
      <rPr>
        <sz val="11"/>
        <color rgb="FF000000"/>
        <rFont val="Calibri"/>
      </rPr>
      <t xml:space="preserve">
</t>
    </r>
    <r>
      <rPr>
        <sz val="11"/>
        <color rgb="FF000000"/>
        <rFont val="Calibri"/>
      </rPr>
      <t>NOTE: System Integrity Protection is enabled by default in macOS.</t>
    </r>
    <r>
      <rPr>
        <sz val="11"/>
        <color rgb="FF000000"/>
        <rFont val="Calibri"/>
      </rPr>
      <t xml:space="preserve">
</t>
    </r>
    <r>
      <rPr>
        <sz val="11"/>
        <color rgb="FF000000"/>
        <rFont val="Calibri"/>
      </rPr>
      <t>Satisfies: SRG-OS-000051-GPOS-00024, SRG-OS-000054-GPOS-00025, SRG-OS-000057-GPOS-00027, SRG-OS-000058-GPOS-00028, SRG-OS-000059-GPOS-00029, SRG-OS-000062-GPOS-00031, SRG-OS-000080-GPOS-00048, SRG-OS-000122-GPOS-00063, SRG-OS-000138-GPOS-00069, SRG-OS-000256-GPOS-00097, SRG-OS-000257-GPOS-00098, SRG-OS-000258-GPOS-00099, SRG-OS-000259-GPOS-00100, SRG-OS-000278-GPOS-00108, SRG-OS-000350-GPOS-00138</t>
    </r>
  </si>
  <si>
    <r>
      <rPr>
        <sz val="11"/>
        <color rgb="FF000000"/>
        <rFont val="Calibri"/>
      </rPr>
      <t>Verify the macOS system is configured to enable System Integrity Protection with the following command:</t>
    </r>
    <r>
      <rPr>
        <sz val="11"/>
        <color rgb="FF000000"/>
        <rFont val="Calibri"/>
      </rPr>
      <t xml:space="preserve">
</t>
    </r>
    <r>
      <rPr>
        <sz val="11"/>
        <color rgb="FF000000"/>
        <rFont val="Calibri"/>
      </rPr>
      <t>/usr/bin/csrutil status | /usr/bin/grep -c 'System Integrity Protection status: enabled.'</t>
    </r>
    <r>
      <rPr>
        <sz val="11"/>
        <color rgb="FF000000"/>
        <rFont val="Calibri"/>
      </rPr>
      <t xml:space="preserve">
</t>
    </r>
    <r>
      <rPr>
        <sz val="11"/>
        <color rgb="FF000000"/>
        <rFont val="Calibri"/>
      </rPr>
      <t>If the result is not "1", this is a finding.</t>
    </r>
  </si>
  <si>
    <t>V-268556</t>
  </si>
  <si>
    <r>
      <rPr>
        <sz val="11"/>
        <rFont val="Calibri"/>
      </rPr>
      <t>The macOS system must enforce FileVault.</t>
    </r>
  </si>
  <si>
    <r>
      <rPr>
        <sz val="11"/>
        <color rgb="FF000000"/>
        <rFont val="Calibri"/>
      </rPr>
      <t>Refer to the FileVault supplemental to implement this rule. Configure the macOS system to enforce FileVault by installing the "com.apple.MCX" configuration profile.</t>
    </r>
  </si>
  <si>
    <r>
      <rPr>
        <sz val="11"/>
        <color rgb="FF000000"/>
        <rFont val="Calibri"/>
      </rPr>
      <t>The information system implements cryptographic mechanisms to protect the confidentiality and integrity of information stored on digital media during transport outside of controlled areas.</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</si>
  <si>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the macOS system is configured to enforce FileVault with the following command:</t>
    </r>
    <r>
      <rPr>
        <sz val="11"/>
        <color rgb="FF000000"/>
        <rFont val="Calibri"/>
      </rPr>
      <t xml:space="preserve">
</t>
    </r>
    <r>
      <rPr>
        <sz val="11"/>
        <color rgb="FF000000"/>
        <rFont val="Calibri"/>
      </rPr>
      <t>dontAllowDisable=$(/usr/bin/osascript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.objectForKey('dontAllowFDEDisable').js</t>
    </r>
    <r>
      <rPr>
        <sz val="11"/>
        <color rgb="FF000000"/>
        <rFont val="Calibri"/>
      </rPr>
      <t xml:space="preserve">
</t>
    </r>
    <r>
      <rPr>
        <sz val="11"/>
        <color rgb="FF000000"/>
        <rFont val="Calibri"/>
      </rPr>
      <t>EOS</t>
    </r>
    <r>
      <rPr>
        <sz val="11"/>
        <color rgb="FF000000"/>
        <rFont val="Calibri"/>
      </rPr>
      <t xml:space="preserve">
</t>
    </r>
    <r>
      <rPr>
        <sz val="11"/>
        <color rgb="FF000000"/>
        <rFont val="Calibri"/>
      </rPr>
      <t>)</t>
    </r>
    <r>
      <rPr>
        <sz val="11"/>
        <color rgb="FF000000"/>
        <rFont val="Calibri"/>
      </rPr>
      <t xml:space="preserve">
</t>
    </r>
    <r>
      <rPr>
        <sz val="11"/>
        <color rgb="FF000000"/>
        <rFont val="Calibri"/>
      </rPr>
      <t>fileVault=$(/usr/bin/fdesetup status | /usr/bin/grep -c "FileVault is On.")</t>
    </r>
    <r>
      <rPr>
        <sz val="11"/>
        <color rgb="FF000000"/>
        <rFont val="Calibri"/>
      </rPr>
      <t xml:space="preserve">
</t>
    </r>
    <r>
      <rPr>
        <sz val="11"/>
        <color rgb="FF000000"/>
        <rFont val="Calibri"/>
      </rPr>
      <t>if [[ "$dontAllowDisable" == "true" ]] &amp;&amp; [[ "$fileVault" == 1 ]]; then</t>
    </r>
    <r>
      <rPr>
        <sz val="11"/>
        <color rgb="FF000000"/>
        <rFont val="Calibri"/>
      </rPr>
      <t xml:space="preserve">
</t>
    </r>
    <r>
      <rPr>
        <sz val="11"/>
        <color rgb="FF000000"/>
        <rFont val="Calibri"/>
      </rPr>
      <t xml:space="preserve">  echo "1"</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"0"</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"1", this is a finding.</t>
    </r>
  </si>
  <si>
    <t>V-268557</t>
  </si>
  <si>
    <r>
      <rPr>
        <sz val="11"/>
        <rFont val="Calibri"/>
      </rPr>
      <t>The macOS system must enable macOS Application Firewall.</t>
    </r>
  </si>
  <si>
    <r>
      <rPr>
        <sz val="11"/>
        <color rgb="FF000000"/>
        <rFont val="Calibri"/>
      </rPr>
      <t>Configure the macOS system to enable the Application Firewall by installing the "com.apple.security.firewall" configuration profile.</t>
    </r>
  </si>
  <si>
    <r>
      <rPr>
        <sz val="11"/>
        <color rgb="FF000000"/>
        <rFont val="Calibri"/>
      </rPr>
      <t>The macOS Application Firewall is the built-in firewall that comes with macOS, and it must be enabled.</t>
    </r>
    <r>
      <rPr>
        <sz val="11"/>
        <color rgb="FF000000"/>
        <rFont val="Calibri"/>
      </rPr>
      <t xml:space="preserve">
</t>
    </r>
    <r>
      <rPr>
        <sz val="11"/>
        <color rgb="FF000000"/>
        <rFont val="Calibri"/>
      </rPr>
      <t>When the macOS Application Firewall is enabled, the flow of information within the information system and between interconnected systems will be controlled by approved authorizations.</t>
    </r>
  </si>
  <si>
    <r>
      <rPr>
        <sz val="11"/>
        <color rgb="FF000000"/>
        <rFont val="Calibri"/>
      </rPr>
      <t>Verify the macOS system is configured to enable the Application Firewall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$.NSUserDefaults.alloc.initWithSuiteName('com.apple.security.firewall')\</t>
    </r>
    <r>
      <rPr>
        <sz val="11"/>
        <color rgb="FF000000"/>
        <rFont val="Calibri"/>
      </rPr>
      <t xml:space="preserve">
</t>
    </r>
    <r>
      <rPr>
        <sz val="11"/>
        <color rgb="FF000000"/>
        <rFont val="Calibri"/>
      </rPr>
      <t>.objectForKey('EnableFirewall').js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</si>
  <si>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V-268558</t>
  </si>
  <si>
    <r>
      <rPr>
        <sz val="11"/>
        <rFont val="Calibri"/>
      </rPr>
      <t>The macOS system must configure the login window to prompt for username and password.</t>
    </r>
  </si>
  <si>
    <r>
      <rPr>
        <sz val="11"/>
        <color rgb="FF000000"/>
        <rFont val="Calibri"/>
      </rPr>
      <t>Configure the macOS system to prompt for username and password at the login window by installing the "com.apple.loginwindow" configuration profile.</t>
    </r>
  </si>
  <si>
    <r>
      <rPr>
        <sz val="11"/>
        <color rgb="FF000000"/>
        <rFont val="Calibri"/>
      </rPr>
      <t>The login window must be configured to prompt all users for both a username and a password.</t>
    </r>
    <r>
      <rPr>
        <sz val="11"/>
        <color rgb="FF000000"/>
        <rFont val="Calibri"/>
      </rPr>
      <t xml:space="preserve">
</t>
    </r>
    <r>
      <rPr>
        <sz val="11"/>
        <color rgb="FF000000"/>
        <rFont val="Calibri"/>
      </rPr>
      <t>By default, the system displays a list of known users on the login window, which can make it easier for a malicious user to gain access to someone else's account. Requiring users to type in both their username and password mitigates the risk of unauthorized users gaining access to the information system.</t>
    </r>
  </si>
  <si>
    <r>
      <rPr>
        <sz val="11"/>
        <color rgb="FF000000"/>
        <rFont val="Calibri"/>
      </rPr>
      <t>Verify the macOS system is configured to prompt for username and password at the login window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.objectForKey('SHOWFULLNAME').js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</si>
  <si>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V-268559</t>
  </si>
  <si>
    <r>
      <rPr>
        <sz val="11"/>
        <rFont val="Calibri"/>
      </rPr>
      <t>The macOS system must disable the TouchID prompt during Setup Assistant.</t>
    </r>
  </si>
  <si>
    <r>
      <rPr>
        <sz val="11"/>
        <color rgb="FF000000"/>
        <rFont val="Calibri"/>
      </rPr>
      <t>Configure the macOS system to disable the TouchID prompt during Setup Assistant by installing the "com.apple.SetupAssistant.managed" configuration profile.</t>
    </r>
  </si>
  <si>
    <r>
      <rPr>
        <sz val="11"/>
        <color rgb="FF000000"/>
        <rFont val="Calibri"/>
      </rPr>
      <t>The prompt for TouchID during Setup Assistant must be disabled.</t>
    </r>
    <r>
      <rPr>
        <sz val="11"/>
        <color rgb="FF000000"/>
        <rFont val="Calibri"/>
      </rPr>
      <t xml:space="preserve">
</t>
    </r>
    <r>
      <rPr>
        <sz val="11"/>
        <color rgb="FF000000"/>
        <rFont val="Calibri"/>
      </rPr>
      <t>macOS prompts new users through enabling TouchID during Setup Assistant; this is not essential and, therefore, must be disabled to prevent the risk of individuals electing to enable TouchID to override organizationwide settings.</t>
    </r>
  </si>
  <si>
    <r>
      <rPr>
        <sz val="11"/>
        <color rgb="FF000000"/>
        <rFont val="Calibri"/>
      </rPr>
      <t>Verify the macOS system is configured to disable the TouchID prompt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.objectForKey('SkipTouchIDSetup').js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</si>
  <si>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V-268560</t>
  </si>
  <si>
    <r>
      <rPr>
        <sz val="11"/>
        <rFont val="Calibri"/>
      </rPr>
      <t>The macOS system must disable the Screen Time prompt during Setup Assistant.</t>
    </r>
  </si>
  <si>
    <r>
      <rPr>
        <sz val="11"/>
        <color rgb="FF000000"/>
        <rFont val="Calibri"/>
      </rPr>
      <t>Configure the macOS system to disable the Screen Time prompt during Setup Assistant by installing the "com.apple.SetupAssistant.managed" configuration profile.</t>
    </r>
  </si>
  <si>
    <r>
      <rPr>
        <sz val="11"/>
        <color rgb="FF000000"/>
        <rFont val="Calibri"/>
      </rPr>
      <t xml:space="preserve">The prompt for Screen Time setup during Setup Assistant must be disabled. </t>
    </r>
    <r>
      <rPr>
        <sz val="11"/>
        <color rgb="FF000000"/>
        <rFont val="Calibri"/>
      </rPr>
      <t xml:space="preserve">
</t>
    </r>
    <r>
      <rPr>
        <sz val="11"/>
        <color rgb="FF000000"/>
        <rFont val="Calibri"/>
      </rPr>
      <t>Enabling any service increases the attack surface for an intruder. By disabling unnecessary services, the attack surface is minimized.</t>
    </r>
  </si>
  <si>
    <r>
      <rPr>
        <sz val="11"/>
        <color rgb="FF000000"/>
        <rFont val="Calibri"/>
      </rPr>
      <t>Verify the macOS system is configured to disable the Screen Time prompt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.objectForKey('SkipScreenTime').js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</si>
  <si>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V-268561</t>
  </si>
  <si>
    <r>
      <rPr>
        <sz val="11"/>
        <rFont val="Calibri"/>
      </rPr>
      <t>The macOS system must disable Unlock with Apple Watch during Setup Assistant.</t>
    </r>
  </si>
  <si>
    <r>
      <rPr>
        <sz val="11"/>
        <color rgb="FF000000"/>
        <rFont val="Calibri"/>
      </rPr>
      <t>Configure the macOS system to disable Unlock with Apple Watch during Setup Assistant by installing the "com.apple.SetupAssistant.managed" configuration profile.</t>
    </r>
  </si>
  <si>
    <r>
      <rPr>
        <sz val="11"/>
        <color rgb="FF000000"/>
        <rFont val="Calibri"/>
      </rPr>
      <t>The prompt for Apple Watch unlock setup during Setup Assistant must be disabled.</t>
    </r>
    <r>
      <rPr>
        <sz val="11"/>
        <color rgb="FF000000"/>
        <rFont val="Calibri"/>
      </rPr>
      <t xml:space="preserve">
</t>
    </r>
    <r>
      <rPr>
        <sz val="11"/>
        <color rgb="FF000000"/>
        <rFont val="Calibri"/>
      </rPr>
      <t>Disabling Apple watches is a necessary step to ensuring the information system retains a session lock until the user reestablishes access using authorized identification and authentication procedures.</t>
    </r>
  </si>
  <si>
    <r>
      <rPr>
        <sz val="11"/>
        <color rgb="FF000000"/>
        <rFont val="Calibri"/>
      </rPr>
      <t>Verify the macOS system is configured to disable Unlock with Apple Watch during Setup Assistant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.objectForKey('SkipUnlockWithWatch').js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</si>
  <si>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V-268562</t>
  </si>
  <si>
    <r>
      <rPr>
        <sz val="11"/>
        <rFont val="Calibri"/>
      </rPr>
      <t>The macOS system must disable Handoff.</t>
    </r>
  </si>
  <si>
    <r>
      <rPr>
        <sz val="11"/>
        <color rgb="FF000000"/>
        <rFont val="Calibri"/>
      </rPr>
      <t>Configure the macOS system to disable Handoff by installing the "com.apple.applicationaccess" configuration profile.</t>
    </r>
  </si>
  <si>
    <r>
      <rPr>
        <sz val="11"/>
        <color rgb="FF000000"/>
        <rFont val="Calibri"/>
      </rPr>
      <t>Handoff must be disabled.</t>
    </r>
    <r>
      <rPr>
        <sz val="11"/>
        <color rgb="FF000000"/>
        <rFont val="Calibri"/>
      </rPr>
      <t xml:space="preserve">
</t>
    </r>
    <r>
      <rPr>
        <sz val="11"/>
        <color rgb="FF000000"/>
        <rFont val="Calibri"/>
      </rPr>
      <t>Handoff allows users to continue working on a document or project when the user switches from one Apple device to another. Disabling Handoff prevents data transfers to unauthorized devices.</t>
    </r>
    <r>
      <rPr>
        <sz val="11"/>
        <color rgb="FF000000"/>
        <rFont val="Calibri"/>
      </rPr>
      <t xml:space="preserve">
</t>
    </r>
    <r>
      <rPr>
        <sz val="11"/>
        <color rgb="FF000000"/>
        <rFont val="Calibri"/>
      </rPr>
      <t>Satisfies: SRG-OS-000080-GPOS-00048, SRG-OS-000095-GPOS-00049, SRG-OS-000300-GPOS-00118</t>
    </r>
  </si>
  <si>
    <r>
      <rPr>
        <sz val="11"/>
        <color rgb="FF000000"/>
        <rFont val="Calibri"/>
      </rPr>
      <t>Verify the macOS system is configured to disable Handoff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.objectForKey('allowActivityContinuation').js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</si>
  <si>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V-268563</t>
  </si>
  <si>
    <r>
      <rPr>
        <sz val="11"/>
        <rFont val="Calibri"/>
      </rPr>
      <t>The macOS system must disable proximity-based password sharing requests.</t>
    </r>
  </si>
  <si>
    <r>
      <rPr>
        <sz val="11"/>
        <color rgb="FF000000"/>
        <rFont val="Calibri"/>
      </rPr>
      <t>Configure the macOS system to disable proximity-based password sharing requests by installing the "com.apple.applicationaccess" configuration profile.</t>
    </r>
  </si>
  <si>
    <r>
      <rPr>
        <sz val="11"/>
        <color rgb="FF000000"/>
        <rFont val="Calibri"/>
      </rPr>
      <t>Proximity-based password sharing requests must be disabled.</t>
    </r>
    <r>
      <rPr>
        <sz val="11"/>
        <color rgb="FF000000"/>
        <rFont val="Calibri"/>
      </rPr>
      <t xml:space="preserve">
</t>
    </r>
    <r>
      <rPr>
        <sz val="11"/>
        <color rgb="FF000000"/>
        <rFont val="Calibri"/>
      </rPr>
      <t>The default behavior of macOS is to allow users to request passwords from other known devices (macOS and iOS). This feature must be disabled to prevent passwords from being shared.</t>
    </r>
  </si>
  <si>
    <r>
      <rPr>
        <sz val="11"/>
        <color rgb="FF000000"/>
        <rFont val="Calibri"/>
      </rPr>
      <t>Verify the macOS system is configured to disable proximity-based password sharing requests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.objectForKey('allowPasswordProximityRequests').js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</si>
  <si>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V-268564</t>
  </si>
  <si>
    <r>
      <rPr>
        <sz val="11"/>
        <rFont val="Calibri"/>
      </rPr>
      <t>The macOS system must disable Erase Content and Settings.</t>
    </r>
  </si>
  <si>
    <r>
      <rPr>
        <sz val="11"/>
        <color rgb="FF000000"/>
        <rFont val="Calibri"/>
      </rPr>
      <t>Configure the macOS system to disable Erase Content and Settings by installing the "com.apple.applicationaccess" configuration profile.</t>
    </r>
  </si>
  <si>
    <r>
      <rPr>
        <sz val="11"/>
        <color rgb="FF000000"/>
        <rFont val="Calibri"/>
      </rPr>
      <t>Erase Content and Settings must be disabled.</t>
    </r>
    <r>
      <rPr>
        <sz val="11"/>
        <color rgb="FF000000"/>
        <rFont val="Calibri"/>
      </rPr>
      <t xml:space="preserve">
</t>
    </r>
    <r>
      <rPr>
        <sz val="11"/>
        <color rgb="FF000000"/>
        <rFont val="Calibri"/>
      </rPr>
      <t>Without disabling the Erase Content and Settings configuration, forensics data could be lost if this feature is activated on a compromised system.</t>
    </r>
  </si>
  <si>
    <r>
      <rPr>
        <sz val="11"/>
        <color rgb="FF000000"/>
        <rFont val="Calibri"/>
      </rPr>
      <t>Verify the macOS system is configured to disable Erase Content and Settings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.objectForKey('allowEraseContentAndSettings').js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</si>
  <si>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V-268565</t>
  </si>
  <si>
    <r>
      <rPr>
        <sz val="11"/>
        <rFont val="Calibri"/>
      </rPr>
      <t>The macOS system must enable Authenticated Root.</t>
    </r>
  </si>
  <si>
    <r>
      <rPr>
        <sz val="11"/>
        <color rgb="FF000000"/>
        <rFont val="Calibri"/>
      </rPr>
      <t>Configure the macOS system to enable authenticated root with the following command:</t>
    </r>
    <r>
      <rPr>
        <sz val="11"/>
        <color rgb="FF000000"/>
        <rFont val="Calibri"/>
      </rPr>
      <t xml:space="preserve">
</t>
    </r>
    <r>
      <rPr>
        <sz val="11"/>
        <color rgb="FF000000"/>
        <rFont val="Calibri"/>
      </rPr>
      <t>/usr/bin/csrutil authenticated-root enable</t>
    </r>
    <r>
      <rPr>
        <sz val="11"/>
        <color rgb="FF000000"/>
        <rFont val="Calibri"/>
      </rPr>
      <t xml:space="preserve">
</t>
    </r>
    <r>
      <rPr>
        <sz val="11"/>
        <color rgb="FF000000"/>
        <rFont val="Calibri"/>
      </rPr>
      <t>NOTE: To reenable "Authenticated Root", boot the affected system into "Recovery" mode, launch "Terminal" from the "Utilities" menu, and run the command.</t>
    </r>
  </si>
  <si>
    <r>
      <rPr>
        <sz val="11"/>
        <color rgb="FF000000"/>
        <rFont val="Calibri"/>
      </rPr>
      <t>Authenticated Root must be enabled.</t>
    </r>
    <r>
      <rPr>
        <sz val="11"/>
        <color rgb="FF000000"/>
        <rFont val="Calibri"/>
      </rPr>
      <t xml:space="preserve">
</t>
    </r>
    <r>
      <rPr>
        <sz val="11"/>
        <color rgb="FF000000"/>
        <rFont val="Calibri"/>
      </rPr>
      <t>When Authenticated Root is enabled, the macOS is booted from a signed volume that is cryptographically protected to prevent tampering with the system volume.</t>
    </r>
    <r>
      <rPr>
        <sz val="11"/>
        <color rgb="FF000000"/>
        <rFont val="Calibri"/>
      </rPr>
      <t xml:space="preserve">
</t>
    </r>
    <r>
      <rPr>
        <sz val="11"/>
        <color rgb="FF000000"/>
        <rFont val="Calibri"/>
      </rPr>
      <t>NOTE: Authenticated Root is enabled by default on macOS systems.</t>
    </r>
    <r>
      <rPr>
        <sz val="11"/>
        <color rgb="FF000000"/>
        <rFont val="Calibri"/>
      </rPr>
      <t xml:space="preserve">
</t>
    </r>
    <r>
      <rPr>
        <sz val="11"/>
        <color rgb="FF000000"/>
        <rFont val="Calibri"/>
      </rPr>
      <t>WARNING: If more than one partition with macOS is detected, the csrutil command will hang awaiting input.</t>
    </r>
  </si>
  <si>
    <r>
      <rPr>
        <sz val="11"/>
        <color rgb="FF000000"/>
        <rFont val="Calibri"/>
      </rPr>
      <t>Verify the macOS system is configured to enable authenticated root with the following command:</t>
    </r>
    <r>
      <rPr>
        <sz val="11"/>
        <color rgb="FF000000"/>
        <rFont val="Calibri"/>
      </rPr>
      <t xml:space="preserve">
</t>
    </r>
    <r>
      <rPr>
        <sz val="11"/>
        <color rgb="FF000000"/>
        <rFont val="Calibri"/>
      </rPr>
      <t>/usr/libexec/mdmclient QuerySecurityInfo | /usr/bin/grep -c "AuthenticatedRootVolumeEnabled = 1;"</t>
    </r>
    <r>
      <rPr>
        <sz val="11"/>
        <color rgb="FF000000"/>
        <rFont val="Calibri"/>
      </rPr>
      <t xml:space="preserve">
</t>
    </r>
    <r>
      <rPr>
        <sz val="11"/>
        <color rgb="FF000000"/>
        <rFont val="Calibri"/>
      </rPr>
      <t>If the result is not "1", this is a finding.</t>
    </r>
  </si>
  <si>
    <t>V-268566</t>
  </si>
  <si>
    <r>
      <rPr>
        <sz val="11"/>
        <rFont val="Calibri"/>
      </rPr>
      <t>The macOS system must prohibit user installation of software into /users/.</t>
    </r>
  </si>
  <si>
    <r>
      <rPr>
        <sz val="11"/>
        <color rgb="FF000000"/>
        <rFont val="Calibri"/>
      </rPr>
      <t>Configure the macOS system to prohibit user installation of software into /users/ by installing the "com.apple.applicationaccess.new" configuration profile.</t>
    </r>
  </si>
  <si>
    <r>
      <rPr>
        <sz val="11"/>
        <color rgb="FF000000"/>
        <rFont val="Calibri"/>
      </rPr>
      <t>Users must not be allowed to install software into /users/.</t>
    </r>
    <r>
      <rPr>
        <sz val="11"/>
        <color rgb="FF000000"/>
        <rFont val="Calibri"/>
      </rPr>
      <t xml:space="preserve">
</t>
    </r>
    <r>
      <rPr>
        <sz val="11"/>
        <color rgb="FF000000"/>
        <rFont val="Calibri"/>
      </rPr>
      <t>Allowing regular users without explicit privileges to install software presents the risk of untested and potentially malicious software being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Apple has deprecated the use of application restriction controls (https://github.com/apple/device-management/blob/eb51fb0cb9626cac4717858556912c257a734ce0/mdm/profiles/com.apple.applicationaccess.new.yaml#L67-L70). Using these controls may not work as expected. Third party software may be required to fulfill the compliance requirements.</t>
    </r>
    <r>
      <rPr>
        <sz val="11"/>
        <color rgb="FF000000"/>
        <rFont val="Calibri"/>
      </rPr>
      <t xml:space="preserve">
</t>
    </r>
    <r>
      <rPr>
        <sz val="11"/>
        <color rgb="FF000000"/>
        <rFont val="Calibri"/>
      </rPr>
      <t>====</t>
    </r>
  </si>
  <si>
    <r>
      <rPr>
        <sz val="11"/>
        <color rgb="FF000000"/>
        <rFont val="Calibri"/>
      </rPr>
      <t>Verify the macOS system is configured to prohibit user installation of software into /users/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ObjC.unwrap($.NSUserDefaults.alloc.initWithSuiteName('com.apple.applicationaccess.new')\</t>
    </r>
    <r>
      <rPr>
        <sz val="11"/>
        <color rgb="FF000000"/>
        <rFont val="Calibri"/>
      </rPr>
      <t xml:space="preserve">
</t>
    </r>
    <r>
      <rPr>
        <sz val="11"/>
        <color rgb="FF000000"/>
        <rFont val="Calibri"/>
      </rPr>
      <t>.objectForKey('familyControlsEnabled'))</t>
    </r>
    <r>
      <rPr>
        <sz val="11"/>
        <color rgb="FF000000"/>
        <rFont val="Calibri"/>
      </rPr>
      <t xml:space="preserve">
</t>
    </r>
    <r>
      <rPr>
        <sz val="11"/>
        <color rgb="FF000000"/>
        <rFont val="Calibri"/>
      </rPr>
      <t>let pathlist = $.NSUserDefaults.alloc.initWithSuiteName('com.apple.applicationaccess.new')\</t>
    </r>
    <r>
      <rPr>
        <sz val="11"/>
        <color rgb="FF000000"/>
        <rFont val="Calibri"/>
      </rPr>
      <t xml:space="preserve">
</t>
    </r>
    <r>
      <rPr>
        <sz val="11"/>
        <color rgb="FF000000"/>
        <rFont val="Calibri"/>
      </rPr>
      <t>.objectForKey('pathBlackList').js</t>
    </r>
    <r>
      <rPr>
        <sz val="11"/>
        <color rgb="FF000000"/>
        <rFont val="Calibri"/>
      </rPr>
      <t xml:space="preserve">
</t>
    </r>
    <r>
      <rPr>
        <sz val="11"/>
        <color rgb="FF000000"/>
        <rFont val="Calibri"/>
      </rPr>
      <t>for ( let app in pathlist ) {</t>
    </r>
    <r>
      <rPr>
        <sz val="11"/>
        <color rgb="FF000000"/>
        <rFont val="Calibri"/>
      </rPr>
      <t xml:space="preserve">
</t>
    </r>
    <r>
      <rPr>
        <sz val="11"/>
        <color rgb="FF000000"/>
        <rFont val="Calibri"/>
      </rPr>
      <t>if ( ObjC.unwrap(pathlist[app]) == "/Users/" &amp;&amp; pref1 == true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</si>
  <si>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V-268567</t>
  </si>
  <si>
    <r>
      <rPr>
        <sz val="11"/>
        <rFont val="Calibri"/>
      </rPr>
      <t>The macOS system must authorize USB devices before allowing connection.</t>
    </r>
  </si>
  <si>
    <r>
      <rPr>
        <sz val="11"/>
        <color rgb="FF000000"/>
        <rFont val="Calibri"/>
      </rPr>
      <t>Configure the macOS system to authorize USB devices before allowing connection by installing the "com.apple.applicationaccess" configuration profile.</t>
    </r>
  </si>
  <si>
    <r>
      <rPr>
        <sz val="11"/>
        <color rgb="FF000000"/>
        <rFont val="Calibri"/>
      </rPr>
      <t>USB devices connected to a Mac must be authorized.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This feature is removed if a smart card is paired or smart card attribute mapping is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Satisfies: SRG-OS-000378-GPOS-00163, SRG-OS-000690-GPOS-00140</t>
    </r>
  </si>
  <si>
    <r>
      <rPr>
        <sz val="11"/>
        <color rgb="FF000000"/>
        <rFont val="Calibri"/>
      </rPr>
      <t>Verify the macOS system is configured to authorize USB devices before allowing connection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t>
    </r>
    <r>
      <rPr>
        <sz val="11"/>
        <color rgb="FF000000"/>
        <rFont val="Calibri"/>
      </rPr>
      <t xml:space="preserve">
</t>
    </r>
    <r>
      <rPr>
        <sz val="11"/>
        <color rgb="FF000000"/>
        <rFont val="Calibri"/>
      </rPr>
      <t>.objectForKey('allowUSBRestrictedMode'))</t>
    </r>
    <r>
      <rPr>
        <sz val="11"/>
        <color rgb="FF000000"/>
        <rFont val="Calibri"/>
      </rPr>
      <t xml:space="preserve">
</t>
    </r>
    <r>
      <rPr>
        <sz val="11"/>
        <color rgb="FF000000"/>
        <rFont val="Calibri"/>
      </rPr>
      <t>if ( pref1 == false )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</si>
  <si>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V-268568</t>
  </si>
  <si>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</si>
  <si>
    <r>
      <rPr>
        <sz val="11"/>
        <color rgb="FF000000"/>
        <rFont val="Calibri"/>
      </rPr>
      <t>Configure the macOS system to ensure Secure Boot level is set to "full" by booting into Recovery Mode and enabling Full Secure Boot.</t>
    </r>
  </si>
  <si>
    <r>
      <rPr>
        <sz val="11"/>
        <color rgb="FF000000"/>
        <rFont val="Calibri"/>
      </rPr>
      <t>The Secure Boot security setting must be set to "full".</t>
    </r>
    <r>
      <rPr>
        <sz val="11"/>
        <color rgb="FF000000"/>
        <rFont val="Calibri"/>
      </rPr>
      <t xml:space="preserve">
</t>
    </r>
    <r>
      <rPr>
        <sz val="11"/>
        <color rgb="FF000000"/>
        <rFont val="Calibri"/>
      </rPr>
      <t>Full security is the default Secure Boot setting in macOS. During startup, when Secure Boot is set to full security, the Mac will verify the integrity of the operating system before allowing the operating system to boot.</t>
    </r>
    <r>
      <rPr>
        <sz val="11"/>
        <color rgb="FF000000"/>
        <rFont val="Calibri"/>
      </rPr>
      <t xml:space="preserve">
</t>
    </r>
    <r>
      <rPr>
        <sz val="11"/>
        <color rgb="FF000000"/>
        <rFont val="Calibri"/>
      </rPr>
      <t>NOTE: This will only return a proper result on a T2 or Apple Silicon Macs.</t>
    </r>
    <r>
      <rPr>
        <sz val="11"/>
        <color rgb="FF000000"/>
        <rFont val="Calibri"/>
      </rPr>
      <t xml:space="preserve">
</t>
    </r>
    <r>
      <rPr>
        <sz val="11"/>
        <color rgb="FF000000"/>
        <rFont val="Calibri"/>
      </rPr>
      <t>Satisfies: SRG-OS-000445-GPOS-00199, SRG-OS-000446-GPOS-00200, SRG-OS-000447-GPOS-00201</t>
    </r>
  </si>
  <si>
    <r>
      <rPr>
        <sz val="11"/>
        <color rgb="FF000000"/>
        <rFont val="Calibri"/>
      </rPr>
      <t>Verify the macOS system is configured to ensure Secure Boot level is set to "full" using the following command:</t>
    </r>
    <r>
      <rPr>
        <sz val="11"/>
        <color rgb="FF000000"/>
        <rFont val="Calibri"/>
      </rPr>
      <t xml:space="preserve">
</t>
    </r>
    <r>
      <rPr>
        <sz val="11"/>
        <color rgb="FF000000"/>
        <rFont val="Calibri"/>
      </rPr>
      <t>/usr/libexec/mdmclient QuerySecurityInfo | /usr/bin/grep -c "SecureBootLevel = full"</t>
    </r>
    <r>
      <rPr>
        <sz val="11"/>
        <color rgb="FF000000"/>
        <rFont val="Calibri"/>
      </rPr>
      <t xml:space="preserve">
</t>
    </r>
    <r>
      <rPr>
        <sz val="11"/>
        <color rgb="FF000000"/>
        <rFont val="Calibri"/>
      </rPr>
      <t>If the result is not "1", this is a finding.</t>
    </r>
  </si>
  <si>
    <t>V-268569</t>
  </si>
  <si>
    <r>
      <rPr>
        <sz val="11"/>
        <rFont val="Calibri"/>
      </rPr>
      <t>The macOS system must enforce enrollment in Mobile Device Management (MDM).</t>
    </r>
  </si>
  <si>
    <r>
      <rPr>
        <sz val="11"/>
        <color rgb="FF000000"/>
        <rFont val="Calibri"/>
      </rPr>
      <t>Configure the macOS system by ensuring that the system is enrolled via UAMDM.</t>
    </r>
  </si>
  <si>
    <r>
      <rPr>
        <sz val="11"/>
        <color rgb="FF000000"/>
        <rFont val="Calibri"/>
      </rPr>
      <t>Users must enroll their Mac in MDM software.</t>
    </r>
    <r>
      <rPr>
        <sz val="11"/>
        <color rgb="FF000000"/>
        <rFont val="Calibri"/>
      </rPr>
      <t xml:space="preserve">
</t>
    </r>
    <r>
      <rPr>
        <sz val="11"/>
        <color rgb="FF000000"/>
        <rFont val="Calibri"/>
      </rPr>
      <t>User Approved MDM (UAMDM) enrollment or enrollment via Apple Business Manager (ABM)/Apple School Manager (ASM) is required to manage certain security settings. Currently, these include:</t>
    </r>
    <r>
      <rPr>
        <sz val="11"/>
        <color rgb="FF000000"/>
        <rFont val="Calibri"/>
      </rPr>
      <t xml:space="preserve">
</t>
    </r>
    <r>
      <rPr>
        <sz val="11"/>
        <color rgb="FF000000"/>
        <rFont val="Calibri"/>
      </rPr>
      <t>* Allowed Kernel Extensions.</t>
    </r>
    <r>
      <rPr>
        <sz val="11"/>
        <color rgb="FF000000"/>
        <rFont val="Calibri"/>
      </rPr>
      <t xml:space="preserve">
</t>
    </r>
    <r>
      <rPr>
        <sz val="11"/>
        <color rgb="FF000000"/>
        <rFont val="Calibri"/>
      </rPr>
      <t>* Allowed Approved System Extensions.</t>
    </r>
    <r>
      <rPr>
        <sz val="11"/>
        <color rgb="FF000000"/>
        <rFont val="Calibri"/>
      </rPr>
      <t xml:space="preserve">
</t>
    </r>
    <r>
      <rPr>
        <sz val="11"/>
        <color rgb="FF000000"/>
        <rFont val="Calibri"/>
      </rPr>
      <t>* Privacy Preferences Policy Control Payload.</t>
    </r>
    <r>
      <rPr>
        <sz val="11"/>
        <color rgb="FF000000"/>
        <rFont val="Calibri"/>
      </rPr>
      <t xml:space="preserve">
</t>
    </r>
    <r>
      <rPr>
        <sz val="11"/>
        <color rgb="FF000000"/>
        <rFont val="Calibri"/>
      </rPr>
      <t>* ExtensibleSingleSignOn.</t>
    </r>
    <r>
      <rPr>
        <sz val="11"/>
        <color rgb="FF000000"/>
        <rFont val="Calibri"/>
      </rPr>
      <t xml:space="preserve">
</t>
    </r>
    <r>
      <rPr>
        <sz val="11"/>
        <color rgb="FF000000"/>
        <rFont val="Calibri"/>
      </rPr>
      <t>* FDEFileVault.</t>
    </r>
    <r>
      <rPr>
        <sz val="11"/>
        <color rgb="FF000000"/>
        <rFont val="Calibri"/>
      </rPr>
      <t xml:space="preserve">
</t>
    </r>
    <r>
      <rPr>
        <sz val="11"/>
        <color rgb="FF000000"/>
        <rFont val="Calibri"/>
      </rPr>
      <t>* Activation Lock Bypass.</t>
    </r>
    <r>
      <rPr>
        <sz val="11"/>
        <color rgb="FF000000"/>
        <rFont val="Calibri"/>
      </rPr>
      <t xml:space="preserve">
</t>
    </r>
    <r>
      <rPr>
        <sz val="11"/>
        <color rgb="FF000000"/>
        <rFont val="Calibri"/>
      </rPr>
      <t>* Access to Bootstrap Tokens.</t>
    </r>
    <r>
      <rPr>
        <sz val="11"/>
        <color rgb="FF000000"/>
        <rFont val="Calibri"/>
      </rPr>
      <t xml:space="preserve">
</t>
    </r>
    <r>
      <rPr>
        <sz val="11"/>
        <color rgb="FF000000"/>
        <rFont val="Calibri"/>
      </rPr>
      <t>* Scheduling Software Updates.</t>
    </r>
    <r>
      <rPr>
        <sz val="11"/>
        <color rgb="FF000000"/>
        <rFont val="Calibri"/>
      </rPr>
      <t xml:space="preserve">
</t>
    </r>
    <r>
      <rPr>
        <sz val="11"/>
        <color rgb="FF000000"/>
        <rFont val="Calibri"/>
      </rPr>
      <t>* Query list and delete local users.</t>
    </r>
  </si>
  <si>
    <r>
      <rPr>
        <sz val="11"/>
        <color rgb="FF000000"/>
        <rFont val="Calibri"/>
      </rPr>
      <t>Verify the macOS system is configured to enforce enrollment in mobile device management with the following command:</t>
    </r>
    <r>
      <rPr>
        <sz val="11"/>
        <color rgb="FF000000"/>
        <rFont val="Calibri"/>
      </rPr>
      <t xml:space="preserve">
</t>
    </r>
    <r>
      <rPr>
        <sz val="11"/>
        <color rgb="FF000000"/>
        <rFont val="Calibri"/>
      </rPr>
      <t>/usr/bin/profiles status -type enrollment | /usr/bin/awk -F: '/MDM enrollment/ {print $2}' | /usr/bin/grep -c "Yes (User Approved)"</t>
    </r>
    <r>
      <rPr>
        <sz val="11"/>
        <color rgb="FF000000"/>
        <rFont val="Calibri"/>
      </rPr>
      <t xml:space="preserve">
</t>
    </r>
    <r>
      <rPr>
        <sz val="11"/>
        <color rgb="FF000000"/>
        <rFont val="Calibri"/>
      </rPr>
      <t>If the result is not "1", this is a finding.</t>
    </r>
  </si>
  <si>
    <t>V-268570</t>
  </si>
  <si>
    <r>
      <rPr>
        <sz val="11"/>
        <rFont val="Calibri"/>
      </rPr>
      <t>The macOS system must enable Recovery Lock.</t>
    </r>
  </si>
  <si>
    <r>
      <rPr>
        <sz val="11"/>
        <color rgb="FF000000"/>
        <rFont val="Calibri"/>
      </rPr>
      <t>Configure the macOS system with Recovery Lock with the SetRecoveryLock command. This can be used to set a Recovery Lock password and must be from the MDM.</t>
    </r>
  </si>
  <si>
    <r>
      <rPr>
        <sz val="11"/>
        <color rgb="FF000000"/>
        <rFont val="Calibri"/>
      </rPr>
      <t>A Recovery Lock password must be enabled and set.</t>
    </r>
    <r>
      <rPr>
        <sz val="11"/>
        <color rgb="FF000000"/>
        <rFont val="Calibri"/>
      </rPr>
      <t xml:space="preserve">
</t>
    </r>
    <r>
      <rPr>
        <sz val="11"/>
        <color rgb="FF000000"/>
        <rFont val="Calibri"/>
      </rPr>
      <t>Single user mode, recovery mode, the Startup Manager, and several other tools are available on macOS by holding down specific key combinations during startup. Setting a recovery lock restricts access to these tools.</t>
    </r>
    <r>
      <rPr>
        <sz val="11"/>
        <color rgb="FF000000"/>
        <rFont val="Calibri"/>
      </rPr>
      <t xml:space="preserve">
</t>
    </r>
    <r>
      <rPr>
        <sz val="11"/>
        <color rgb="FF000000"/>
        <rFont val="Calibri"/>
      </rPr>
      <t>IMPORTANT: Recovery lock passwords are not supported on Intel devices. This rule is only applicable to Apple Silicon devices.</t>
    </r>
  </si>
  <si>
    <r>
      <rPr>
        <sz val="11"/>
        <color rgb="FF000000"/>
        <rFont val="Calibri"/>
      </rPr>
      <t>For non-Apple Silicon systems, this is not applicable.</t>
    </r>
    <r>
      <rPr>
        <sz val="11"/>
        <color rgb="FF000000"/>
        <rFont val="Calibri"/>
      </rPr>
      <t xml:space="preserve">
</t>
    </r>
    <r>
      <rPr>
        <sz val="11"/>
        <color rgb="FF000000"/>
        <rFont val="Calibri"/>
      </rPr>
      <t>Verify the macOS system is configured with Recovery Lock with the following command:</t>
    </r>
    <r>
      <rPr>
        <sz val="11"/>
        <color rgb="FF000000"/>
        <rFont val="Calibri"/>
      </rPr>
      <t xml:space="preserve">
</t>
    </r>
    <r>
      <rPr>
        <sz val="11"/>
        <color rgb="FF000000"/>
        <rFont val="Calibri"/>
      </rPr>
      <t>/usr/libexec/mdmclient QuerySecurityInfo | /usr/bin/grep -c "IsRecoveryLockEnabled = 1"</t>
    </r>
    <r>
      <rPr>
        <sz val="11"/>
        <color rgb="FF000000"/>
        <rFont val="Calibri"/>
      </rPr>
      <t xml:space="preserve">
</t>
    </r>
    <r>
      <rPr>
        <sz val="11"/>
        <color rgb="FF000000"/>
        <rFont val="Calibri"/>
      </rPr>
      <t>If the result is not "1", this is a finding.</t>
    </r>
  </si>
  <si>
    <t>V-268571</t>
  </si>
  <si>
    <r>
      <rPr>
        <sz val="11"/>
        <rFont val="Calibri"/>
      </rPr>
      <t>The macOS system must enforce installation of XProtect Remediator and Gatekeeper updates automatically.</t>
    </r>
  </si>
  <si>
    <r>
      <rPr>
        <sz val="11"/>
        <color rgb="FF000000"/>
        <rFont val="Calibri"/>
      </rPr>
      <t>Configure the macOS system to enforce installation of XProtect Remediator and Gatekeeper updates automatically by installing the "com.apple.SoftwareUpdate" configuration profile.</t>
    </r>
  </si>
  <si>
    <r>
      <rPr>
        <sz val="11"/>
        <color rgb="FF000000"/>
        <rFont val="Calibri"/>
      </rPr>
      <t>Software Update must be configured to update XProtect Remediator and Gatekeeper automatically.</t>
    </r>
    <r>
      <rPr>
        <sz val="11"/>
        <color rgb="FF000000"/>
        <rFont val="Calibri"/>
      </rPr>
      <t xml:space="preserve">
</t>
    </r>
    <r>
      <rPr>
        <sz val="11"/>
        <color rgb="FF000000"/>
        <rFont val="Calibri"/>
      </rPr>
      <t>This setting enforces definition updates for XProtect Remediator and Gatekeeper. With this setting in place, new malware and adware that Apple has added to the list of malware or untrusted software will not execute. These updates do not require the computer to be restarted.</t>
    </r>
    <r>
      <rPr>
        <sz val="11"/>
        <color rgb="FF000000"/>
        <rFont val="Calibri"/>
      </rPr>
      <t xml:space="preserve">
</t>
    </r>
    <r>
      <rPr>
        <sz val="11"/>
        <color rgb="FF000000"/>
        <rFont val="Calibri"/>
      </rPr>
      <t>https://support.apple.com/en-us/HT207005</t>
    </r>
    <r>
      <rPr>
        <sz val="11"/>
        <color rgb="FF000000"/>
        <rFont val="Calibri"/>
      </rPr>
      <t xml:space="preserve">
</t>
    </r>
    <r>
      <rPr>
        <sz val="11"/>
        <color rgb="FF000000"/>
        <rFont val="Calibri"/>
      </rPr>
      <t>NOTE: Software update will automatically update XProtect Remediator and Gatekeeper by default in the macOS.</t>
    </r>
  </si>
  <si>
    <r>
      <rPr>
        <sz val="11"/>
        <color rgb="FF000000"/>
        <rFont val="Calibri"/>
      </rPr>
      <t>Verify the macOS system is configured to enforce installation of XProtect Remediator and Gatekeeper updates automatically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$.NSUserDefaults.alloc.initWithSuiteName('com.apple.SoftwareUpdate')\</t>
    </r>
    <r>
      <rPr>
        <sz val="11"/>
        <color rgb="FF000000"/>
        <rFont val="Calibri"/>
      </rPr>
      <t xml:space="preserve">
</t>
    </r>
    <r>
      <rPr>
        <sz val="11"/>
        <color rgb="FF000000"/>
        <rFont val="Calibri"/>
      </rPr>
      <t>.objectForKey('ConfigDataInstall').js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</si>
  <si>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V-268572</t>
  </si>
  <si>
    <r>
      <rPr>
        <sz val="11"/>
        <rFont val="Calibri"/>
      </rPr>
      <t>The macOS system must disable Genmoji.</t>
    </r>
  </si>
  <si>
    <r>
      <rPr>
        <sz val="11"/>
        <color rgb="FF000000"/>
        <rFont val="Calibri"/>
      </rPr>
      <t>Configure the macOS system to disable Genmoji by installing the "com.apple.applicationaccess" configuration profile.</t>
    </r>
  </si>
  <si>
    <r>
      <rPr>
        <sz val="11"/>
        <color rgb="FF000000"/>
        <rFont val="Calibri"/>
      </rPr>
      <t>Apple Intelligence features that use off-device Artificial Intelligence (AI) must be disabled.</t>
    </r>
    <r>
      <rPr>
        <sz val="11"/>
        <color rgb="FF000000"/>
        <rFont val="Calibri"/>
      </rPr>
      <t xml:space="preserve">
</t>
    </r>
    <r>
      <rPr>
        <sz val="11"/>
        <color rgb="FF000000"/>
        <rFont val="Calibri"/>
      </rPr>
      <t>Use of off-device AI poses a data loss risk.</t>
    </r>
  </si>
  <si>
    <r>
      <rPr>
        <sz val="11"/>
        <color rgb="FF000000"/>
        <rFont val="Calibri"/>
      </rPr>
      <t>Verify the macOS system is configured to disable Genmoji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.objectForKey('allowGenmoji').js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</si>
  <si>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V-268573</t>
  </si>
  <si>
    <r>
      <rPr>
        <sz val="11"/>
        <rFont val="Calibri"/>
      </rPr>
      <t>The macOS system must disable Apple Intelligence Image Generation.</t>
    </r>
  </si>
  <si>
    <r>
      <rPr>
        <sz val="11"/>
        <color rgb="FF000000"/>
        <rFont val="Calibri"/>
      </rPr>
      <t>Configure the macOS system to disable Apple Intelligence Image Generation by installing the "com.apple.applicationaccess" configuration profile.</t>
    </r>
  </si>
  <si>
    <r>
      <rPr>
        <sz val="11"/>
        <color rgb="FF000000"/>
        <rFont val="Calibri"/>
      </rPr>
      <t>Apple Intelligence features that use off-device artificial intelligence must be disabled.</t>
    </r>
    <r>
      <rPr>
        <sz val="11"/>
        <color rgb="FF000000"/>
        <rFont val="Calibri"/>
      </rPr>
      <t xml:space="preserve">
</t>
    </r>
    <r>
      <rPr>
        <sz val="11"/>
        <color rgb="FF000000"/>
        <rFont val="Calibri"/>
      </rPr>
      <t>Use of off-device AI poses a data loss risk.</t>
    </r>
  </si>
  <si>
    <r>
      <rPr>
        <sz val="11"/>
        <color rgb="FF000000"/>
        <rFont val="Calibri"/>
      </rPr>
      <t>Verify the macOS system is configured to disable Apple Intelligence Image Generation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.objectForKey('allowImagePlayground').js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</si>
  <si>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V-268574</t>
  </si>
  <si>
    <r>
      <rPr>
        <sz val="11"/>
        <rFont val="Calibri"/>
      </rPr>
      <t>The macOS system must disable Apple Intelligence Writing Tools.</t>
    </r>
  </si>
  <si>
    <r>
      <rPr>
        <sz val="11"/>
        <color rgb="FF000000"/>
        <rFont val="Calibri"/>
      </rPr>
      <t>Configure the macOS system to disable Apple Intelligence Writing Tools by installing the "com.apple.applicationaccess" configuration profile.</t>
    </r>
  </si>
  <si>
    <r>
      <rPr>
        <sz val="11"/>
        <color rgb="FF000000"/>
        <rFont val="Calibri"/>
      </rPr>
      <t>Apple Intelligence features that use off device Artificial Intelligence must be disabled.</t>
    </r>
    <r>
      <rPr>
        <sz val="11"/>
        <color rgb="FF000000"/>
        <rFont val="Calibri"/>
      </rPr>
      <t xml:space="preserve">
</t>
    </r>
    <r>
      <rPr>
        <sz val="11"/>
        <color rgb="FF000000"/>
        <rFont val="Calibri"/>
      </rPr>
      <t>Use of off-device AI poses a data loss risk.</t>
    </r>
  </si>
  <si>
    <r>
      <rPr>
        <sz val="11"/>
        <color rgb="FF000000"/>
        <rFont val="Calibri"/>
      </rPr>
      <t>Verify the macOS system is configured to disable Apple Intelligence Writing Tools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.objectForKey('allowWritingTools').js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</si>
  <si>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V-268575</t>
  </si>
  <si>
    <r>
      <rPr>
        <sz val="11"/>
        <rFont val="Calibri"/>
      </rPr>
      <t>The macOS system must install security-relevant software updates within 30 days unless the time period is directed by an authoritative source (e.g., IAVM, CTOs, DTMs, STIGs).</t>
    </r>
  </si>
  <si>
    <r>
      <rPr>
        <sz val="11"/>
        <color rgb="FF000000"/>
        <rFont val="Calibri"/>
      </rPr>
      <t>Install the latest updates within 30 days unless the time period is directed by an authoritative source (e.g., IAVM, CTOs, DTMs, STIGs).</t>
    </r>
  </si>
  <si>
    <r>
      <rPr>
        <sz val="11"/>
        <color rgb="FF000000"/>
        <rFont val="Calibri"/>
      </rPr>
      <t>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</si>
  <si>
    <r>
      <rPr>
        <sz val="11"/>
        <color rgb="FF000000"/>
        <rFont val="Calibri"/>
      </rPr>
      <t>Verify security-relevant software updates are installed on the operating system within 30 days unless the time period is directed by an authoritative source (e.g., IAVM, CTOs, DTMs, STIGs).</t>
    </r>
    <r>
      <rPr>
        <sz val="11"/>
        <color rgb="FF000000"/>
        <rFont val="Calibri"/>
      </rPr>
      <t xml:space="preserve">
</t>
    </r>
    <r>
      <rPr>
        <sz val="11"/>
        <color rgb="FF000000"/>
        <rFont val="Calibri"/>
      </rPr>
      <t>Click the Apple icon on the menu at the top left corner of the screen.</t>
    </r>
    <r>
      <rPr>
        <sz val="11"/>
        <color rgb="FF000000"/>
        <rFont val="Calibri"/>
      </rPr>
      <t xml:space="preserve">
</t>
    </r>
    <r>
      <rPr>
        <sz val="11"/>
        <color rgb="FF000000"/>
        <rFont val="Calibri"/>
      </rPr>
      <t>Select the "About This Mac" option.</t>
    </r>
    <r>
      <rPr>
        <sz val="11"/>
        <color rgb="FF000000"/>
        <rFont val="Calibri"/>
      </rPr>
      <t xml:space="preserve">
</t>
    </r>
    <r>
      <rPr>
        <sz val="11"/>
        <color rgb="FF000000"/>
        <rFont val="Calibri"/>
      </rPr>
      <t>Select the "More Info..." button.</t>
    </r>
    <r>
      <rPr>
        <sz val="11"/>
        <color rgb="FF000000"/>
        <rFont val="Calibri"/>
      </rPr>
      <t xml:space="preserve">
</t>
    </r>
    <r>
      <rPr>
        <sz val="11"/>
        <color rgb="FF000000"/>
        <rFont val="Calibri"/>
      </rPr>
      <t>Under the macOS section, there are details about the update version.</t>
    </r>
    <r>
      <rPr>
        <sz val="11"/>
        <color rgb="FF000000"/>
        <rFont val="Calibri"/>
      </rPr>
      <t xml:space="preserve">
</t>
    </r>
    <r>
      <rPr>
        <sz val="11"/>
        <color rgb="FF000000"/>
        <rFont val="Calibri"/>
      </rPr>
      <t>Compare this to the latest available macOS update version.</t>
    </r>
    <r>
      <rPr>
        <sz val="11"/>
        <color rgb="FF000000"/>
        <rFont val="Calibri"/>
      </rPr>
      <t xml:space="preserve">
</t>
    </r>
    <r>
      <rPr>
        <sz val="11"/>
        <color rgb="FF000000"/>
        <rFont val="Calibri"/>
      </rPr>
      <t>If the installed updates are not the latest and the latest updates have been available for 30 days or more, this is a finding.</t>
    </r>
  </si>
  <si>
    <t>V-269093</t>
  </si>
  <si>
    <r>
      <rPr>
        <sz val="11"/>
        <rFont val="Calibri"/>
      </rPr>
      <t>The macOS system must enforce SSH to display a policy banner.</t>
    </r>
  </si>
  <si>
    <r>
      <rPr>
        <sz val="11"/>
        <color rgb="FF000000"/>
        <rFont val="Calibri"/>
      </rPr>
      <t>Configure the macOS system to display the contents of "/etc/banner" before granting access to the system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'banner /etc/banner' "${include_dir}01-mscp-sshd.conf" 2&gt;/dev/null || echo "banner /etc/banner"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if [[ "$file" == "100-macos.conf"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if [[ "$file" == "01-mscp-sshd.conf"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/bin/mv ${include_dir}${file} ${include_dir}20-${file}</t>
    </r>
    <r>
      <rPr>
        <sz val="11"/>
        <color rgb="FF000000"/>
        <rFont val="Calibri"/>
      </rPr>
      <t xml:space="preserve">
</t>
    </r>
    <r>
      <rPr>
        <sz val="11"/>
        <color rgb="FF000000"/>
        <rFont val="Calibri"/>
      </rPr>
      <t>done</t>
    </r>
  </si>
  <si>
    <r>
      <rPr>
        <sz val="11"/>
        <color rgb="FF000000"/>
        <rFont val="Calibri"/>
      </rPr>
      <t>SSH must be configured to display a policy banner.</t>
    </r>
    <r>
      <rPr>
        <sz val="11"/>
        <color rgb="FF000000"/>
        <rFont val="Calibri"/>
      </rPr>
      <t xml:space="preserve">
</t>
    </r>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SRG-OS-000023-GPOS-00006, SRG-OS-000024-GPOS-00007</t>
    </r>
  </si>
  <si>
    <r>
      <rPr>
        <sz val="11"/>
        <color rgb="FF000000"/>
        <rFont val="Calibri"/>
      </rPr>
      <t>Verify the macOS system is configured to display the contents of "/etc/banner" before granting access to the system with the following command:</t>
    </r>
    <r>
      <rPr>
        <sz val="11"/>
        <color rgb="FF000000"/>
        <rFont val="Calibri"/>
      </rPr>
      <t xml:space="preserve">
</t>
    </r>
    <r>
      <rPr>
        <sz val="11"/>
        <color rgb="FF000000"/>
        <rFont val="Calibri"/>
      </rPr>
      <t>/usr/sbin/sshd -G | /usr/bin/grep -c "^banner /etc/banner"</t>
    </r>
    <r>
      <rPr>
        <sz val="11"/>
        <color rgb="FF000000"/>
        <rFont val="Calibri"/>
      </rPr>
      <t xml:space="preserve">
</t>
    </r>
    <r>
      <rPr>
        <sz val="11"/>
        <color rgb="FF000000"/>
        <rFont val="Calibri"/>
      </rPr>
      <t>If the command does not return "1", this is a finding.</t>
    </r>
  </si>
  <si>
    <t>V-269094</t>
  </si>
  <si>
    <r>
      <rPr>
        <sz val="11"/>
        <rFont val="Calibri"/>
      </rPr>
      <t>The macOS system must be configured to audit all failed program execution on the system.</t>
    </r>
  </si>
  <si>
    <r>
      <rPr>
        <sz val="11"/>
        <color rgb="FF000000"/>
        <rFont val="Calibri"/>
      </rPr>
      <t>Configure the macOS system to audit all failed program execution on the system with the following command:</t>
    </r>
    <r>
      <rPr>
        <sz val="11"/>
        <color rgb="FF000000"/>
        <rFont val="Calibri"/>
      </rPr>
      <t xml:space="preserve">
</t>
    </r>
    <r>
      <rPr>
        <sz val="11"/>
        <color rgb="FF000000"/>
        <rFont val="Calibri"/>
      </rPr>
      <t>/usr/bin/grep -qE "^flags.*-ex" /etc/security/audit_control || /usr/bin/sed -i.bak '/^flags/ s/$/,-ex/' /etc/security/audit_control; /usr/sbin/audit -s</t>
    </r>
  </si>
  <si>
    <r>
      <rPr>
        <sz val="11"/>
        <color rgb="FF000000"/>
        <rFont val="Calibri"/>
      </rPr>
      <t>The audit system must be configured to record enforcement actions of access restrictions, including failed program execute (-ex)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program execution restrictions (e.g., denying users access to execute certain processes).</t>
    </r>
    <r>
      <rPr>
        <sz val="11"/>
        <color rgb="FF000000"/>
        <rFont val="Calibri"/>
      </rPr>
      <t xml:space="preserve">
</t>
    </r>
    <r>
      <rPr>
        <sz val="11"/>
        <color rgb="FF000000"/>
        <rFont val="Calibri"/>
      </rPr>
      <t>This configuration ensures that audit lists include events in which program execution has failed.</t>
    </r>
    <r>
      <rPr>
        <sz val="11"/>
        <color rgb="FF000000"/>
        <rFont val="Calibri"/>
      </rPr>
      <t xml:space="preserve">
</t>
    </r>
    <r>
      <rPr>
        <sz val="11"/>
        <color rgb="FF000000"/>
        <rFont val="Calibri"/>
      </rPr>
      <t>Without auditing the enforcement of program execution, it is difficult to identify attempted attacks because no audit trail is available for forensic investigation.</t>
    </r>
    <r>
      <rPr>
        <sz val="11"/>
        <color rgb="FF000000"/>
        <rFont val="Calibri"/>
      </rPr>
      <t xml:space="preserve">
</t>
    </r>
    <r>
      <rPr>
        <sz val="11"/>
        <color rgb="FF000000"/>
        <rFont val="Calibri"/>
      </rPr>
      <t>Satisfies: SRG-OS-000365-GPOS-00152, SRG-OS-000458-GPOS-00203, SRG-OS-000463-GPOS-00207, SRG-OS-000465-GPOS-00209</t>
    </r>
  </si>
  <si>
    <r>
      <rPr>
        <sz val="11"/>
        <color rgb="FF000000"/>
        <rFont val="Calibri"/>
      </rPr>
      <t>Verify the macOS system is configured to audit all failed program execution on the system with the following command:</t>
    </r>
    <r>
      <rPr>
        <sz val="11"/>
        <color rgb="FF000000"/>
        <rFont val="Calibri"/>
      </rPr>
      <t xml:space="preserve">
</t>
    </r>
    <r>
      <rPr>
        <sz val="11"/>
        <color rgb="FF000000"/>
        <rFont val="Calibri"/>
      </rPr>
      <t>/usr/bin/awk -F':' '/^flags/ { print $NF }' /etc/security/audit_control | /usr/bin/tr ',' '\n' | /usr/bin/grep -Ec '\-ex'</t>
    </r>
    <r>
      <rPr>
        <sz val="11"/>
        <color rgb="FF000000"/>
        <rFont val="Calibri"/>
      </rPr>
      <t xml:space="preserve">
</t>
    </r>
    <r>
      <rPr>
        <sz val="11"/>
        <color rgb="FF000000"/>
        <rFont val="Calibri"/>
      </rPr>
      <t>If the result is not "1", this is a finding.</t>
    </r>
  </si>
  <si>
    <t>V-269095</t>
  </si>
  <si>
    <r>
      <rPr>
        <sz val="11"/>
        <rFont val="Calibri"/>
      </rPr>
      <t>The macOS system must configure audit_control to not contain access control lists (ACLs).</t>
    </r>
  </si>
  <si>
    <r>
      <rPr>
        <sz val="11"/>
        <color rgb="FF000000"/>
        <rFont val="Calibri"/>
      </rPr>
      <t>Configure the macOS system without ACLs applied to audit_control with the following command:</t>
    </r>
    <r>
      <rPr>
        <sz val="11"/>
        <color rgb="FF000000"/>
        <rFont val="Calibri"/>
      </rPr>
      <t xml:space="preserve">
</t>
    </r>
    <r>
      <rPr>
        <sz val="11"/>
        <color rgb="FF000000"/>
        <rFont val="Calibri"/>
      </rPr>
      <t>/bin/chmod -N /etc/security/audit_control</t>
    </r>
  </si>
  <si>
    <r>
      <rPr>
        <sz val="11"/>
        <color rgb="FF000000"/>
        <rFont val="Calibri"/>
      </rPr>
      <t>/etc/security/audit_control must not contain ACLs.</t>
    </r>
    <r>
      <rPr>
        <sz val="11"/>
        <color rgb="FF000000"/>
        <rFont val="Calibri"/>
      </rPr>
      <t xml:space="preserve">
</t>
    </r>
    <r>
      <rPr>
        <sz val="11"/>
        <color rgb="FF000000"/>
        <rFont val="Calibri"/>
      </rPr>
      <t>/etc/security/audit_control contains sensitive configuration data about the audit service. This rule ensures that the audit service is configured to be readable and writable only by system administrators to prevent normal users from manipulating audit logs.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</si>
  <si>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without ACLs applied to audit_control with the following command:</t>
    </r>
    <r>
      <rPr>
        <sz val="11"/>
        <color rgb="FF000000"/>
        <rFont val="Calibri"/>
      </rPr>
      <t xml:space="preserve">
</t>
    </r>
    <r>
      <rPr>
        <sz val="11"/>
        <color rgb="FF000000"/>
        <rFont val="Calibri"/>
      </rPr>
      <t>/bin/ls -le /etc/security/audit_control | /usr/bin/awk '{print $1}' | /usr/bin/grep -c ":"</t>
    </r>
    <r>
      <rPr>
        <sz val="11"/>
        <color rgb="FF000000"/>
        <rFont val="Calibri"/>
      </rPr>
      <t xml:space="preserve">
</t>
    </r>
    <r>
      <rPr>
        <sz val="11"/>
        <color rgb="FF000000"/>
        <rFont val="Calibri"/>
      </rPr>
      <t>If the result is not "0", this is a finding.</t>
    </r>
  </si>
  <si>
    <t>V-269096</t>
  </si>
  <si>
    <r>
      <rPr>
        <sz val="11"/>
        <rFont val="Calibri"/>
      </rPr>
      <t>The macOS system must disable sending audio recordings and transcripts to Apple.</t>
    </r>
  </si>
  <si>
    <r>
      <rPr>
        <sz val="11"/>
        <color rgb="FF000000"/>
        <rFont val="Calibri"/>
      </rPr>
      <t>Configure the macOS system to disable sending audio recordings and transcripts by installing the "com.apple.accessibility" configuration profile.</t>
    </r>
  </si>
  <si>
    <r>
      <rPr>
        <sz val="11"/>
        <color rgb="FF000000"/>
        <rFont val="Calibri"/>
      </rPr>
      <t>The ability for Apple to store and review audio recordings and transcripts of vocal shortcuts and voice control interactions must be disabled.</t>
    </r>
    <r>
      <rPr>
        <sz val="11"/>
        <color rgb="FF000000"/>
        <rFont val="Calibri"/>
      </rPr>
      <t xml:space="preserve">
</t>
    </r>
    <r>
      <rPr>
        <sz val="11"/>
        <color rgb="FF000000"/>
        <rFont val="Calibri"/>
      </rPr>
      <t>The information system must be configured to provide only essential capabilities. Disabling the submission of this information will mitigate the risk of unwanted data being sent to Apple.</t>
    </r>
  </si>
  <si>
    <r>
      <rPr>
        <sz val="11"/>
        <color rgb="FF000000"/>
        <rFont val="Calibri"/>
      </rPr>
      <t>Verify the macOS system is configured to disable sending audio recordings and transcripts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$.NSUserDefaults.alloc.initWithSuiteName('com.apple.Accessibility')\</t>
    </r>
    <r>
      <rPr>
        <sz val="11"/>
        <color rgb="FF000000"/>
        <rFont val="Calibri"/>
      </rPr>
      <t xml:space="preserve">
</t>
    </r>
    <r>
      <rPr>
        <sz val="11"/>
        <color rgb="FF000000"/>
        <rFont val="Calibri"/>
      </rPr>
      <t>.objectForKey('AXSAudioDonationSiriImprovementEnabled').js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</si>
  <si>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V-269566</t>
  </si>
  <si>
    <r>
      <rPr>
        <sz val="11"/>
        <rFont val="Calibri"/>
      </rPr>
      <t>The macOS system must disable sending search data from Spotlight to Apple.</t>
    </r>
  </si>
  <si>
    <r>
      <rPr>
        <sz val="11"/>
        <color rgb="FF000000"/>
        <rFont val="Calibri"/>
      </rPr>
      <t>Configure the macOS system to disable sending search data from Spotlight by installing the "com.apple.assistant.support" configuration profile.</t>
    </r>
  </si>
  <si>
    <r>
      <rPr>
        <sz val="11"/>
        <color rgb="FF000000"/>
        <rFont val="Calibri"/>
      </rPr>
      <t>Sending data to Apple to help improve search must be disabled.</t>
    </r>
    <r>
      <rPr>
        <sz val="11"/>
        <color rgb="FF000000"/>
        <rFont val="Calibri"/>
      </rPr>
      <t xml:space="preserve">
</t>
    </r>
    <r>
      <rPr>
        <sz val="11"/>
        <color rgb="FF000000"/>
        <rFont val="Calibri"/>
      </rPr>
      <t>The information system must be configured to provide only essential capabilities. Disabling the submission of search data will mitigate the risk of unwanted data being sent to Apple.</t>
    </r>
  </si>
  <si>
    <r>
      <rPr>
        <sz val="11"/>
        <color rgb="FF000000"/>
        <rFont val="Calibri"/>
      </rPr>
      <t>Verify the macOS system is configured to disable sending search data from Spotlight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$.NSUserDefaults.alloc.initWithSuiteName('com.apple.assistant.support')\</t>
    </r>
    <r>
      <rPr>
        <sz val="11"/>
        <color rgb="FF000000"/>
        <rFont val="Calibri"/>
      </rPr>
      <t xml:space="preserve">
</t>
    </r>
    <r>
      <rPr>
        <sz val="11"/>
        <color rgb="FF000000"/>
        <rFont val="Calibri"/>
      </rPr>
      <t>.objectForKey('Search Queries Data Sharing Status').js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</si>
  <si>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V-272477</t>
  </si>
  <si>
    <r>
      <rPr>
        <sz val="11"/>
        <rFont val="Calibri"/>
      </rPr>
      <t>The macOS system must disable iPhone Mirroring.</t>
    </r>
  </si>
  <si>
    <r>
      <rPr>
        <sz val="11"/>
        <color rgb="FF000000"/>
        <rFont val="Calibri"/>
      </rPr>
      <t>Configure the macOS system to disable iPhone Mirroring by installing the "com.apple.applicationaccess" configuration profile.</t>
    </r>
  </si>
  <si>
    <r>
      <rPr>
        <sz val="11"/>
        <color rgb="FF000000"/>
        <rFont val="Calibri"/>
      </rPr>
      <t xml:space="preserve">iPhone Mirroring must be disabled to prevent file transfers to or from unauthorized devices. </t>
    </r>
    <r>
      <rPr>
        <sz val="11"/>
        <color rgb="FF000000"/>
        <rFont val="Calibri"/>
      </rPr>
      <t xml:space="preserve">
</t>
    </r>
    <r>
      <rPr>
        <sz val="11"/>
        <color rgb="FF000000"/>
        <rFont val="Calibri"/>
      </rPr>
      <t>Disabling iPhone Mirroring also prevents potentially unauthorized applications from appearing as if they are installed on the Mac.</t>
    </r>
    <r>
      <rPr>
        <sz val="11"/>
        <color rgb="FF000000"/>
        <rFont val="Calibri"/>
      </rPr>
      <t xml:space="preserve">
</t>
    </r>
    <r>
      <rPr>
        <sz val="11"/>
        <color rgb="FF000000"/>
        <rFont val="Calibri"/>
      </rPr>
      <t>Satisfies: SRG-OS-000080-GPOS-00048, SRG-OS-000095-GPOS-00049, SRG-OS-000300-GPOS-00118</t>
    </r>
  </si>
  <si>
    <r>
      <rPr>
        <sz val="11"/>
        <color rgb="FF000000"/>
        <rFont val="Calibri"/>
      </rPr>
      <t>Verify the macOS system is configured to disable iPhone Mirroring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.objectForKey('allowiPhoneMirroring').js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</si>
  <si>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V-274880</t>
  </si>
  <si>
    <r>
      <rPr>
        <sz val="11"/>
        <rFont val="Calibri"/>
      </rPr>
      <t>The macOS system must configure sudoers timestamp type.</t>
    </r>
  </si>
  <si>
    <r>
      <rPr>
        <sz val="11"/>
        <color rgb="FF000000"/>
        <rFont val="Calibri"/>
      </rPr>
      <t>Configure the macOS system with sudoers timestamp type with the following command:</t>
    </r>
    <r>
      <rPr>
        <sz val="11"/>
        <color rgb="FF000000"/>
        <rFont val="Calibri"/>
      </rPr>
      <t xml:space="preserve">
</t>
    </r>
    <r>
      <rPr>
        <sz val="11"/>
        <color rgb="FF000000"/>
        <rFont val="Calibri"/>
      </rPr>
      <t>/usr/bin/find /etc/sudoers* -type f -exec sed -i '' '/timestamp_type/d; /!tty_tickets/d' '{}' \;</t>
    </r>
  </si>
  <si>
    <r>
      <rPr>
        <sz val="11"/>
        <color rgb="FF000000"/>
        <rFont val="Calibri"/>
      </rPr>
      <t>The file /etc/sudoers must be configured to not include a timestamp_type of global or ppid and be configured for timestamp record types of tty.</t>
    </r>
    <r>
      <rPr>
        <sz val="11"/>
        <color rgb="FF000000"/>
        <rFont val="Calibri"/>
      </rPr>
      <t xml:space="preserve">
</t>
    </r>
    <r>
      <rPr>
        <sz val="11"/>
        <color rgb="FF000000"/>
        <rFont val="Calibri"/>
      </rPr>
      <t>This rule ensures that the "sudo" command will prompt for the administrator's password at least once in each newly opened terminal window. This prevents a malicious user from taking advantage of an unlocked computer or an abandoned logon session by bypassing the normal password prompt requirement.</t>
    </r>
    <r>
      <rPr>
        <sz val="11"/>
        <color rgb="FF000000"/>
        <rFont val="Calibri"/>
      </rPr>
      <t xml:space="preserve">
</t>
    </r>
    <r>
      <rPr>
        <sz val="11"/>
        <color rgb="FF000000"/>
        <rFont val="Calibri"/>
      </rPr>
      <t>Satisfies: SRG-OS-000373-GPOS-00156,SRG-OS-000373-GPOS-00157</t>
    </r>
  </si>
  <si>
    <r>
      <rPr>
        <sz val="11"/>
        <color rgb="FF000000"/>
        <rFont val="Calibri"/>
      </rPr>
      <t>Verify the macOS system is configured with sudoers timestamp type with the following command:</t>
    </r>
    <r>
      <rPr>
        <sz val="11"/>
        <color rgb="FF000000"/>
        <rFont val="Calibri"/>
      </rPr>
      <t xml:space="preserve">
</t>
    </r>
    <r>
      <rPr>
        <sz val="11"/>
        <color rgb="FF000000"/>
        <rFont val="Calibri"/>
      </rPr>
      <t>/usr/bin/sudo /usr/bin/sudo -V | /usr/bin/awk -F": " '/Type of authentication timestamp record/{print $2}'</t>
    </r>
    <r>
      <rPr>
        <sz val="11"/>
        <color rgb="FF000000"/>
        <rFont val="Calibri"/>
      </rPr>
      <t xml:space="preserve">
</t>
    </r>
    <r>
      <rPr>
        <sz val="11"/>
        <color rgb="FF000000"/>
        <rFont val="Calibri"/>
      </rPr>
      <t>If the result is not "tty", this is a finding.</t>
    </r>
  </si>
  <si>
    <t>V-274881</t>
  </si>
  <si>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</si>
  <si>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macOS system to require reauthentication when using "sudo" with the following command:</t>
    </r>
    <r>
      <rPr>
        <sz val="11"/>
        <color rgb="FF000000"/>
        <rFont val="Calibri"/>
      </rPr>
      <t xml:space="preserve">
</t>
    </r>
    <r>
      <rPr>
        <sz val="11"/>
        <color rgb="FF000000"/>
        <rFont val="Calibri"/>
      </rPr>
      <t>/usr/bin/find /etc/sudoers* -type f -exec sed -i '' '/timestamp_timeout/d' '{}' \;</t>
    </r>
    <r>
      <rPr>
        <sz val="11"/>
        <color rgb="FF000000"/>
        <rFont val="Calibri"/>
      </rPr>
      <t xml:space="preserve">
</t>
    </r>
    <r>
      <rPr>
        <sz val="11"/>
        <color rgb="FF000000"/>
        <rFont val="Calibri"/>
      </rPr>
      <t>/bin/echo "Defaults timestamp_timeout=0" &gt;&gt; /etc/sudoers.d/mscp</t>
    </r>
  </si>
  <si>
    <r>
      <rPr>
        <sz val="11"/>
        <color rgb="FF000000"/>
        <rFont val="Calibri"/>
      </rPr>
      <t>The file /etc/sudoers must include a timestamp_timout of 0.</t>
    </r>
    <r>
      <rPr>
        <sz val="11"/>
        <color rgb="FF000000"/>
        <rFont val="Calibri"/>
      </rPr>
      <t xml:space="preserve">
</t>
    </r>
    <r>
      <rPr>
        <sz val="11"/>
        <color rgb="FF000000"/>
        <rFont val="Calibri"/>
      </rPr>
      <t>Without reauthentication, users may access resources or perform tasks for which they do not have authorization. When operating systems provide the capability to escalate a functional capability or change user authenticators, it is critical the user reauthenticate.</t>
    </r>
    <r>
      <rPr>
        <sz val="11"/>
        <color rgb="FF000000"/>
        <rFont val="Calibri"/>
      </rPr>
      <t xml:space="preserve">
</t>
    </r>
    <r>
      <rPr>
        <sz val="11"/>
        <color rgb="FF000000"/>
        <rFont val="Calibri"/>
      </rPr>
      <t>Satisfies: SRG-OS-000373-GPOS-00156,SRG-OS-000373-GPOS-00157</t>
    </r>
  </si>
  <si>
    <r>
      <rPr>
        <sz val="11"/>
        <color rgb="FF000000"/>
        <rFont val="Calibri"/>
      </rPr>
      <t>Verify the macOS system requires reauthentication when using the "sudo" command to elevate privileges with the following command:</t>
    </r>
    <r>
      <rPr>
        <sz val="11"/>
        <color rgb="FF000000"/>
        <rFont val="Calibri"/>
      </rPr>
      <t xml:space="preserve">
</t>
    </r>
    <r>
      <rPr>
        <sz val="11"/>
        <color rgb="FF000000"/>
        <rFont val="Calibri"/>
      </rPr>
      <t>/usr/bin/sudo /usr/bin/sudo -V | /usr/bin/grep -c "Authentication timestamp timeout: 0.0 minutes"</t>
    </r>
    <r>
      <rPr>
        <sz val="11"/>
        <color rgb="FF000000"/>
        <rFont val="Calibri"/>
      </rPr>
      <t xml:space="preserve">
</t>
    </r>
    <r>
      <rPr>
        <sz val="11"/>
        <color rgb="FF000000"/>
        <rFont val="Calibri"/>
      </rPr>
      <t>If the result is not "1",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</si>
  <si>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</si>
  <si>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</si>
  <si>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</si>
  <si>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</si>
  <si>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</si>
  <si>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</si>
  <si>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</si>
  <si>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</si>
  <si>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</si>
  <si>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</si>
  <si>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</si>
  <si>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</si>
  <si>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</si>
  <si>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</si>
  <si>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</si>
  <si>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</si>
  <si>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</si>
  <si>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</si>
  <si>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</si>
  <si>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</si>
  <si>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</si>
  <si>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</si>
  <si>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</si>
  <si>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</si>
  <si>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</si>
  <si>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</si>
  <si>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</si>
  <si>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</si>
  <si>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</si>
  <si>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macOS 15 (Sequoia) Security Technical Implementation Guide V1R7</t>
  </si>
  <si>
    <t>Developed By:</t>
  </si>
  <si>
    <t>Apple and Defense Information Systems Agency (DISA) for the US DoD</t>
  </si>
  <si>
    <t>Release Information:</t>
  </si>
  <si>
    <r>
      <rPr>
        <b/>
        <sz val="11"/>
        <color rgb="FF000000"/>
        <rFont val="Calibri"/>
      </rPr>
      <t>Version:</t>
    </r>
    <r>
      <rPr>
        <sz val="11"/>
        <color rgb="FF000000"/>
        <rFont val="Calibri"/>
      </rPr>
      <t xml:space="preserve"> V1R7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160</t>
    </r>
  </si>
  <si>
    <t>Download Url:</t>
  </si>
  <si>
    <t>https://www.cyber.mil/stigs</t>
  </si>
  <si>
    <t>Guide Overview:</t>
  </si>
  <si>
    <r>
      <rPr>
        <sz val="11"/>
        <color rgb="FF000000"/>
        <rFont val="Calibri"/>
      </rPr>
      <t>The Apple macOS 15 Security Technical Implementation Guide (STIG) is published as a tool to improve the security of Department of Defense (DOD) information systems. The Apple macOS 15 STIG includes supplemental guidance for reference when attempting to implement the Smart Card Policy requirements listed in the STIG. Failure to reference this guidance could result in a total loss of access to the operating system. The Apple macOS 15 STIG presumes operation in an environment compliant with all applicable DOD guidance, especially concerning remote access and network infrastructure. This document is meant for use in conjunction with other STIGs, such as the appropriate networking and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</si>
  <si>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</si>
  <si>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</si>
  <si>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</si>
  <si>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</si>
  <si>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</si>
  <si>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</si>
  <si>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</si>
  <si>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</si>
  <si>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</si>
  <si>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</si>
  <si>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</si>
  <si>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</si>
  <si>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</si>
  <si>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</si>
  <si>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</si>
  <si>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</si>
  <si>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</si>
  <si>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</si>
  <si>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</si>
  <si>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</si>
  <si>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</si>
  <si>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</si>
  <si>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</si>
  <si>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</si>
  <si>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</si>
  <si>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</si>
  <si>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</si>
  <si>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</si>
  <si>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</si>
  <si>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</si>
  <si>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</si>
  <si>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</si>
  <si>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</si>
  <si>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</si>
  <si>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</si>
  <si>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</si>
  <si>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</si>
  <si>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</si>
  <si>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</si>
  <si>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</si>
  <si>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</si>
  <si>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</si>
  <si>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</si>
  <si>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</si>
  <si>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</si>
  <si>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</si>
  <si>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</si>
  <si>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macOS 15 (Sequoia) Security Technical Implementation Guide V1R7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</si>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</sst>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BF8-4516-8E6A-8B0E83F455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BF8-4516-8E6A-8B0E83F455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160</c:v>
                </c:pt>
              </c:numCache>
            </c:numRef>
          </c:val>
          <c:extLst>
            <c:ext xmlns:c16="http://schemas.microsoft.com/office/drawing/2014/chart" uri="{C3380CC4-5D6E-409C-BE32-E72D297353CC}">
              <c16:uniqueId val="{00000002-CBF8-4516-8E6A-8B0E83F4552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F4B-46CA-8B02-6CE253E22B1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F4B-46CA-8B02-6CE253E22B1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160</c:v>
                </c:pt>
              </c:numCache>
            </c:numRef>
          </c:val>
          <c:extLst>
            <c:ext xmlns:c16="http://schemas.microsoft.com/office/drawing/2014/chart" uri="{C3380CC4-5D6E-409C-BE32-E72D297353CC}">
              <c16:uniqueId val="{00000002-8F4B-46CA-8B02-6CE253E22B1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EA8-401D-958D-6DFB742763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EA8-401D-958D-6DFB742763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11</c:v>
                </c:pt>
                <c:pt idx="1">
                  <c:v>147</c:v>
                </c:pt>
                <c:pt idx="2">
                  <c:v>2</c:v>
                </c:pt>
              </c:numCache>
            </c:numRef>
          </c:val>
          <c:extLst>
            <c:ext xmlns:c16="http://schemas.microsoft.com/office/drawing/2014/chart" uri="{C3380CC4-5D6E-409C-BE32-E72D297353CC}">
              <c16:uniqueId val="{00000002-8EA8-401D-958D-6DFB742763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0F2-4455-9CED-AE176677013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0F2-4455-9CED-AE176677013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160</c:v>
                </c:pt>
              </c:numCache>
            </c:numRef>
          </c:val>
          <c:extLst>
            <c:ext xmlns:c16="http://schemas.microsoft.com/office/drawing/2014/chart" uri="{C3380CC4-5D6E-409C-BE32-E72D297353CC}">
              <c16:uniqueId val="{00000002-90F2-4455-9CED-AE176677013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DB7-400D-9B69-36DD0CF2040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DB7-400D-9B69-36DD0CF2040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160</c:v>
                </c:pt>
              </c:numCache>
            </c:numRef>
          </c:val>
          <c:extLst>
            <c:ext xmlns:c16="http://schemas.microsoft.com/office/drawing/2014/chart" uri="{C3380CC4-5D6E-409C-BE32-E72D297353CC}">
              <c16:uniqueId val="{00000002-8DB7-400D-9B69-36DD0CF204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45E-4F62-9A25-5C9F87B2075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45E-4F62-9A25-5C9F87B2075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45E-4F62-9A25-5C9F87B2075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45E-4F62-9A25-5C9F87B2075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C0C-4D15-BAD7-4F7ABEC11C0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nzjj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uwbup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feim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r0pcq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1ywx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2hfs5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xewaf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61">
  <autoFilter ref="A1:M16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819</v>
      </c>
    </row>
    <row r="3" spans="2:3" ht="15" customHeight="1" x14ac:dyDescent="0.35"/>
    <row r="4" spans="2:3" ht="58" x14ac:dyDescent="0.35">
      <c r="B4" s="18" t="s">
        <v>820</v>
      </c>
      <c r="C4" s="19" t="s">
        <v>821</v>
      </c>
    </row>
    <row r="5" spans="2:3" x14ac:dyDescent="0.35">
      <c r="C5" s="19" t="s">
        <v>822</v>
      </c>
    </row>
    <row r="6" spans="2:3" x14ac:dyDescent="0.35">
      <c r="C6" s="16" t="s">
        <v>823</v>
      </c>
    </row>
    <row r="7" spans="2:3" ht="10" customHeight="1" x14ac:dyDescent="0.35"/>
    <row r="8" spans="2:3" ht="232" x14ac:dyDescent="0.35">
      <c r="B8" s="20" t="s">
        <v>824</v>
      </c>
      <c r="C8" s="19" t="s">
        <v>825</v>
      </c>
    </row>
    <row r="9" spans="2:3" ht="10" customHeight="1" x14ac:dyDescent="0.35"/>
    <row r="10" spans="2:3" ht="35" customHeight="1" x14ac:dyDescent="0.35">
      <c r="B10" s="20" t="s">
        <v>826</v>
      </c>
      <c r="C10" s="19" t="s">
        <v>827</v>
      </c>
    </row>
    <row r="11" spans="2:3" ht="75" customHeight="1" x14ac:dyDescent="0.35">
      <c r="B11" s="16" t="s">
        <v>19</v>
      </c>
      <c r="C11" s="19" t="s">
        <v>828</v>
      </c>
    </row>
    <row r="12" spans="2:3" ht="47" customHeight="1" x14ac:dyDescent="0.35">
      <c r="B12" s="16" t="s">
        <v>19</v>
      </c>
      <c r="C12" s="19" t="s">
        <v>829</v>
      </c>
    </row>
    <row r="13" spans="2:3" ht="35" customHeight="1" x14ac:dyDescent="0.35">
      <c r="B13" s="16" t="s">
        <v>19</v>
      </c>
      <c r="C13" s="19" t="s">
        <v>830</v>
      </c>
    </row>
    <row r="14" spans="2:3" ht="32" customHeight="1" x14ac:dyDescent="0.35">
      <c r="B14" s="16" t="s">
        <v>19</v>
      </c>
      <c r="C14" s="19" t="s">
        <v>831</v>
      </c>
    </row>
    <row r="15" spans="2:3" ht="30" customHeight="1" x14ac:dyDescent="0.35">
      <c r="B15" s="16" t="s">
        <v>19</v>
      </c>
      <c r="C15" s="19" t="s">
        <v>832</v>
      </c>
    </row>
    <row r="16" spans="2:3" ht="10" customHeight="1" x14ac:dyDescent="0.35"/>
    <row r="17" spans="1:3" ht="145" customHeight="1" x14ac:dyDescent="0.35">
      <c r="B17" s="20" t="s">
        <v>833</v>
      </c>
      <c r="C17" s="19" t="s">
        <v>834</v>
      </c>
    </row>
    <row r="18" spans="1:3" ht="10" customHeight="1" x14ac:dyDescent="0.35"/>
    <row r="19" spans="1:3" ht="3" customHeight="1" x14ac:dyDescent="0.35">
      <c r="B19" s="21"/>
      <c r="C19" s="21"/>
    </row>
    <row r="20" spans="1:3" ht="12" customHeight="1" x14ac:dyDescent="0.35"/>
    <row r="21" spans="1:3" ht="35" customHeight="1" x14ac:dyDescent="0.35">
      <c r="A21" s="23"/>
      <c r="B21" s="24" t="s">
        <v>835</v>
      </c>
      <c r="C21" s="25" t="s">
        <v>836</v>
      </c>
    </row>
    <row r="22" spans="1:3" ht="18" customHeight="1" x14ac:dyDescent="0.35">
      <c r="A22" s="23"/>
      <c r="B22" s="23" t="s">
        <v>19</v>
      </c>
      <c r="C22" s="25" t="s">
        <v>837</v>
      </c>
    </row>
    <row r="23" spans="1:3" ht="18" customHeight="1" x14ac:dyDescent="0.35">
      <c r="A23" s="23"/>
      <c r="B23" s="23" t="s">
        <v>19</v>
      </c>
      <c r="C23" s="25" t="s">
        <v>838</v>
      </c>
    </row>
    <row r="24" spans="1:3" ht="18" customHeight="1" x14ac:dyDescent="0.35">
      <c r="A24" s="23"/>
      <c r="B24" s="23" t="s">
        <v>19</v>
      </c>
      <c r="C24" s="25" t="s">
        <v>839</v>
      </c>
    </row>
    <row r="25" spans="1:3" ht="18" customHeight="1" x14ac:dyDescent="0.35">
      <c r="A25" s="23"/>
      <c r="B25" s="23" t="s">
        <v>19</v>
      </c>
      <c r="C25" s="25" t="s">
        <v>840</v>
      </c>
    </row>
    <row r="26" spans="1:3" ht="18" customHeight="1" x14ac:dyDescent="0.35">
      <c r="A26" s="23"/>
      <c r="B26" s="23" t="s">
        <v>19</v>
      </c>
      <c r="C26" s="25" t="s">
        <v>841</v>
      </c>
    </row>
    <row r="27" spans="1:3" ht="18" customHeight="1" x14ac:dyDescent="0.35">
      <c r="A27" s="23"/>
      <c r="B27" s="23" t="s">
        <v>19</v>
      </c>
      <c r="C27" s="25" t="s">
        <v>842</v>
      </c>
    </row>
    <row r="28" spans="1:3" ht="18" customHeight="1" x14ac:dyDescent="0.35">
      <c r="A28" s="23"/>
      <c r="B28" s="23" t="s">
        <v>19</v>
      </c>
      <c r="C28" s="25" t="s">
        <v>843</v>
      </c>
    </row>
    <row r="29" spans="1:3" ht="18" customHeight="1" x14ac:dyDescent="0.35">
      <c r="A29" s="23"/>
      <c r="B29" s="23" t="s">
        <v>19</v>
      </c>
      <c r="C29" s="25" t="s">
        <v>844</v>
      </c>
    </row>
    <row r="30" spans="1:3" ht="44" customHeight="1" x14ac:dyDescent="0.35">
      <c r="A30" s="23"/>
      <c r="B30" s="23" t="s">
        <v>19</v>
      </c>
      <c r="C30" s="26" t="s">
        <v>845</v>
      </c>
    </row>
    <row r="31" spans="1:3" ht="10" customHeight="1" x14ac:dyDescent="0.35"/>
    <row r="32" spans="1:3" ht="3" customHeight="1" x14ac:dyDescent="0.35">
      <c r="B32" s="21"/>
      <c r="C32" s="21"/>
    </row>
    <row r="33" spans="2:3" ht="12" customHeight="1" x14ac:dyDescent="0.35"/>
    <row r="34" spans="2:3" ht="24" customHeight="1" x14ac:dyDescent="0.35">
      <c r="B34" s="27" t="s">
        <v>846</v>
      </c>
      <c r="C34" s="28" t="s">
        <v>847</v>
      </c>
    </row>
    <row r="35" spans="2:3" ht="18.5" x14ac:dyDescent="0.35">
      <c r="B35" s="27" t="s">
        <v>848</v>
      </c>
      <c r="C35" s="29" t="s">
        <v>849</v>
      </c>
    </row>
    <row r="36" spans="2:3" ht="27" customHeight="1" x14ac:dyDescent="0.35">
      <c r="B36" s="30" t="s">
        <v>850</v>
      </c>
      <c r="C36" s="22" t="s">
        <v>851</v>
      </c>
    </row>
    <row r="37" spans="2:3" x14ac:dyDescent="0.35">
      <c r="B37" s="27" t="s">
        <v>852</v>
      </c>
      <c r="C37" s="31" t="s">
        <v>853</v>
      </c>
    </row>
    <row r="38" spans="2:3" ht="10" customHeight="1" x14ac:dyDescent="0.35"/>
    <row r="39" spans="2:3" ht="101.5" x14ac:dyDescent="0.35">
      <c r="B39" s="27" t="s">
        <v>854</v>
      </c>
      <c r="C39" s="32" t="s">
        <v>855</v>
      </c>
    </row>
    <row r="40" spans="2:3" ht="10" customHeight="1" x14ac:dyDescent="0.35"/>
    <row r="41" spans="2:3" ht="43.5" x14ac:dyDescent="0.35">
      <c r="B41" s="27" t="s">
        <v>856</v>
      </c>
      <c r="C41" s="19" t="s">
        <v>857</v>
      </c>
    </row>
    <row r="42" spans="2:3" ht="10" customHeight="1" x14ac:dyDescent="0.35"/>
    <row r="43" spans="2:3" ht="15.5" x14ac:dyDescent="0.35">
      <c r="C43" s="33" t="s">
        <v>105</v>
      </c>
    </row>
    <row r="44" spans="2:3" ht="29" x14ac:dyDescent="0.35">
      <c r="C44" s="19" t="s">
        <v>858</v>
      </c>
    </row>
    <row r="45" spans="2:3" ht="10" customHeight="1" x14ac:dyDescent="0.35"/>
    <row r="46" spans="2:3" ht="15.5" x14ac:dyDescent="0.35">
      <c r="C46" s="34" t="s">
        <v>15</v>
      </c>
    </row>
    <row r="47" spans="2:3" ht="29" x14ac:dyDescent="0.35">
      <c r="C47" s="19" t="s">
        <v>859</v>
      </c>
    </row>
    <row r="48" spans="2:3" ht="10" customHeight="1" x14ac:dyDescent="0.35"/>
    <row r="49" spans="2:3" ht="15.5" x14ac:dyDescent="0.35">
      <c r="C49" s="35" t="s">
        <v>245</v>
      </c>
    </row>
    <row r="50" spans="2:3" ht="29" x14ac:dyDescent="0.35">
      <c r="C50" s="19" t="s">
        <v>860</v>
      </c>
    </row>
    <row r="51" spans="2:3" ht="10" customHeight="1" x14ac:dyDescent="0.35"/>
    <row r="52" spans="2:3" ht="3" customHeight="1" x14ac:dyDescent="0.35">
      <c r="B52" s="21"/>
      <c r="C52" s="21"/>
    </row>
    <row r="53" spans="2:3" ht="12" customHeight="1" x14ac:dyDescent="0.35"/>
    <row r="54" spans="2:3" ht="130.5" x14ac:dyDescent="0.35">
      <c r="B54" s="18" t="s">
        <v>861</v>
      </c>
      <c r="C54" s="19" t="s">
        <v>862</v>
      </c>
    </row>
    <row r="55" spans="2:3" ht="6" customHeight="1" x14ac:dyDescent="0.35"/>
    <row r="56" spans="2:3" ht="217.5" x14ac:dyDescent="0.35">
      <c r="C56" s="19" t="s">
        <v>863</v>
      </c>
    </row>
    <row r="57" spans="2:3" ht="6" customHeight="1" x14ac:dyDescent="0.35"/>
    <row r="58" spans="2:3" ht="43.5" x14ac:dyDescent="0.35">
      <c r="C58" s="19" t="s">
        <v>864</v>
      </c>
    </row>
    <row r="59" spans="2:3" ht="10" customHeight="1" x14ac:dyDescent="0.35"/>
    <row r="60" spans="2:3" ht="3" customHeight="1" x14ac:dyDescent="0.35">
      <c r="B60" s="21"/>
      <c r="C60" s="21"/>
    </row>
    <row r="61" spans="2:3" ht="12" customHeight="1" x14ac:dyDescent="0.35"/>
    <row r="62" spans="2:3" ht="145" x14ac:dyDescent="0.35">
      <c r="B62" s="18" t="s">
        <v>865</v>
      </c>
      <c r="C62" s="19" t="s">
        <v>866</v>
      </c>
    </row>
    <row r="63" spans="2:3" ht="6" customHeight="1" x14ac:dyDescent="0.35"/>
    <row r="64" spans="2:3" ht="203" x14ac:dyDescent="0.35">
      <c r="C64" s="19" t="s">
        <v>867</v>
      </c>
    </row>
    <row r="65" spans="2:3" ht="6" customHeight="1" x14ac:dyDescent="0.35"/>
    <row r="66" spans="2:3" ht="43.5" x14ac:dyDescent="0.35">
      <c r="C66" s="19" t="s">
        <v>868</v>
      </c>
    </row>
    <row r="67" spans="2:3" ht="10" customHeight="1" x14ac:dyDescent="0.35"/>
    <row r="68" spans="2:3" ht="3" customHeight="1" x14ac:dyDescent="0.35">
      <c r="B68" s="21"/>
      <c r="C68" s="21"/>
    </row>
    <row r="69" spans="2:3" ht="12" customHeight="1" x14ac:dyDescent="0.35"/>
    <row r="70" spans="2:3" ht="101.5" x14ac:dyDescent="0.35">
      <c r="B70" s="18" t="s">
        <v>869</v>
      </c>
      <c r="C70" s="19" t="s">
        <v>870</v>
      </c>
    </row>
    <row r="71" spans="2:3" ht="6" customHeight="1" x14ac:dyDescent="0.35"/>
    <row r="72" spans="2:3" ht="145" x14ac:dyDescent="0.35">
      <c r="C72" s="19" t="s">
        <v>871</v>
      </c>
    </row>
    <row r="73" spans="2:3" ht="6" customHeight="1" x14ac:dyDescent="0.35"/>
    <row r="74" spans="2:3" ht="43.5" x14ac:dyDescent="0.35">
      <c r="C74" s="19" t="s">
        <v>872</v>
      </c>
    </row>
    <row r="75" spans="2:3" ht="10" customHeight="1" x14ac:dyDescent="0.35"/>
    <row r="76" spans="2:3" ht="3" customHeight="1" x14ac:dyDescent="0.35">
      <c r="B76" s="21"/>
      <c r="C76" s="21"/>
    </row>
    <row r="77" spans="2:3" ht="12" customHeight="1" x14ac:dyDescent="0.35"/>
    <row r="78" spans="2:3" ht="26" customHeight="1" x14ac:dyDescent="0.35">
      <c r="B78" s="36" t="s">
        <v>873</v>
      </c>
    </row>
    <row r="79" spans="2:3" ht="8" customHeight="1" x14ac:dyDescent="0.35"/>
    <row r="80" spans="2:3" ht="20" customHeight="1" x14ac:dyDescent="0.35">
      <c r="B80" s="27" t="s">
        <v>874</v>
      </c>
      <c r="C80" s="37" t="s">
        <v>875</v>
      </c>
    </row>
    <row r="81" spans="2:3" ht="116" x14ac:dyDescent="0.35">
      <c r="C81" s="19" t="s">
        <v>876</v>
      </c>
    </row>
    <row r="82" spans="2:3" ht="10" customHeight="1" x14ac:dyDescent="0.35"/>
    <row r="83" spans="2:3" ht="20" customHeight="1" x14ac:dyDescent="0.35">
      <c r="B83" s="27" t="s">
        <v>877</v>
      </c>
      <c r="C83" s="37" t="s">
        <v>878</v>
      </c>
    </row>
    <row r="84" spans="2:3" ht="116" x14ac:dyDescent="0.35">
      <c r="C84" s="19" t="s">
        <v>879</v>
      </c>
    </row>
    <row r="85" spans="2:3" ht="10" customHeight="1" x14ac:dyDescent="0.35"/>
    <row r="86" spans="2:3" ht="20" customHeight="1" x14ac:dyDescent="0.35">
      <c r="B86" s="27" t="s">
        <v>880</v>
      </c>
      <c r="C86" s="37" t="s">
        <v>881</v>
      </c>
    </row>
    <row r="87" spans="2:3" ht="130.5" x14ac:dyDescent="0.35">
      <c r="C87" s="19" t="s">
        <v>882</v>
      </c>
    </row>
    <row r="88" spans="2:3" ht="10" customHeight="1" x14ac:dyDescent="0.35"/>
    <row r="89" spans="2:3" ht="20" customHeight="1" x14ac:dyDescent="0.35">
      <c r="B89" s="27" t="s">
        <v>883</v>
      </c>
      <c r="C89" s="37" t="s">
        <v>884</v>
      </c>
    </row>
    <row r="90" spans="2:3" ht="130.5" x14ac:dyDescent="0.35">
      <c r="C90" s="19" t="s">
        <v>885</v>
      </c>
    </row>
    <row r="91" spans="2:3" ht="10" customHeight="1" x14ac:dyDescent="0.35"/>
    <row r="92" spans="2:3" ht="20" customHeight="1" x14ac:dyDescent="0.35">
      <c r="B92" s="27" t="s">
        <v>886</v>
      </c>
      <c r="C92" s="37" t="s">
        <v>887</v>
      </c>
    </row>
    <row r="93" spans="2:3" ht="116" x14ac:dyDescent="0.35">
      <c r="C93" s="19" t="s">
        <v>888</v>
      </c>
    </row>
    <row r="94" spans="2:3" ht="10" customHeight="1" x14ac:dyDescent="0.35"/>
    <row r="95" spans="2:3" ht="20" customHeight="1" x14ac:dyDescent="0.35">
      <c r="B95" s="27" t="s">
        <v>889</v>
      </c>
      <c r="C95" s="37" t="s">
        <v>890</v>
      </c>
    </row>
    <row r="96" spans="2:3" ht="116" x14ac:dyDescent="0.35">
      <c r="C96" s="19" t="s">
        <v>891</v>
      </c>
    </row>
    <row r="97" spans="2:3" ht="10" customHeight="1" x14ac:dyDescent="0.35"/>
    <row r="98" spans="2:3" ht="20" customHeight="1" x14ac:dyDescent="0.35">
      <c r="B98" s="27" t="s">
        <v>892</v>
      </c>
      <c r="C98" s="37" t="s">
        <v>893</v>
      </c>
    </row>
    <row r="99" spans="2:3" ht="130.5" x14ac:dyDescent="0.35">
      <c r="C99" s="19" t="s">
        <v>894</v>
      </c>
    </row>
    <row r="100" spans="2:3" ht="10" customHeight="1" x14ac:dyDescent="0.35"/>
    <row r="101" spans="2:3" ht="20" customHeight="1" x14ac:dyDescent="0.35">
      <c r="B101" s="27" t="s">
        <v>895</v>
      </c>
      <c r="C101" s="37" t="s">
        <v>896</v>
      </c>
    </row>
    <row r="102" spans="2:3" ht="203" x14ac:dyDescent="0.35">
      <c r="C102" s="19" t="s">
        <v>897</v>
      </c>
    </row>
    <row r="103" spans="2:3" ht="10" customHeight="1" x14ac:dyDescent="0.35"/>
    <row r="106" spans="2:3" ht="32" customHeight="1" x14ac:dyDescent="0.35">
      <c r="B106" s="288" t="s">
        <v>818</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3580</v>
      </c>
      <c r="B1" s="230" t="s">
        <v>0</v>
      </c>
      <c r="C1" s="230" t="s">
        <v>1057</v>
      </c>
      <c r="D1" s="230" t="s">
        <v>1058</v>
      </c>
      <c r="E1" s="230" t="s">
        <v>1063</v>
      </c>
      <c r="F1" s="230" t="s">
        <v>1064</v>
      </c>
      <c r="G1" s="230" t="s">
        <v>1065</v>
      </c>
      <c r="H1" s="230" t="s">
        <v>1066</v>
      </c>
      <c r="I1" s="230" t="s">
        <v>1067</v>
      </c>
      <c r="J1" s="230" t="s">
        <v>1068</v>
      </c>
      <c r="K1" s="230" t="s">
        <v>1069</v>
      </c>
      <c r="L1" s="230" t="s">
        <v>1070</v>
      </c>
      <c r="M1" s="230" t="s">
        <v>1071</v>
      </c>
      <c r="N1" s="230" t="s">
        <v>1072</v>
      </c>
      <c r="O1" s="230" t="s">
        <v>1073</v>
      </c>
      <c r="P1" s="230" t="s">
        <v>1074</v>
      </c>
      <c r="Q1" s="230" t="s">
        <v>1075</v>
      </c>
      <c r="R1" s="230" t="s">
        <v>1076</v>
      </c>
      <c r="S1" s="230" t="s">
        <v>1077</v>
      </c>
      <c r="T1" s="230" t="s">
        <v>1078</v>
      </c>
      <c r="U1" s="230" t="s">
        <v>1079</v>
      </c>
      <c r="V1" s="230" t="s">
        <v>1080</v>
      </c>
      <c r="W1" s="230" t="s">
        <v>1081</v>
      </c>
      <c r="X1" s="230" t="s">
        <v>1082</v>
      </c>
      <c r="Y1" s="230" t="s">
        <v>1083</v>
      </c>
      <c r="Z1" s="230" t="s">
        <v>1084</v>
      </c>
      <c r="AA1" s="230" t="s">
        <v>1085</v>
      </c>
      <c r="AB1" s="230" t="s">
        <v>1086</v>
      </c>
      <c r="AC1" s="230" t="s">
        <v>1087</v>
      </c>
      <c r="AD1" s="230" t="s">
        <v>1088</v>
      </c>
      <c r="AE1" s="230" t="s">
        <v>1089</v>
      </c>
      <c r="AF1" s="230" t="s">
        <v>1090</v>
      </c>
      <c r="AG1" s="230" t="s">
        <v>1091</v>
      </c>
      <c r="AH1" s="230" t="s">
        <v>1092</v>
      </c>
      <c r="AI1" s="230" t="s">
        <v>1093</v>
      </c>
      <c r="AJ1" s="230" t="s">
        <v>1094</v>
      </c>
      <c r="AK1" s="230" t="s">
        <v>1095</v>
      </c>
      <c r="AL1" s="230" t="s">
        <v>1096</v>
      </c>
      <c r="AM1" s="230" t="s">
        <v>1097</v>
      </c>
      <c r="AN1" s="230" t="s">
        <v>1098</v>
      </c>
      <c r="AO1" s="230" t="s">
        <v>1099</v>
      </c>
      <c r="AP1" s="230" t="s">
        <v>1100</v>
      </c>
      <c r="AQ1" s="230" t="s">
        <v>1101</v>
      </c>
      <c r="AR1" s="230" t="s">
        <v>1102</v>
      </c>
      <c r="AS1" s="231" t="s">
        <v>1103</v>
      </c>
    </row>
    <row r="2" spans="1:45" ht="60" customHeight="1" outlineLevel="1" x14ac:dyDescent="0.35">
      <c r="A2" s="223" t="s">
        <v>3581</v>
      </c>
      <c r="B2" s="210" t="s">
        <v>3582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3581</v>
      </c>
      <c r="B3" s="211" t="s">
        <v>3583</v>
      </c>
      <c r="C3" s="212" t="s">
        <v>3584</v>
      </c>
      <c r="D3" s="214" t="s">
        <v>3585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3581</v>
      </c>
      <c r="B4" s="211" t="s">
        <v>3586</v>
      </c>
      <c r="C4" s="212" t="s">
        <v>3587</v>
      </c>
      <c r="D4" s="214" t="s">
        <v>3588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3581</v>
      </c>
      <c r="B5" s="211" t="s">
        <v>3589</v>
      </c>
      <c r="C5" s="212" t="s">
        <v>3590</v>
      </c>
      <c r="D5" s="214" t="s">
        <v>3591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3581</v>
      </c>
      <c r="B6" s="211" t="s">
        <v>3592</v>
      </c>
      <c r="C6" s="212" t="s">
        <v>3593</v>
      </c>
      <c r="D6" s="214" t="s">
        <v>3594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3581</v>
      </c>
      <c r="B7" s="211" t="s">
        <v>3595</v>
      </c>
      <c r="C7" s="212" t="s">
        <v>3596</v>
      </c>
      <c r="D7" s="214" t="s">
        <v>3597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3581</v>
      </c>
      <c r="B8" s="211" t="s">
        <v>3598</v>
      </c>
      <c r="C8" s="212" t="s">
        <v>3599</v>
      </c>
      <c r="D8" s="214" t="s">
        <v>3600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3581</v>
      </c>
      <c r="B9" s="211" t="s">
        <v>3601</v>
      </c>
      <c r="C9" s="212" t="s">
        <v>3602</v>
      </c>
      <c r="D9" s="214" t="s">
        <v>3603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3581</v>
      </c>
      <c r="B10" s="211" t="s">
        <v>3604</v>
      </c>
      <c r="C10" s="212" t="s">
        <v>3605</v>
      </c>
      <c r="D10" s="214" t="s">
        <v>3606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3581</v>
      </c>
      <c r="B11" s="211" t="s">
        <v>3607</v>
      </c>
      <c r="C11" s="212" t="s">
        <v>3608</v>
      </c>
      <c r="D11" s="214" t="s">
        <v>3609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3581</v>
      </c>
      <c r="B12" s="211" t="s">
        <v>3610</v>
      </c>
      <c r="C12" s="212" t="s">
        <v>3611</v>
      </c>
      <c r="D12" s="214" t="s">
        <v>3612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3581</v>
      </c>
      <c r="B13" s="211" t="s">
        <v>3613</v>
      </c>
      <c r="C13" s="212" t="s">
        <v>3614</v>
      </c>
      <c r="D13" s="214" t="s">
        <v>3615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3581</v>
      </c>
      <c r="B14" s="211" t="s">
        <v>3616</v>
      </c>
      <c r="C14" s="212" t="s">
        <v>3617</v>
      </c>
      <c r="D14" s="214" t="s">
        <v>3618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3581</v>
      </c>
      <c r="B15" s="211" t="s">
        <v>3619</v>
      </c>
      <c r="C15" s="212" t="s">
        <v>3620</v>
      </c>
      <c r="D15" s="214" t="s">
        <v>3621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3581</v>
      </c>
      <c r="B16" s="211" t="s">
        <v>3622</v>
      </c>
      <c r="C16" s="212" t="s">
        <v>3623</v>
      </c>
      <c r="D16" s="214" t="s">
        <v>3624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3581</v>
      </c>
      <c r="B17" s="211" t="s">
        <v>3625</v>
      </c>
      <c r="C17" s="212" t="s">
        <v>3626</v>
      </c>
      <c r="D17" s="214" t="s">
        <v>3627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3581</v>
      </c>
      <c r="B18" s="211" t="s">
        <v>3628</v>
      </c>
      <c r="C18" s="212" t="s">
        <v>3629</v>
      </c>
      <c r="D18" s="214" t="s">
        <v>3630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3581</v>
      </c>
      <c r="B19" s="211" t="s">
        <v>3631</v>
      </c>
      <c r="C19" s="212" t="s">
        <v>3632</v>
      </c>
      <c r="D19" s="214" t="s">
        <v>3633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3581</v>
      </c>
      <c r="B20" s="211" t="s">
        <v>3634</v>
      </c>
      <c r="C20" s="212" t="s">
        <v>3635</v>
      </c>
      <c r="D20" s="214" t="s">
        <v>3636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3581</v>
      </c>
      <c r="B21" s="211" t="s">
        <v>3637</v>
      </c>
      <c r="C21" s="212" t="s">
        <v>3638</v>
      </c>
      <c r="D21" s="214" t="s">
        <v>3639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3581</v>
      </c>
      <c r="B22" s="211" t="s">
        <v>3640</v>
      </c>
      <c r="C22" s="212" t="s">
        <v>3641</v>
      </c>
      <c r="D22" s="214" t="s">
        <v>3642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3581</v>
      </c>
      <c r="B23" s="211" t="s">
        <v>3643</v>
      </c>
      <c r="C23" s="212" t="s">
        <v>3644</v>
      </c>
      <c r="D23" s="214" t="s">
        <v>3645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3581</v>
      </c>
      <c r="B24" s="211" t="s">
        <v>3646</v>
      </c>
      <c r="C24" s="212" t="s">
        <v>3647</v>
      </c>
      <c r="D24" s="214" t="s">
        <v>3648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3581</v>
      </c>
      <c r="B25" s="211" t="s">
        <v>3649</v>
      </c>
      <c r="C25" s="212" t="s">
        <v>3650</v>
      </c>
      <c r="D25" s="214" t="s">
        <v>3651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3581</v>
      </c>
      <c r="B26" s="211" t="s">
        <v>3652</v>
      </c>
      <c r="C26" s="212" t="s">
        <v>3653</v>
      </c>
      <c r="D26" s="214" t="s">
        <v>3654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3581</v>
      </c>
      <c r="B27" s="211" t="s">
        <v>3655</v>
      </c>
      <c r="C27" s="212" t="s">
        <v>3656</v>
      </c>
      <c r="D27" s="214" t="s">
        <v>3657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3581</v>
      </c>
      <c r="B28" s="211" t="s">
        <v>3658</v>
      </c>
      <c r="C28" s="212" t="s">
        <v>3659</v>
      </c>
      <c r="D28" s="214" t="s">
        <v>3660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3581</v>
      </c>
      <c r="B29" s="211" t="s">
        <v>3661</v>
      </c>
      <c r="C29" s="212" t="s">
        <v>3662</v>
      </c>
      <c r="D29" s="214" t="s">
        <v>3663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3581</v>
      </c>
      <c r="B30" s="211" t="s">
        <v>3664</v>
      </c>
      <c r="C30" s="212" t="s">
        <v>3665</v>
      </c>
      <c r="D30" s="214" t="s">
        <v>3666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3581</v>
      </c>
      <c r="B31" s="211" t="s">
        <v>3667</v>
      </c>
      <c r="C31" s="212" t="s">
        <v>3668</v>
      </c>
      <c r="D31" s="214" t="s">
        <v>3669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3581</v>
      </c>
      <c r="B32" s="211" t="s">
        <v>3670</v>
      </c>
      <c r="C32" s="212" t="s">
        <v>3671</v>
      </c>
      <c r="D32" s="214" t="s">
        <v>3672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3581</v>
      </c>
      <c r="B33" s="211" t="s">
        <v>3673</v>
      </c>
      <c r="C33" s="212" t="s">
        <v>3674</v>
      </c>
      <c r="D33" s="214" t="s">
        <v>3675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3581</v>
      </c>
      <c r="B34" s="211" t="s">
        <v>3676</v>
      </c>
      <c r="C34" s="212" t="s">
        <v>3677</v>
      </c>
      <c r="D34" s="214" t="s">
        <v>3678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3581</v>
      </c>
      <c r="B35" s="211" t="s">
        <v>3679</v>
      </c>
      <c r="C35" s="212" t="s">
        <v>3680</v>
      </c>
      <c r="D35" s="214" t="s">
        <v>3681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3581</v>
      </c>
      <c r="B36" s="211" t="s">
        <v>3682</v>
      </c>
      <c r="C36" s="212" t="s">
        <v>3683</v>
      </c>
      <c r="D36" s="214" t="s">
        <v>3684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3581</v>
      </c>
      <c r="B37" s="211" t="s">
        <v>3685</v>
      </c>
      <c r="C37" s="212" t="s">
        <v>3686</v>
      </c>
      <c r="D37" s="214" t="s">
        <v>3687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3581</v>
      </c>
      <c r="B38" s="211" t="s">
        <v>3688</v>
      </c>
      <c r="C38" s="212" t="s">
        <v>3689</v>
      </c>
      <c r="D38" s="214" t="s">
        <v>3690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3581</v>
      </c>
      <c r="B39" s="211" t="s">
        <v>3691</v>
      </c>
      <c r="C39" s="212" t="s">
        <v>3692</v>
      </c>
      <c r="D39" s="214" t="s">
        <v>3693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3694</v>
      </c>
      <c r="B40" s="210" t="s">
        <v>3695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3694</v>
      </c>
      <c r="B41" s="211" t="s">
        <v>3696</v>
      </c>
      <c r="C41" s="212" t="s">
        <v>3697</v>
      </c>
      <c r="D41" s="214" t="s">
        <v>3698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3694</v>
      </c>
      <c r="B42" s="211" t="s">
        <v>3699</v>
      </c>
      <c r="C42" s="212" t="s">
        <v>3700</v>
      </c>
      <c r="D42" s="214" t="s">
        <v>3701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3694</v>
      </c>
      <c r="B43" s="211" t="s">
        <v>3702</v>
      </c>
      <c r="C43" s="212" t="s">
        <v>3703</v>
      </c>
      <c r="D43" s="214" t="s">
        <v>3704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3694</v>
      </c>
      <c r="B44" s="211" t="s">
        <v>3705</v>
      </c>
      <c r="C44" s="212" t="s">
        <v>3706</v>
      </c>
      <c r="D44" s="214" t="s">
        <v>3707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3694</v>
      </c>
      <c r="B45" s="211" t="s">
        <v>3708</v>
      </c>
      <c r="C45" s="212" t="s">
        <v>3709</v>
      </c>
      <c r="D45" s="214" t="s">
        <v>3710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3694</v>
      </c>
      <c r="B46" s="211" t="s">
        <v>3711</v>
      </c>
      <c r="C46" s="212" t="s">
        <v>3712</v>
      </c>
      <c r="D46" s="214" t="s">
        <v>3713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3694</v>
      </c>
      <c r="B47" s="211" t="s">
        <v>3714</v>
      </c>
      <c r="C47" s="212" t="s">
        <v>3715</v>
      </c>
      <c r="D47" s="214" t="s">
        <v>3716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3694</v>
      </c>
      <c r="B48" s="211" t="s">
        <v>3717</v>
      </c>
      <c r="C48" s="212" t="s">
        <v>3718</v>
      </c>
      <c r="D48" s="214" t="s">
        <v>3719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3720</v>
      </c>
      <c r="B49" s="210" t="s">
        <v>3721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3720</v>
      </c>
      <c r="B50" s="211" t="s">
        <v>3722</v>
      </c>
      <c r="C50" s="212" t="s">
        <v>3723</v>
      </c>
      <c r="D50" s="214" t="s">
        <v>3724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3720</v>
      </c>
      <c r="B51" s="211" t="s">
        <v>3725</v>
      </c>
      <c r="C51" s="212" t="s">
        <v>3726</v>
      </c>
      <c r="D51" s="214" t="s">
        <v>3727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3720</v>
      </c>
      <c r="B52" s="211" t="s">
        <v>3728</v>
      </c>
      <c r="C52" s="212" t="s">
        <v>3729</v>
      </c>
      <c r="D52" s="214" t="s">
        <v>3730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3720</v>
      </c>
      <c r="B53" s="211" t="s">
        <v>3731</v>
      </c>
      <c r="C53" s="212" t="s">
        <v>3732</v>
      </c>
      <c r="D53" s="214" t="s">
        <v>3733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3720</v>
      </c>
      <c r="B54" s="211" t="s">
        <v>3734</v>
      </c>
      <c r="C54" s="212" t="s">
        <v>3735</v>
      </c>
      <c r="D54" s="214" t="s">
        <v>3736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3720</v>
      </c>
      <c r="B55" s="211" t="s">
        <v>3737</v>
      </c>
      <c r="C55" s="212" t="s">
        <v>3738</v>
      </c>
      <c r="D55" s="214" t="s">
        <v>3739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3720</v>
      </c>
      <c r="B56" s="211" t="s">
        <v>3740</v>
      </c>
      <c r="C56" s="212" t="s">
        <v>3741</v>
      </c>
      <c r="D56" s="214" t="s">
        <v>3742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3720</v>
      </c>
      <c r="B57" s="211" t="s">
        <v>3743</v>
      </c>
      <c r="C57" s="212" t="s">
        <v>3744</v>
      </c>
      <c r="D57" s="214" t="s">
        <v>3745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3720</v>
      </c>
      <c r="B58" s="211" t="s">
        <v>3746</v>
      </c>
      <c r="C58" s="212" t="s">
        <v>3747</v>
      </c>
      <c r="D58" s="214" t="s">
        <v>3748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3720</v>
      </c>
      <c r="B59" s="211" t="s">
        <v>3749</v>
      </c>
      <c r="C59" s="212" t="s">
        <v>3750</v>
      </c>
      <c r="D59" s="214" t="s">
        <v>3751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3720</v>
      </c>
      <c r="B60" s="211" t="s">
        <v>3752</v>
      </c>
      <c r="C60" s="212" t="s">
        <v>3753</v>
      </c>
      <c r="D60" s="214" t="s">
        <v>3754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3720</v>
      </c>
      <c r="B61" s="211" t="s">
        <v>3755</v>
      </c>
      <c r="C61" s="212" t="s">
        <v>3756</v>
      </c>
      <c r="D61" s="214" t="s">
        <v>3757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3720</v>
      </c>
      <c r="B62" s="211" t="s">
        <v>3758</v>
      </c>
      <c r="C62" s="212" t="s">
        <v>3759</v>
      </c>
      <c r="D62" s="214" t="s">
        <v>3760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3720</v>
      </c>
      <c r="B63" s="211" t="s">
        <v>3761</v>
      </c>
      <c r="C63" s="212" t="s">
        <v>3762</v>
      </c>
      <c r="D63" s="214" t="s">
        <v>3763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3764</v>
      </c>
      <c r="B64" s="210" t="s">
        <v>3765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3764</v>
      </c>
      <c r="B65" s="211" t="s">
        <v>3766</v>
      </c>
      <c r="C65" s="212" t="s">
        <v>3767</v>
      </c>
      <c r="D65" s="214" t="s">
        <v>3768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3764</v>
      </c>
      <c r="B66" s="211" t="s">
        <v>3769</v>
      </c>
      <c r="C66" s="212" t="s">
        <v>3770</v>
      </c>
      <c r="D66" s="214" t="s">
        <v>3771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3764</v>
      </c>
      <c r="B67" s="211" t="s">
        <v>3772</v>
      </c>
      <c r="C67" s="212" t="s">
        <v>3773</v>
      </c>
      <c r="D67" s="214" t="s">
        <v>3774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3764</v>
      </c>
      <c r="B68" s="211" t="s">
        <v>3775</v>
      </c>
      <c r="C68" s="212" t="s">
        <v>3776</v>
      </c>
      <c r="D68" s="214" t="s">
        <v>3777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3764</v>
      </c>
      <c r="B69" s="211" t="s">
        <v>3778</v>
      </c>
      <c r="C69" s="212" t="s">
        <v>3779</v>
      </c>
      <c r="D69" s="214" t="s">
        <v>3780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3764</v>
      </c>
      <c r="B70" s="211" t="s">
        <v>3781</v>
      </c>
      <c r="C70" s="212" t="s">
        <v>3782</v>
      </c>
      <c r="D70" s="214" t="s">
        <v>3783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3764</v>
      </c>
      <c r="B71" s="211" t="s">
        <v>3784</v>
      </c>
      <c r="C71" s="212" t="s">
        <v>3785</v>
      </c>
      <c r="D71" s="214" t="s">
        <v>3786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3764</v>
      </c>
      <c r="B72" s="211" t="s">
        <v>3787</v>
      </c>
      <c r="C72" s="212" t="s">
        <v>3788</v>
      </c>
      <c r="D72" s="214" t="s">
        <v>3789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3764</v>
      </c>
      <c r="B73" s="211" t="s">
        <v>3790</v>
      </c>
      <c r="C73" s="212" t="s">
        <v>3791</v>
      </c>
      <c r="D73" s="214" t="s">
        <v>3792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3764</v>
      </c>
      <c r="B74" s="211" t="s">
        <v>3793</v>
      </c>
      <c r="C74" s="212" t="s">
        <v>3794</v>
      </c>
      <c r="D74" s="214" t="s">
        <v>3795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3764</v>
      </c>
      <c r="B75" s="211" t="s">
        <v>3796</v>
      </c>
      <c r="C75" s="212" t="s">
        <v>3797</v>
      </c>
      <c r="D75" s="214" t="s">
        <v>3798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3764</v>
      </c>
      <c r="B76" s="211" t="s">
        <v>3799</v>
      </c>
      <c r="C76" s="212" t="s">
        <v>3800</v>
      </c>
      <c r="D76" s="214" t="s">
        <v>3801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3764</v>
      </c>
      <c r="B77" s="211" t="s">
        <v>3802</v>
      </c>
      <c r="C77" s="212" t="s">
        <v>3803</v>
      </c>
      <c r="D77" s="214" t="s">
        <v>3804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3764</v>
      </c>
      <c r="B78" s="211" t="s">
        <v>3805</v>
      </c>
      <c r="C78" s="212" t="s">
        <v>3806</v>
      </c>
      <c r="D78" s="214" t="s">
        <v>3807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3764</v>
      </c>
      <c r="B79" s="211" t="s">
        <v>3808</v>
      </c>
      <c r="C79" s="212" t="s">
        <v>3809</v>
      </c>
      <c r="D79" s="214" t="s">
        <v>3810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3764</v>
      </c>
      <c r="B80" s="211" t="s">
        <v>3811</v>
      </c>
      <c r="C80" s="212" t="s">
        <v>3812</v>
      </c>
      <c r="D80" s="214" t="s">
        <v>3813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3764</v>
      </c>
      <c r="B81" s="211" t="s">
        <v>3814</v>
      </c>
      <c r="C81" s="212" t="s">
        <v>3815</v>
      </c>
      <c r="D81" s="214" t="s">
        <v>3816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3764</v>
      </c>
      <c r="B82" s="211" t="s">
        <v>3817</v>
      </c>
      <c r="C82" s="212" t="s">
        <v>3818</v>
      </c>
      <c r="D82" s="214" t="s">
        <v>3819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3764</v>
      </c>
      <c r="B83" s="211" t="s">
        <v>3820</v>
      </c>
      <c r="C83" s="212" t="s">
        <v>3821</v>
      </c>
      <c r="D83" s="214" t="s">
        <v>3822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3764</v>
      </c>
      <c r="B84" s="211" t="s">
        <v>3823</v>
      </c>
      <c r="C84" s="212" t="s">
        <v>3824</v>
      </c>
      <c r="D84" s="214" t="s">
        <v>3825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3764</v>
      </c>
      <c r="B85" s="211" t="s">
        <v>3826</v>
      </c>
      <c r="C85" s="212" t="s">
        <v>3827</v>
      </c>
      <c r="D85" s="214" t="s">
        <v>3828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3764</v>
      </c>
      <c r="B86" s="211" t="s">
        <v>3829</v>
      </c>
      <c r="C86" s="212" t="s">
        <v>3830</v>
      </c>
      <c r="D86" s="214" t="s">
        <v>3831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3764</v>
      </c>
      <c r="B87" s="211" t="s">
        <v>3832</v>
      </c>
      <c r="C87" s="212" t="s">
        <v>3833</v>
      </c>
      <c r="D87" s="214" t="s">
        <v>3834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3764</v>
      </c>
      <c r="B88" s="211" t="s">
        <v>3835</v>
      </c>
      <c r="C88" s="212" t="s">
        <v>3836</v>
      </c>
      <c r="D88" s="214" t="s">
        <v>3837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3764</v>
      </c>
      <c r="B89" s="211" t="s">
        <v>3838</v>
      </c>
      <c r="C89" s="212" t="s">
        <v>3839</v>
      </c>
      <c r="D89" s="214" t="s">
        <v>3840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3764</v>
      </c>
      <c r="B90" s="211" t="s">
        <v>3841</v>
      </c>
      <c r="C90" s="212" t="s">
        <v>3842</v>
      </c>
      <c r="D90" s="214" t="s">
        <v>3843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3764</v>
      </c>
      <c r="B91" s="211" t="s">
        <v>3844</v>
      </c>
      <c r="C91" s="212" t="s">
        <v>3845</v>
      </c>
      <c r="D91" s="214" t="s">
        <v>3846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3764</v>
      </c>
      <c r="B92" s="211" t="s">
        <v>3847</v>
      </c>
      <c r="C92" s="212" t="s">
        <v>3848</v>
      </c>
      <c r="D92" s="214" t="s">
        <v>3849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3764</v>
      </c>
      <c r="B93" s="211" t="s">
        <v>3850</v>
      </c>
      <c r="C93" s="212" t="s">
        <v>3851</v>
      </c>
      <c r="D93" s="214" t="s">
        <v>3852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3764</v>
      </c>
      <c r="B94" s="211" t="s">
        <v>3853</v>
      </c>
      <c r="C94" s="212" t="s">
        <v>3854</v>
      </c>
      <c r="D94" s="214" t="s">
        <v>3855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3764</v>
      </c>
      <c r="B95" s="211" t="s">
        <v>3856</v>
      </c>
      <c r="C95" s="212" t="s">
        <v>3857</v>
      </c>
      <c r="D95" s="214" t="s">
        <v>3858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3764</v>
      </c>
      <c r="B96" s="211" t="s">
        <v>3859</v>
      </c>
      <c r="C96" s="212" t="s">
        <v>3860</v>
      </c>
      <c r="D96" s="214" t="s">
        <v>3861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3764</v>
      </c>
      <c r="B97" s="211" t="s">
        <v>3862</v>
      </c>
      <c r="C97" s="212" t="s">
        <v>3863</v>
      </c>
      <c r="D97" s="214" t="s">
        <v>3864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3764</v>
      </c>
      <c r="B98" s="218" t="s">
        <v>3865</v>
      </c>
      <c r="C98" s="219" t="s">
        <v>3866</v>
      </c>
      <c r="D98" s="220" t="s">
        <v>3867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818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IFERROR(INDEX('Recommendations'!$G$2:$G$161, MATCH(F2,'Recommendations'!$A$2:$A$161,0))="Implemented", FALSE))</xm:f>
            <x14:dxf>
              <font>
                <color rgb="FF000000"/>
              </font>
              <fill>
                <patternFill>
                  <bgColor rgb="FF3C7D22"/>
                </patternFill>
              </fill>
            </x14:dxf>
          </x14:cfRule>
          <x14:cfRule type="expression" priority="2" id="{00000000-000E-0000-0900-000002000000}">
            <xm:f>AND(F2&lt;&gt;"", IFERROR(INDEX('Recommendations'!$G$2:$G$161, MATCH(F2,'Recommendations'!$A$2:$A$161,0))="Compensated", FALSE))</xm:f>
            <x14:dxf>
              <font>
                <color rgb="FF000000"/>
              </font>
              <fill>
                <patternFill>
                  <bgColor rgb="FFC6E0B4"/>
                </patternFill>
              </fill>
            </x14:dxf>
          </x14:cfRule>
          <x14:cfRule type="expression" priority="3" id="{00000000-000E-0000-0900-000003000000}">
            <xm:f>AND(F2&lt;&gt;"", IFERROR(INDEX('Recommendations'!$G$2:$G$161, MATCH(F2,'Recommendations'!$A$2:$A$161,0))="Testing", FALSE))</xm:f>
            <x14:dxf>
              <font>
                <color rgb="FF000000"/>
              </font>
              <fill>
                <patternFill>
                  <bgColor rgb="FFFFC000"/>
                </patternFill>
              </fill>
            </x14:dxf>
          </x14:cfRule>
          <x14:cfRule type="expression" priority="4" id="{00000000-000E-0000-0900-000004000000}">
            <xm:f>AND(F2&lt;&gt;"", IFERROR(INDEX('Recommendations'!$G$2:$G$161, MATCH(F2,'Recommendations'!$A$2:$A$161,0))="Failed", FALSE))</xm:f>
            <x14:dxf>
              <font>
                <color rgb="FF000000"/>
              </font>
              <fill>
                <patternFill>
                  <bgColor rgb="FFD82891"/>
                </patternFill>
              </fill>
            </x14:dxf>
          </x14:cfRule>
          <x14:cfRule type="expression" priority="5" id="{00000000-000E-0000-0900-000005000000}">
            <xm:f>AND(F2&lt;&gt;"", IFERROR(INDEX('Recommendations'!$G$2:$G$161, MATCH(F2,'Recommendations'!$A$2:$A$161,0))="Risk Accepted", FALSE))</xm:f>
            <x14:dxf>
              <font>
                <color rgb="FF000000"/>
              </font>
              <fill>
                <patternFill>
                  <bgColor rgb="FFD9D9D9"/>
                </patternFill>
              </fill>
            </x14:dxf>
          </x14:cfRule>
          <x14:cfRule type="expression" priority="6" id="{00000000-000E-0000-0900-000006000000}">
            <xm:f>AND(F2&lt;&gt;"", IFERROR(INDEX('Recommendations'!$G$2:$G$161, MATCH(F2,'Recommendations'!$A$2:$A$161,0))="N/A",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3868</v>
      </c>
      <c r="C1" s="253" t="s">
        <v>3869</v>
      </c>
      <c r="D1" s="253" t="s">
        <v>3870</v>
      </c>
      <c r="E1" s="253" t="s">
        <v>3871</v>
      </c>
      <c r="F1" s="253" t="s">
        <v>2697</v>
      </c>
      <c r="G1" s="253" t="s">
        <v>3872</v>
      </c>
      <c r="H1" s="253" t="s">
        <v>3873</v>
      </c>
      <c r="I1" s="253" t="s">
        <v>3874</v>
      </c>
      <c r="J1" s="253" t="s">
        <v>10</v>
      </c>
      <c r="K1" s="253" t="s">
        <v>1063</v>
      </c>
      <c r="L1" s="253" t="s">
        <v>1064</v>
      </c>
      <c r="M1" s="253" t="s">
        <v>1065</v>
      </c>
      <c r="N1" s="253" t="s">
        <v>1066</v>
      </c>
      <c r="O1" s="253" t="s">
        <v>1067</v>
      </c>
      <c r="P1" s="253" t="s">
        <v>1068</v>
      </c>
      <c r="Q1" s="253" t="s">
        <v>1069</v>
      </c>
      <c r="R1" s="253" t="s">
        <v>1070</v>
      </c>
      <c r="S1" s="253" t="s">
        <v>1071</v>
      </c>
      <c r="T1" s="253" t="s">
        <v>1072</v>
      </c>
      <c r="U1" s="253" t="s">
        <v>1073</v>
      </c>
      <c r="V1" s="253" t="s">
        <v>1074</v>
      </c>
      <c r="W1" s="253" t="s">
        <v>1075</v>
      </c>
      <c r="X1" s="253" t="s">
        <v>1076</v>
      </c>
      <c r="Y1" s="253" t="s">
        <v>1077</v>
      </c>
      <c r="Z1" s="253" t="s">
        <v>1078</v>
      </c>
      <c r="AA1" s="253" t="s">
        <v>1079</v>
      </c>
      <c r="AB1" s="253" t="s">
        <v>1080</v>
      </c>
      <c r="AC1" s="253" t="s">
        <v>1081</v>
      </c>
      <c r="AD1" s="253" t="s">
        <v>1082</v>
      </c>
      <c r="AE1" s="253" t="s">
        <v>1083</v>
      </c>
      <c r="AF1" s="253" t="s">
        <v>1084</v>
      </c>
      <c r="AG1" s="253" t="s">
        <v>1085</v>
      </c>
      <c r="AH1" s="253" t="s">
        <v>1086</v>
      </c>
      <c r="AI1" s="253" t="s">
        <v>1087</v>
      </c>
      <c r="AJ1" s="253" t="s">
        <v>1088</v>
      </c>
      <c r="AK1" s="253" t="s">
        <v>1089</v>
      </c>
      <c r="AL1" s="253" t="s">
        <v>1090</v>
      </c>
      <c r="AM1" s="253" t="s">
        <v>1091</v>
      </c>
      <c r="AN1" s="253" t="s">
        <v>1092</v>
      </c>
      <c r="AO1" s="253" t="s">
        <v>1093</v>
      </c>
      <c r="AP1" s="253" t="s">
        <v>1094</v>
      </c>
      <c r="AQ1" s="253" t="s">
        <v>1095</v>
      </c>
      <c r="AR1" s="253" t="s">
        <v>1096</v>
      </c>
      <c r="AS1" s="253" t="s">
        <v>1097</v>
      </c>
      <c r="AT1" s="253" t="s">
        <v>1098</v>
      </c>
      <c r="AU1" s="253" t="s">
        <v>1099</v>
      </c>
      <c r="AV1" s="253" t="s">
        <v>1100</v>
      </c>
      <c r="AW1" s="253" t="s">
        <v>1101</v>
      </c>
      <c r="AX1" s="253" t="s">
        <v>1102</v>
      </c>
      <c r="AY1" s="254" t="s">
        <v>1103</v>
      </c>
    </row>
    <row r="2" spans="1:51" ht="60" customHeight="1" outlineLevel="1" x14ac:dyDescent="0.35">
      <c r="A2" s="244" t="s">
        <v>3875</v>
      </c>
      <c r="B2" s="232" t="s">
        <v>3876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1106</v>
      </c>
      <c r="B3" s="233" t="s">
        <v>3877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3878</v>
      </c>
      <c r="B4" s="234" t="s">
        <v>3879</v>
      </c>
      <c r="C4" s="234" t="s">
        <v>3880</v>
      </c>
      <c r="D4" s="234" t="s">
        <v>3881</v>
      </c>
      <c r="E4" s="234" t="s">
        <v>3882</v>
      </c>
      <c r="F4" s="234" t="s">
        <v>19</v>
      </c>
      <c r="G4" s="234" t="s">
        <v>19</v>
      </c>
      <c r="H4" s="234" t="s">
        <v>3883</v>
      </c>
      <c r="I4" s="234" t="s">
        <v>19</v>
      </c>
      <c r="J4" s="234" t="s">
        <v>3884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3885</v>
      </c>
      <c r="B5" s="234" t="s">
        <v>3886</v>
      </c>
      <c r="C5" s="234" t="s">
        <v>3887</v>
      </c>
      <c r="D5" s="234" t="s">
        <v>3888</v>
      </c>
      <c r="E5" s="234" t="s">
        <v>3889</v>
      </c>
      <c r="F5" s="234" t="s">
        <v>3890</v>
      </c>
      <c r="G5" s="234" t="s">
        <v>19</v>
      </c>
      <c r="H5" s="234" t="s">
        <v>3891</v>
      </c>
      <c r="I5" s="234" t="s">
        <v>19</v>
      </c>
      <c r="J5" s="234" t="s">
        <v>3892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1112</v>
      </c>
      <c r="B6" s="233" t="s">
        <v>3893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3894</v>
      </c>
      <c r="B7" s="234" t="s">
        <v>3895</v>
      </c>
      <c r="C7" s="234" t="s">
        <v>3896</v>
      </c>
      <c r="D7" s="234" t="s">
        <v>3897</v>
      </c>
      <c r="E7" s="234" t="s">
        <v>3889</v>
      </c>
      <c r="F7" s="234" t="s">
        <v>3898</v>
      </c>
      <c r="G7" s="234" t="s">
        <v>19</v>
      </c>
      <c r="H7" s="234" t="s">
        <v>3899</v>
      </c>
      <c r="I7" s="234" t="s">
        <v>19</v>
      </c>
      <c r="J7" s="234" t="s">
        <v>3900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3901</v>
      </c>
      <c r="B8" s="234" t="s">
        <v>3902</v>
      </c>
      <c r="C8" s="234" t="s">
        <v>3903</v>
      </c>
      <c r="D8" s="234" t="s">
        <v>3904</v>
      </c>
      <c r="E8" s="234" t="s">
        <v>19</v>
      </c>
      <c r="F8" s="234" t="s">
        <v>19</v>
      </c>
      <c r="G8" s="234" t="s">
        <v>19</v>
      </c>
      <c r="H8" s="234" t="s">
        <v>3905</v>
      </c>
      <c r="I8" s="234" t="s">
        <v>3906</v>
      </c>
      <c r="J8" s="234" t="s">
        <v>3907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3908</v>
      </c>
      <c r="B9" s="234" t="s">
        <v>3909</v>
      </c>
      <c r="C9" s="234" t="s">
        <v>3910</v>
      </c>
      <c r="D9" s="234" t="s">
        <v>3911</v>
      </c>
      <c r="E9" s="234" t="s">
        <v>19</v>
      </c>
      <c r="F9" s="234" t="s">
        <v>19</v>
      </c>
      <c r="G9" s="234" t="s">
        <v>19</v>
      </c>
      <c r="H9" s="234" t="s">
        <v>3912</v>
      </c>
      <c r="I9" s="234" t="s">
        <v>3913</v>
      </c>
      <c r="J9" s="234" t="s">
        <v>3914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3915</v>
      </c>
      <c r="B10" s="234" t="s">
        <v>3916</v>
      </c>
      <c r="C10" s="234" t="s">
        <v>3917</v>
      </c>
      <c r="D10" s="234" t="s">
        <v>3918</v>
      </c>
      <c r="E10" s="234" t="s">
        <v>19</v>
      </c>
      <c r="F10" s="234" t="s">
        <v>19</v>
      </c>
      <c r="G10" s="234" t="s">
        <v>19</v>
      </c>
      <c r="H10" s="234" t="s">
        <v>3919</v>
      </c>
      <c r="I10" s="234" t="s">
        <v>3920</v>
      </c>
      <c r="J10" s="234" t="s">
        <v>3921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3922</v>
      </c>
      <c r="B11" s="234" t="s">
        <v>3923</v>
      </c>
      <c r="C11" s="234" t="s">
        <v>3924</v>
      </c>
      <c r="D11" s="234" t="s">
        <v>3925</v>
      </c>
      <c r="E11" s="234" t="s">
        <v>19</v>
      </c>
      <c r="F11" s="234" t="s">
        <v>19</v>
      </c>
      <c r="G11" s="234" t="s">
        <v>19</v>
      </c>
      <c r="H11" s="234" t="s">
        <v>3926</v>
      </c>
      <c r="I11" s="234" t="s">
        <v>19</v>
      </c>
      <c r="J11" s="234" t="s">
        <v>3927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3928</v>
      </c>
      <c r="B12" s="234" t="s">
        <v>3929</v>
      </c>
      <c r="C12" s="234" t="s">
        <v>3930</v>
      </c>
      <c r="D12" s="234" t="s">
        <v>3931</v>
      </c>
      <c r="E12" s="234" t="s">
        <v>19</v>
      </c>
      <c r="F12" s="234" t="s">
        <v>19</v>
      </c>
      <c r="G12" s="234" t="s">
        <v>3932</v>
      </c>
      <c r="H12" s="234" t="s">
        <v>3933</v>
      </c>
      <c r="I12" s="234" t="s">
        <v>19</v>
      </c>
      <c r="J12" s="234" t="s">
        <v>3934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3935</v>
      </c>
      <c r="B13" s="234" t="s">
        <v>3936</v>
      </c>
      <c r="C13" s="234" t="s">
        <v>3937</v>
      </c>
      <c r="D13" s="234" t="s">
        <v>3938</v>
      </c>
      <c r="E13" s="234" t="s">
        <v>19</v>
      </c>
      <c r="F13" s="234" t="s">
        <v>19</v>
      </c>
      <c r="G13" s="234" t="s">
        <v>19</v>
      </c>
      <c r="H13" s="234" t="s">
        <v>3939</v>
      </c>
      <c r="I13" s="234" t="s">
        <v>19</v>
      </c>
      <c r="J13" s="234" t="s">
        <v>3940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3941</v>
      </c>
      <c r="B14" s="234" t="s">
        <v>3942</v>
      </c>
      <c r="C14" s="234" t="s">
        <v>3943</v>
      </c>
      <c r="D14" s="234" t="s">
        <v>3944</v>
      </c>
      <c r="E14" s="234" t="s">
        <v>19</v>
      </c>
      <c r="F14" s="234" t="s">
        <v>3945</v>
      </c>
      <c r="G14" s="234" t="s">
        <v>19</v>
      </c>
      <c r="H14" s="234" t="s">
        <v>3946</v>
      </c>
      <c r="I14" s="234" t="s">
        <v>3947</v>
      </c>
      <c r="J14" s="234" t="s">
        <v>3948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1117</v>
      </c>
      <c r="B15" s="233" t="s">
        <v>3949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3950</v>
      </c>
      <c r="B16" s="234" t="s">
        <v>3951</v>
      </c>
      <c r="C16" s="234" t="s">
        <v>3952</v>
      </c>
      <c r="D16" s="234" t="s">
        <v>3944</v>
      </c>
      <c r="E16" s="234" t="s">
        <v>19</v>
      </c>
      <c r="F16" s="234" t="s">
        <v>3953</v>
      </c>
      <c r="G16" s="234" t="s">
        <v>19</v>
      </c>
      <c r="H16" s="234" t="s">
        <v>3954</v>
      </c>
      <c r="I16" s="234" t="s">
        <v>19</v>
      </c>
      <c r="J16" s="234" t="s">
        <v>3955</v>
      </c>
      <c r="K16" s="237">
        <f>IF(COUNTIF(L16:AY16,"&lt;&gt;")=0,"",SUMPRODUCT(((Recommendations[ImplStatus]="Implemented")+(Recommendations[ImplStatus]="Compensated"))*ISNUMBER(MATCH(Recommendations[Id],L16:AY16,0)))/COUNTIF(L16:AY16,"&lt;&gt;"))</f>
        <v>0</v>
      </c>
      <c r="L16" s="240" t="s">
        <v>683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3956</v>
      </c>
      <c r="B17" s="234" t="s">
        <v>3957</v>
      </c>
      <c r="C17" s="234" t="s">
        <v>3958</v>
      </c>
      <c r="D17" s="234" t="s">
        <v>3959</v>
      </c>
      <c r="E17" s="234" t="s">
        <v>19</v>
      </c>
      <c r="F17" s="234" t="s">
        <v>3953</v>
      </c>
      <c r="G17" s="234" t="s">
        <v>19</v>
      </c>
      <c r="H17" s="234" t="s">
        <v>3960</v>
      </c>
      <c r="I17" s="234" t="s">
        <v>19</v>
      </c>
      <c r="J17" s="234" t="s">
        <v>3961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3962</v>
      </c>
      <c r="B18" s="234" t="s">
        <v>3963</v>
      </c>
      <c r="C18" s="234" t="s">
        <v>3964</v>
      </c>
      <c r="D18" s="234" t="s">
        <v>19</v>
      </c>
      <c r="E18" s="234" t="s">
        <v>19</v>
      </c>
      <c r="F18" s="234" t="s">
        <v>19</v>
      </c>
      <c r="G18" s="234" t="s">
        <v>19</v>
      </c>
      <c r="H18" s="234" t="s">
        <v>3965</v>
      </c>
      <c r="I18" s="234" t="s">
        <v>19</v>
      </c>
      <c r="J18" s="234" t="s">
        <v>3966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1122</v>
      </c>
      <c r="B19" s="233" t="s">
        <v>3967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3968</v>
      </c>
      <c r="B20" s="234" t="s">
        <v>3969</v>
      </c>
      <c r="C20" s="234" t="s">
        <v>3970</v>
      </c>
      <c r="D20" s="234" t="s">
        <v>3971</v>
      </c>
      <c r="E20" s="234" t="s">
        <v>19</v>
      </c>
      <c r="F20" s="234" t="s">
        <v>3972</v>
      </c>
      <c r="G20" s="234" t="s">
        <v>19</v>
      </c>
      <c r="H20" s="234" t="s">
        <v>3973</v>
      </c>
      <c r="I20" s="234" t="s">
        <v>19</v>
      </c>
      <c r="J20" s="234" t="s">
        <v>3974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3975</v>
      </c>
      <c r="B21" s="234" t="s">
        <v>3976</v>
      </c>
      <c r="C21" s="234" t="s">
        <v>3977</v>
      </c>
      <c r="D21" s="234" t="s">
        <v>3978</v>
      </c>
      <c r="E21" s="234" t="s">
        <v>3979</v>
      </c>
      <c r="F21" s="234" t="s">
        <v>19</v>
      </c>
      <c r="G21" s="234" t="s">
        <v>19</v>
      </c>
      <c r="H21" s="234" t="s">
        <v>3980</v>
      </c>
      <c r="I21" s="234" t="s">
        <v>3981</v>
      </c>
      <c r="J21" s="234" t="s">
        <v>3982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3983</v>
      </c>
      <c r="B22" s="234" t="s">
        <v>3984</v>
      </c>
      <c r="C22" s="234" t="s">
        <v>3985</v>
      </c>
      <c r="D22" s="234" t="s">
        <v>3986</v>
      </c>
      <c r="E22" s="234" t="s">
        <v>19</v>
      </c>
      <c r="F22" s="234" t="s">
        <v>3987</v>
      </c>
      <c r="G22" s="234" t="s">
        <v>19</v>
      </c>
      <c r="H22" s="234" t="s">
        <v>3988</v>
      </c>
      <c r="I22" s="234" t="s">
        <v>19</v>
      </c>
      <c r="J22" s="234" t="s">
        <v>3989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3990</v>
      </c>
      <c r="B23" s="234" t="s">
        <v>3991</v>
      </c>
      <c r="C23" s="234" t="s">
        <v>3992</v>
      </c>
      <c r="D23" s="234" t="s">
        <v>3993</v>
      </c>
      <c r="E23" s="234" t="s">
        <v>19</v>
      </c>
      <c r="F23" s="234" t="s">
        <v>19</v>
      </c>
      <c r="G23" s="234" t="s">
        <v>19</v>
      </c>
      <c r="H23" s="234" t="s">
        <v>3994</v>
      </c>
      <c r="I23" s="234" t="s">
        <v>3995</v>
      </c>
      <c r="J23" s="234" t="s">
        <v>3996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3997</v>
      </c>
      <c r="B24" s="234" t="s">
        <v>3998</v>
      </c>
      <c r="C24" s="234" t="s">
        <v>3999</v>
      </c>
      <c r="D24" s="234" t="s">
        <v>3993</v>
      </c>
      <c r="E24" s="234" t="s">
        <v>19</v>
      </c>
      <c r="F24" s="234" t="s">
        <v>4000</v>
      </c>
      <c r="G24" s="234" t="s">
        <v>19</v>
      </c>
      <c r="H24" s="234" t="s">
        <v>4001</v>
      </c>
      <c r="I24" s="234" t="s">
        <v>19</v>
      </c>
      <c r="J24" s="234" t="s">
        <v>4002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1126</v>
      </c>
      <c r="B25" s="233" t="s">
        <v>4003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4004</v>
      </c>
      <c r="B26" s="234" t="s">
        <v>4005</v>
      </c>
      <c r="C26" s="234" t="s">
        <v>4006</v>
      </c>
      <c r="D26" s="234" t="s">
        <v>4007</v>
      </c>
      <c r="E26" s="234" t="s">
        <v>19</v>
      </c>
      <c r="F26" s="234" t="s">
        <v>4008</v>
      </c>
      <c r="G26" s="234" t="s">
        <v>19</v>
      </c>
      <c r="H26" s="234" t="s">
        <v>4009</v>
      </c>
      <c r="I26" s="234" t="s">
        <v>19</v>
      </c>
      <c r="J26" s="234" t="s">
        <v>4010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4011</v>
      </c>
      <c r="B27" s="232" t="s">
        <v>4012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1132</v>
      </c>
      <c r="B28" s="233" t="s">
        <v>4013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4014</v>
      </c>
      <c r="B29" s="234" t="s">
        <v>4015</v>
      </c>
      <c r="C29" s="234" t="s">
        <v>4016</v>
      </c>
      <c r="D29" s="234" t="s">
        <v>4017</v>
      </c>
      <c r="E29" s="234" t="s">
        <v>4018</v>
      </c>
      <c r="F29" s="234" t="s">
        <v>19</v>
      </c>
      <c r="G29" s="234" t="s">
        <v>19</v>
      </c>
      <c r="H29" s="234" t="s">
        <v>4019</v>
      </c>
      <c r="I29" s="234" t="s">
        <v>19</v>
      </c>
      <c r="J29" s="234" t="s">
        <v>4020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4021</v>
      </c>
      <c r="B30" s="234" t="s">
        <v>4022</v>
      </c>
      <c r="C30" s="234" t="s">
        <v>3887</v>
      </c>
      <c r="D30" s="234" t="s">
        <v>3888</v>
      </c>
      <c r="E30" s="234" t="s">
        <v>19</v>
      </c>
      <c r="F30" s="234" t="s">
        <v>3890</v>
      </c>
      <c r="G30" s="234" t="s">
        <v>19</v>
      </c>
      <c r="H30" s="234" t="s">
        <v>4023</v>
      </c>
      <c r="I30" s="234" t="s">
        <v>19</v>
      </c>
      <c r="J30" s="234" t="s">
        <v>4024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1137</v>
      </c>
      <c r="B31" s="233" t="s">
        <v>4025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4026</v>
      </c>
      <c r="B32" s="234" t="s">
        <v>4027</v>
      </c>
      <c r="C32" s="234" t="s">
        <v>4028</v>
      </c>
      <c r="D32" s="234" t="s">
        <v>4029</v>
      </c>
      <c r="E32" s="234" t="s">
        <v>19</v>
      </c>
      <c r="F32" s="234" t="s">
        <v>19</v>
      </c>
      <c r="G32" s="234" t="s">
        <v>4030</v>
      </c>
      <c r="H32" s="234" t="s">
        <v>4031</v>
      </c>
      <c r="I32" s="234" t="s">
        <v>19</v>
      </c>
      <c r="J32" s="234" t="s">
        <v>4032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4033</v>
      </c>
      <c r="B33" s="234" t="s">
        <v>4034</v>
      </c>
      <c r="C33" s="234" t="s">
        <v>4035</v>
      </c>
      <c r="D33" s="234" t="s">
        <v>4036</v>
      </c>
      <c r="E33" s="234" t="s">
        <v>19</v>
      </c>
      <c r="F33" s="234" t="s">
        <v>4037</v>
      </c>
      <c r="G33" s="234" t="s">
        <v>19</v>
      </c>
      <c r="H33" s="234" t="s">
        <v>4038</v>
      </c>
      <c r="I33" s="234" t="s">
        <v>4039</v>
      </c>
      <c r="J33" s="234" t="s">
        <v>4040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4041</v>
      </c>
      <c r="B34" s="234" t="s">
        <v>4042</v>
      </c>
      <c r="C34" s="234" t="s">
        <v>4043</v>
      </c>
      <c r="D34" s="234" t="s">
        <v>4044</v>
      </c>
      <c r="E34" s="234" t="s">
        <v>19</v>
      </c>
      <c r="F34" s="234" t="s">
        <v>19</v>
      </c>
      <c r="G34" s="234" t="s">
        <v>19</v>
      </c>
      <c r="H34" s="234" t="s">
        <v>4045</v>
      </c>
      <c r="I34" s="234" t="s">
        <v>19</v>
      </c>
      <c r="J34" s="234" t="s">
        <v>4046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4047</v>
      </c>
      <c r="B35" s="234" t="s">
        <v>4048</v>
      </c>
      <c r="C35" s="234" t="s">
        <v>4049</v>
      </c>
      <c r="D35" s="234" t="s">
        <v>4050</v>
      </c>
      <c r="E35" s="234" t="s">
        <v>19</v>
      </c>
      <c r="F35" s="234" t="s">
        <v>4051</v>
      </c>
      <c r="G35" s="234" t="s">
        <v>19</v>
      </c>
      <c r="H35" s="234" t="s">
        <v>4052</v>
      </c>
      <c r="I35" s="234" t="s">
        <v>19</v>
      </c>
      <c r="J35" s="234" t="s">
        <v>4053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4054</v>
      </c>
      <c r="B36" s="234" t="s">
        <v>4055</v>
      </c>
      <c r="C36" s="234" t="s">
        <v>4056</v>
      </c>
      <c r="D36" s="234" t="s">
        <v>4057</v>
      </c>
      <c r="E36" s="234" t="s">
        <v>19</v>
      </c>
      <c r="F36" s="234" t="s">
        <v>19</v>
      </c>
      <c r="G36" s="234" t="s">
        <v>4058</v>
      </c>
      <c r="H36" s="234" t="s">
        <v>4059</v>
      </c>
      <c r="I36" s="234" t="s">
        <v>19</v>
      </c>
      <c r="J36" s="234" t="s">
        <v>4060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4061</v>
      </c>
      <c r="B37" s="234" t="s">
        <v>4062</v>
      </c>
      <c r="C37" s="234" t="s">
        <v>4063</v>
      </c>
      <c r="D37" s="234" t="s">
        <v>4064</v>
      </c>
      <c r="E37" s="234" t="s">
        <v>19</v>
      </c>
      <c r="F37" s="234" t="s">
        <v>4065</v>
      </c>
      <c r="G37" s="234" t="s">
        <v>4066</v>
      </c>
      <c r="H37" s="234" t="s">
        <v>4067</v>
      </c>
      <c r="I37" s="234" t="s">
        <v>19</v>
      </c>
      <c r="J37" s="234" t="s">
        <v>4068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4069</v>
      </c>
      <c r="B38" s="234" t="s">
        <v>4070</v>
      </c>
      <c r="C38" s="234" t="s">
        <v>4071</v>
      </c>
      <c r="D38" s="234" t="s">
        <v>4072</v>
      </c>
      <c r="E38" s="234" t="s">
        <v>19</v>
      </c>
      <c r="F38" s="234" t="s">
        <v>4065</v>
      </c>
      <c r="G38" s="234" t="s">
        <v>4073</v>
      </c>
      <c r="H38" s="234" t="s">
        <v>4074</v>
      </c>
      <c r="I38" s="234" t="s">
        <v>4075</v>
      </c>
      <c r="J38" s="234" t="s">
        <v>4076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1141</v>
      </c>
      <c r="B39" s="233" t="s">
        <v>4077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4078</v>
      </c>
      <c r="B40" s="234" t="s">
        <v>4079</v>
      </c>
      <c r="C40" s="234" t="s">
        <v>4080</v>
      </c>
      <c r="D40" s="234" t="s">
        <v>4081</v>
      </c>
      <c r="E40" s="234" t="s">
        <v>19</v>
      </c>
      <c r="F40" s="234" t="s">
        <v>19</v>
      </c>
      <c r="G40" s="234" t="s">
        <v>19</v>
      </c>
      <c r="H40" s="234" t="s">
        <v>4082</v>
      </c>
      <c r="I40" s="234" t="s">
        <v>4083</v>
      </c>
      <c r="J40" s="234" t="s">
        <v>4084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4085</v>
      </c>
      <c r="B41" s="234" t="s">
        <v>4086</v>
      </c>
      <c r="C41" s="234" t="s">
        <v>4087</v>
      </c>
      <c r="D41" s="234" t="s">
        <v>19</v>
      </c>
      <c r="E41" s="234" t="s">
        <v>19</v>
      </c>
      <c r="F41" s="234" t="s">
        <v>19</v>
      </c>
      <c r="G41" s="234" t="s">
        <v>19</v>
      </c>
      <c r="H41" s="234" t="s">
        <v>4088</v>
      </c>
      <c r="I41" s="234" t="s">
        <v>19</v>
      </c>
      <c r="J41" s="234" t="s">
        <v>4089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4090</v>
      </c>
      <c r="B42" s="232" t="s">
        <v>4091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1164</v>
      </c>
      <c r="B43" s="233" t="s">
        <v>4092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4093</v>
      </c>
      <c r="B44" s="234" t="s">
        <v>4094</v>
      </c>
      <c r="C44" s="234" t="s">
        <v>4095</v>
      </c>
      <c r="D44" s="234" t="s">
        <v>4096</v>
      </c>
      <c r="E44" s="234" t="s">
        <v>3882</v>
      </c>
      <c r="F44" s="234" t="s">
        <v>19</v>
      </c>
      <c r="G44" s="234" t="s">
        <v>19</v>
      </c>
      <c r="H44" s="234" t="s">
        <v>4097</v>
      </c>
      <c r="I44" s="234" t="s">
        <v>19</v>
      </c>
      <c r="J44" s="234" t="s">
        <v>4098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4099</v>
      </c>
      <c r="B45" s="234" t="s">
        <v>4100</v>
      </c>
      <c r="C45" s="234" t="s">
        <v>4101</v>
      </c>
      <c r="D45" s="234" t="s">
        <v>3888</v>
      </c>
      <c r="E45" s="234" t="s">
        <v>19</v>
      </c>
      <c r="F45" s="234" t="s">
        <v>3890</v>
      </c>
      <c r="G45" s="234" t="s">
        <v>19</v>
      </c>
      <c r="H45" s="234" t="s">
        <v>4102</v>
      </c>
      <c r="I45" s="234" t="s">
        <v>19</v>
      </c>
      <c r="J45" s="234" t="s">
        <v>4103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1170</v>
      </c>
      <c r="B46" s="233" t="s">
        <v>4104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4105</v>
      </c>
      <c r="B47" s="234" t="s">
        <v>4106</v>
      </c>
      <c r="C47" s="234" t="s">
        <v>4107</v>
      </c>
      <c r="D47" s="234" t="s">
        <v>4108</v>
      </c>
      <c r="E47" s="234" t="s">
        <v>19</v>
      </c>
      <c r="F47" s="234" t="s">
        <v>4109</v>
      </c>
      <c r="G47" s="234" t="s">
        <v>4110</v>
      </c>
      <c r="H47" s="234" t="s">
        <v>4111</v>
      </c>
      <c r="I47" s="234" t="s">
        <v>4112</v>
      </c>
      <c r="J47" s="234" t="s">
        <v>4113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1174</v>
      </c>
      <c r="B48" s="233" t="s">
        <v>4114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4115</v>
      </c>
      <c r="B49" s="234" t="s">
        <v>4116</v>
      </c>
      <c r="C49" s="234" t="s">
        <v>4117</v>
      </c>
      <c r="D49" s="234" t="s">
        <v>4118</v>
      </c>
      <c r="E49" s="234" t="s">
        <v>4119</v>
      </c>
      <c r="F49" s="234" t="s">
        <v>19</v>
      </c>
      <c r="G49" s="234" t="s">
        <v>19</v>
      </c>
      <c r="H49" s="234" t="s">
        <v>4120</v>
      </c>
      <c r="I49" s="234" t="s">
        <v>4121</v>
      </c>
      <c r="J49" s="234" t="s">
        <v>4122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4123</v>
      </c>
      <c r="B50" s="234" t="s">
        <v>4124</v>
      </c>
      <c r="C50" s="234" t="s">
        <v>4125</v>
      </c>
      <c r="D50" s="234" t="s">
        <v>19</v>
      </c>
      <c r="E50" s="234" t="s">
        <v>4126</v>
      </c>
      <c r="F50" s="234" t="s">
        <v>4127</v>
      </c>
      <c r="G50" s="234" t="s">
        <v>19</v>
      </c>
      <c r="H50" s="234" t="s">
        <v>4120</v>
      </c>
      <c r="I50" s="234" t="s">
        <v>4128</v>
      </c>
      <c r="J50" s="234" t="s">
        <v>4129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4130</v>
      </c>
      <c r="B51" s="234" t="s">
        <v>4131</v>
      </c>
      <c r="C51" s="234" t="s">
        <v>4132</v>
      </c>
      <c r="D51" s="234" t="s">
        <v>19</v>
      </c>
      <c r="E51" s="234" t="s">
        <v>19</v>
      </c>
      <c r="F51" s="234" t="s">
        <v>4133</v>
      </c>
      <c r="G51" s="234" t="s">
        <v>19</v>
      </c>
      <c r="H51" s="234" t="s">
        <v>4120</v>
      </c>
      <c r="I51" s="234" t="s">
        <v>4134</v>
      </c>
      <c r="J51" s="234" t="s">
        <v>4135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4136</v>
      </c>
      <c r="B52" s="234" t="s">
        <v>4137</v>
      </c>
      <c r="C52" s="234" t="s">
        <v>4138</v>
      </c>
      <c r="D52" s="234" t="s">
        <v>19</v>
      </c>
      <c r="E52" s="234" t="s">
        <v>19</v>
      </c>
      <c r="F52" s="234" t="s">
        <v>4139</v>
      </c>
      <c r="G52" s="234" t="s">
        <v>19</v>
      </c>
      <c r="H52" s="234" t="s">
        <v>4120</v>
      </c>
      <c r="I52" s="234" t="s">
        <v>4140</v>
      </c>
      <c r="J52" s="234" t="s">
        <v>4141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4142</v>
      </c>
      <c r="B53" s="234" t="s">
        <v>4143</v>
      </c>
      <c r="C53" s="234" t="s">
        <v>4144</v>
      </c>
      <c r="D53" s="234" t="s">
        <v>4145</v>
      </c>
      <c r="E53" s="234" t="s">
        <v>4146</v>
      </c>
      <c r="F53" s="234" t="s">
        <v>19</v>
      </c>
      <c r="G53" s="234" t="s">
        <v>19</v>
      </c>
      <c r="H53" s="234" t="s">
        <v>4147</v>
      </c>
      <c r="I53" s="234" t="s">
        <v>19</v>
      </c>
      <c r="J53" s="234" t="s">
        <v>4148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4149</v>
      </c>
      <c r="B54" s="234" t="s">
        <v>4150</v>
      </c>
      <c r="C54" s="234" t="s">
        <v>4144</v>
      </c>
      <c r="D54" s="234" t="s">
        <v>4145</v>
      </c>
      <c r="E54" s="234" t="s">
        <v>19</v>
      </c>
      <c r="F54" s="234" t="s">
        <v>19</v>
      </c>
      <c r="G54" s="234" t="s">
        <v>19</v>
      </c>
      <c r="H54" s="234" t="s">
        <v>4151</v>
      </c>
      <c r="I54" s="234" t="s">
        <v>4152</v>
      </c>
      <c r="J54" s="234" t="s">
        <v>4153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1178</v>
      </c>
      <c r="B55" s="233" t="s">
        <v>4154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4155</v>
      </c>
      <c r="B56" s="234" t="s">
        <v>4156</v>
      </c>
      <c r="C56" s="234" t="s">
        <v>4157</v>
      </c>
      <c r="D56" s="234" t="s">
        <v>4158</v>
      </c>
      <c r="E56" s="234" t="s">
        <v>4159</v>
      </c>
      <c r="F56" s="234" t="s">
        <v>19</v>
      </c>
      <c r="G56" s="234" t="s">
        <v>4160</v>
      </c>
      <c r="H56" s="234" t="s">
        <v>19</v>
      </c>
      <c r="I56" s="234" t="s">
        <v>19</v>
      </c>
      <c r="J56" s="234" t="s">
        <v>4161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4162</v>
      </c>
      <c r="B57" s="234" t="s">
        <v>4163</v>
      </c>
      <c r="C57" s="234" t="s">
        <v>4164</v>
      </c>
      <c r="D57" s="234" t="s">
        <v>4165</v>
      </c>
      <c r="E57" s="234" t="s">
        <v>4166</v>
      </c>
      <c r="F57" s="234" t="s">
        <v>19</v>
      </c>
      <c r="G57" s="234" t="s">
        <v>4167</v>
      </c>
      <c r="H57" s="234" t="s">
        <v>4168</v>
      </c>
      <c r="I57" s="234" t="s">
        <v>19</v>
      </c>
      <c r="J57" s="234" t="s">
        <v>4169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1182</v>
      </c>
      <c r="B58" s="233" t="s">
        <v>4170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4171</v>
      </c>
      <c r="B59" s="234" t="s">
        <v>4172</v>
      </c>
      <c r="C59" s="234" t="s">
        <v>4173</v>
      </c>
      <c r="D59" s="234" t="s">
        <v>4174</v>
      </c>
      <c r="E59" s="234" t="s">
        <v>19</v>
      </c>
      <c r="F59" s="234" t="s">
        <v>19</v>
      </c>
      <c r="G59" s="234" t="s">
        <v>4175</v>
      </c>
      <c r="H59" s="234" t="s">
        <v>4176</v>
      </c>
      <c r="I59" s="234" t="s">
        <v>4177</v>
      </c>
      <c r="J59" s="234" t="s">
        <v>4178</v>
      </c>
      <c r="K59" s="237">
        <f>IF(COUNTIF(L59:AY59,"&lt;&gt;")=0,"",SUMPRODUCT(((Recommendations[ImplStatus]="Implemented")+(Recommendations[ImplStatus]="Compensated"))*ISNUMBER(MATCH(Recommendations[Id],L59:AY59,0)))/COUNTIF(L59:AY59,"&lt;&gt;"))</f>
        <v>0</v>
      </c>
      <c r="L59" s="240" t="s">
        <v>678</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4179</v>
      </c>
      <c r="B60" s="234" t="s">
        <v>4180</v>
      </c>
      <c r="C60" s="234" t="s">
        <v>4181</v>
      </c>
      <c r="D60" s="234" t="s">
        <v>19</v>
      </c>
      <c r="E60" s="234" t="s">
        <v>4182</v>
      </c>
      <c r="F60" s="234" t="s">
        <v>4183</v>
      </c>
      <c r="G60" s="234" t="s">
        <v>19</v>
      </c>
      <c r="H60" s="234" t="s">
        <v>4184</v>
      </c>
      <c r="I60" s="234" t="s">
        <v>4185</v>
      </c>
      <c r="J60" s="234" t="s">
        <v>4186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4187</v>
      </c>
      <c r="B61" s="234" t="s">
        <v>4188</v>
      </c>
      <c r="C61" s="234" t="s">
        <v>4189</v>
      </c>
      <c r="D61" s="234" t="s">
        <v>19</v>
      </c>
      <c r="E61" s="234" t="s">
        <v>19</v>
      </c>
      <c r="F61" s="234" t="s">
        <v>19</v>
      </c>
      <c r="G61" s="234" t="s">
        <v>4190</v>
      </c>
      <c r="H61" s="234" t="s">
        <v>4191</v>
      </c>
      <c r="I61" s="234" t="s">
        <v>4192</v>
      </c>
      <c r="J61" s="234" t="s">
        <v>4193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4194</v>
      </c>
      <c r="B62" s="234" t="s">
        <v>4195</v>
      </c>
      <c r="C62" s="234" t="s">
        <v>4196</v>
      </c>
      <c r="D62" s="234" t="s">
        <v>4197</v>
      </c>
      <c r="E62" s="234" t="s">
        <v>19</v>
      </c>
      <c r="F62" s="234" t="s">
        <v>19</v>
      </c>
      <c r="G62" s="234" t="s">
        <v>19</v>
      </c>
      <c r="H62" s="234" t="s">
        <v>4198</v>
      </c>
      <c r="I62" s="234" t="s">
        <v>4199</v>
      </c>
      <c r="J62" s="234" t="s">
        <v>4200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1186</v>
      </c>
      <c r="B63" s="233" t="s">
        <v>4201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4202</v>
      </c>
      <c r="B64" s="234" t="s">
        <v>4203</v>
      </c>
      <c r="C64" s="234" t="s">
        <v>4204</v>
      </c>
      <c r="D64" s="234" t="s">
        <v>4205</v>
      </c>
      <c r="E64" s="234" t="s">
        <v>19</v>
      </c>
      <c r="F64" s="234" t="s">
        <v>19</v>
      </c>
      <c r="G64" s="234" t="s">
        <v>4206</v>
      </c>
      <c r="H64" s="234" t="s">
        <v>4207</v>
      </c>
      <c r="I64" s="234" t="s">
        <v>4208</v>
      </c>
      <c r="J64" s="234" t="s">
        <v>4209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4210</v>
      </c>
      <c r="B65" s="234" t="s">
        <v>4211</v>
      </c>
      <c r="C65" s="234" t="s">
        <v>4212</v>
      </c>
      <c r="D65" s="234" t="s">
        <v>4213</v>
      </c>
      <c r="E65" s="234" t="s">
        <v>19</v>
      </c>
      <c r="F65" s="234" t="s">
        <v>19</v>
      </c>
      <c r="G65" s="234" t="s">
        <v>19</v>
      </c>
      <c r="H65" s="234" t="s">
        <v>4214</v>
      </c>
      <c r="I65" s="234" t="s">
        <v>4215</v>
      </c>
      <c r="J65" s="234" t="s">
        <v>4216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4217</v>
      </c>
      <c r="B66" s="234" t="s">
        <v>4218</v>
      </c>
      <c r="C66" s="234" t="s">
        <v>4219</v>
      </c>
      <c r="D66" s="234" t="s">
        <v>4220</v>
      </c>
      <c r="E66" s="234" t="s">
        <v>19</v>
      </c>
      <c r="F66" s="234" t="s">
        <v>19</v>
      </c>
      <c r="G66" s="234" t="s">
        <v>19</v>
      </c>
      <c r="H66" s="234" t="s">
        <v>4221</v>
      </c>
      <c r="I66" s="234" t="s">
        <v>4222</v>
      </c>
      <c r="J66" s="234" t="s">
        <v>4223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4224</v>
      </c>
      <c r="B67" s="234" t="s">
        <v>4225</v>
      </c>
      <c r="C67" s="234" t="s">
        <v>4226</v>
      </c>
      <c r="D67" s="234" t="s">
        <v>4227</v>
      </c>
      <c r="E67" s="234" t="s">
        <v>19</v>
      </c>
      <c r="F67" s="234" t="s">
        <v>19</v>
      </c>
      <c r="G67" s="234" t="s">
        <v>19</v>
      </c>
      <c r="H67" s="234" t="s">
        <v>4228</v>
      </c>
      <c r="I67" s="234" t="s">
        <v>19</v>
      </c>
      <c r="J67" s="234" t="s">
        <v>4229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4230</v>
      </c>
      <c r="B68" s="234" t="s">
        <v>4231</v>
      </c>
      <c r="C68" s="234" t="s">
        <v>4232</v>
      </c>
      <c r="D68" s="234" t="s">
        <v>19</v>
      </c>
      <c r="E68" s="234" t="s">
        <v>19</v>
      </c>
      <c r="F68" s="234" t="s">
        <v>19</v>
      </c>
      <c r="G68" s="234" t="s">
        <v>19</v>
      </c>
      <c r="H68" s="234" t="s">
        <v>4233</v>
      </c>
      <c r="I68" s="234" t="s">
        <v>19</v>
      </c>
      <c r="J68" s="234" t="s">
        <v>4234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1190</v>
      </c>
      <c r="B69" s="233" t="s">
        <v>4235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4236</v>
      </c>
      <c r="B70" s="234" t="s">
        <v>4237</v>
      </c>
      <c r="C70" s="234" t="s">
        <v>4238</v>
      </c>
      <c r="D70" s="234" t="s">
        <v>19</v>
      </c>
      <c r="E70" s="234" t="s">
        <v>19</v>
      </c>
      <c r="F70" s="234" t="s">
        <v>19</v>
      </c>
      <c r="G70" s="234" t="s">
        <v>4239</v>
      </c>
      <c r="H70" s="234" t="s">
        <v>4240</v>
      </c>
      <c r="I70" s="234" t="s">
        <v>19</v>
      </c>
      <c r="J70" s="234" t="s">
        <v>4241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4242</v>
      </c>
      <c r="B71" s="234" t="s">
        <v>4243</v>
      </c>
      <c r="C71" s="234" t="s">
        <v>4244</v>
      </c>
      <c r="D71" s="234" t="s">
        <v>19</v>
      </c>
      <c r="E71" s="234" t="s">
        <v>19</v>
      </c>
      <c r="F71" s="234" t="s">
        <v>19</v>
      </c>
      <c r="G71" s="234" t="s">
        <v>19</v>
      </c>
      <c r="H71" s="234" t="s">
        <v>4245</v>
      </c>
      <c r="I71" s="234" t="s">
        <v>19</v>
      </c>
      <c r="J71" s="234" t="s">
        <v>4246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4247</v>
      </c>
      <c r="B72" s="234" t="s">
        <v>4248</v>
      </c>
      <c r="C72" s="234" t="s">
        <v>4249</v>
      </c>
      <c r="D72" s="234" t="s">
        <v>4250</v>
      </c>
      <c r="E72" s="234" t="s">
        <v>4251</v>
      </c>
      <c r="F72" s="234" t="s">
        <v>19</v>
      </c>
      <c r="G72" s="234" t="s">
        <v>19</v>
      </c>
      <c r="H72" s="234" t="s">
        <v>4252</v>
      </c>
      <c r="I72" s="234" t="s">
        <v>19</v>
      </c>
      <c r="J72" s="234" t="s">
        <v>4253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4254</v>
      </c>
      <c r="B73" s="234" t="s">
        <v>4255</v>
      </c>
      <c r="C73" s="234" t="s">
        <v>4256</v>
      </c>
      <c r="D73" s="234" t="s">
        <v>4257</v>
      </c>
      <c r="E73" s="234" t="s">
        <v>4251</v>
      </c>
      <c r="F73" s="234" t="s">
        <v>19</v>
      </c>
      <c r="G73" s="234" t="s">
        <v>4258</v>
      </c>
      <c r="H73" s="234" t="s">
        <v>4259</v>
      </c>
      <c r="I73" s="234" t="s">
        <v>19</v>
      </c>
      <c r="J73" s="234" t="s">
        <v>4260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4261</v>
      </c>
      <c r="B74" s="234" t="s">
        <v>4262</v>
      </c>
      <c r="C74" s="234" t="s">
        <v>4263</v>
      </c>
      <c r="D74" s="234" t="s">
        <v>4257</v>
      </c>
      <c r="E74" s="234" t="s">
        <v>4264</v>
      </c>
      <c r="F74" s="234" t="s">
        <v>19</v>
      </c>
      <c r="G74" s="234" t="s">
        <v>4265</v>
      </c>
      <c r="H74" s="234" t="s">
        <v>4266</v>
      </c>
      <c r="I74" s="234" t="s">
        <v>4267</v>
      </c>
      <c r="J74" s="234" t="s">
        <v>4268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4269</v>
      </c>
      <c r="B75" s="234" t="s">
        <v>4270</v>
      </c>
      <c r="C75" s="234" t="s">
        <v>4271</v>
      </c>
      <c r="D75" s="234" t="s">
        <v>4272</v>
      </c>
      <c r="E75" s="234" t="s">
        <v>4264</v>
      </c>
      <c r="F75" s="234" t="s">
        <v>4273</v>
      </c>
      <c r="G75" s="234" t="s">
        <v>4274</v>
      </c>
      <c r="H75" s="234" t="s">
        <v>4275</v>
      </c>
      <c r="I75" s="234" t="s">
        <v>4276</v>
      </c>
      <c r="J75" s="234" t="s">
        <v>4277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4278</v>
      </c>
      <c r="B76" s="234" t="s">
        <v>4279</v>
      </c>
      <c r="C76" s="234" t="s">
        <v>4280</v>
      </c>
      <c r="D76" s="234" t="s">
        <v>4281</v>
      </c>
      <c r="E76" s="234" t="s">
        <v>19</v>
      </c>
      <c r="F76" s="234" t="s">
        <v>19</v>
      </c>
      <c r="G76" s="234" t="s">
        <v>19</v>
      </c>
      <c r="H76" s="234" t="s">
        <v>4282</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4283</v>
      </c>
      <c r="B77" s="234" t="s">
        <v>4284</v>
      </c>
      <c r="C77" s="234" t="s">
        <v>4285</v>
      </c>
      <c r="D77" s="234" t="s">
        <v>19</v>
      </c>
      <c r="E77" s="234" t="s">
        <v>19</v>
      </c>
      <c r="F77" s="234" t="s">
        <v>19</v>
      </c>
      <c r="G77" s="234" t="s">
        <v>4286</v>
      </c>
      <c r="H77" s="234" t="s">
        <v>4287</v>
      </c>
      <c r="I77" s="234" t="s">
        <v>19</v>
      </c>
      <c r="J77" s="234" t="s">
        <v>4288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4289</v>
      </c>
      <c r="B78" s="234" t="s">
        <v>4290</v>
      </c>
      <c r="C78" s="234" t="s">
        <v>4291</v>
      </c>
      <c r="D78" s="234" t="s">
        <v>19</v>
      </c>
      <c r="E78" s="234" t="s">
        <v>19</v>
      </c>
      <c r="F78" s="234" t="s">
        <v>19</v>
      </c>
      <c r="G78" s="234" t="s">
        <v>4292</v>
      </c>
      <c r="H78" s="234" t="s">
        <v>4293</v>
      </c>
      <c r="I78" s="234" t="s">
        <v>4294</v>
      </c>
      <c r="J78" s="234" t="s">
        <v>4295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4296</v>
      </c>
      <c r="B79" s="232" t="s">
        <v>4297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1224</v>
      </c>
      <c r="B80" s="233" t="s">
        <v>4298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4299</v>
      </c>
      <c r="B81" s="234" t="s">
        <v>4300</v>
      </c>
      <c r="C81" s="234" t="s">
        <v>4301</v>
      </c>
      <c r="D81" s="234" t="s">
        <v>4096</v>
      </c>
      <c r="E81" s="234" t="s">
        <v>4302</v>
      </c>
      <c r="F81" s="234" t="s">
        <v>19</v>
      </c>
      <c r="G81" s="234" t="s">
        <v>19</v>
      </c>
      <c r="H81" s="234" t="s">
        <v>4303</v>
      </c>
      <c r="I81" s="234" t="s">
        <v>19</v>
      </c>
      <c r="J81" s="234" t="s">
        <v>4304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4305</v>
      </c>
      <c r="B82" s="234" t="s">
        <v>4306</v>
      </c>
      <c r="C82" s="234" t="s">
        <v>3887</v>
      </c>
      <c r="D82" s="234" t="s">
        <v>3888</v>
      </c>
      <c r="E82" s="234" t="s">
        <v>19</v>
      </c>
      <c r="F82" s="234" t="s">
        <v>3890</v>
      </c>
      <c r="G82" s="234" t="s">
        <v>19</v>
      </c>
      <c r="H82" s="234" t="s">
        <v>4307</v>
      </c>
      <c r="I82" s="234" t="s">
        <v>19</v>
      </c>
      <c r="J82" s="234" t="s">
        <v>4308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1229</v>
      </c>
      <c r="B83" s="233" t="s">
        <v>4309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4310</v>
      </c>
      <c r="B84" s="234" t="s">
        <v>4311</v>
      </c>
      <c r="C84" s="234" t="s">
        <v>4312</v>
      </c>
      <c r="D84" s="234" t="s">
        <v>4313</v>
      </c>
      <c r="E84" s="234" t="s">
        <v>19</v>
      </c>
      <c r="F84" s="234" t="s">
        <v>4314</v>
      </c>
      <c r="G84" s="234" t="s">
        <v>4315</v>
      </c>
      <c r="H84" s="234" t="s">
        <v>4316</v>
      </c>
      <c r="I84" s="234" t="s">
        <v>4317</v>
      </c>
      <c r="J84" s="234" t="s">
        <v>4318</v>
      </c>
      <c r="K84" s="237">
        <f>IF(COUNTIF(L84:AY84,"&lt;&gt;")=0,"",SUMPRODUCT(((Recommendations[ImplStatus]="Implemented")+(Recommendations[ImplStatus]="Compensated"))*ISNUMBER(MATCH(Recommendations[Id],L84:AY84,0)))/COUNTIF(L84:AY84,"&lt;&gt;"))</f>
        <v>0</v>
      </c>
      <c r="L84" s="240" t="s">
        <v>103</v>
      </c>
      <c r="M84" s="240" t="s">
        <v>109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4319</v>
      </c>
      <c r="B85" s="234" t="s">
        <v>4320</v>
      </c>
      <c r="C85" s="234" t="s">
        <v>4321</v>
      </c>
      <c r="D85" s="234" t="s">
        <v>4322</v>
      </c>
      <c r="E85" s="234" t="s">
        <v>19</v>
      </c>
      <c r="F85" s="234" t="s">
        <v>19</v>
      </c>
      <c r="G85" s="234" t="s">
        <v>19</v>
      </c>
      <c r="H85" s="234" t="s">
        <v>4323</v>
      </c>
      <c r="I85" s="234" t="s">
        <v>4324</v>
      </c>
      <c r="J85" s="234" t="s">
        <v>4325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4326</v>
      </c>
      <c r="B86" s="234" t="s">
        <v>4327</v>
      </c>
      <c r="C86" s="234" t="s">
        <v>4328</v>
      </c>
      <c r="D86" s="234" t="s">
        <v>4329</v>
      </c>
      <c r="E86" s="234" t="s">
        <v>19</v>
      </c>
      <c r="F86" s="234" t="s">
        <v>19</v>
      </c>
      <c r="G86" s="234" t="s">
        <v>4330</v>
      </c>
      <c r="H86" s="234" t="s">
        <v>4331</v>
      </c>
      <c r="I86" s="234" t="s">
        <v>19</v>
      </c>
      <c r="J86" s="234" t="s">
        <v>4332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4333</v>
      </c>
      <c r="B87" s="234" t="s">
        <v>4334</v>
      </c>
      <c r="C87" s="234" t="s">
        <v>4335</v>
      </c>
      <c r="D87" s="234" t="s">
        <v>4336</v>
      </c>
      <c r="E87" s="234" t="s">
        <v>19</v>
      </c>
      <c r="F87" s="234" t="s">
        <v>4337</v>
      </c>
      <c r="G87" s="234" t="s">
        <v>19</v>
      </c>
      <c r="H87" s="234" t="s">
        <v>4338</v>
      </c>
      <c r="I87" s="234" t="s">
        <v>4339</v>
      </c>
      <c r="J87" s="234" t="s">
        <v>4340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4341</v>
      </c>
      <c r="B88" s="232" t="s">
        <v>4342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1276</v>
      </c>
      <c r="B89" s="233" t="s">
        <v>4343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4344</v>
      </c>
      <c r="B90" s="234" t="s">
        <v>4345</v>
      </c>
      <c r="C90" s="234" t="s">
        <v>4346</v>
      </c>
      <c r="D90" s="234" t="s">
        <v>4096</v>
      </c>
      <c r="E90" s="234" t="s">
        <v>3882</v>
      </c>
      <c r="F90" s="234" t="s">
        <v>19</v>
      </c>
      <c r="G90" s="234" t="s">
        <v>19</v>
      </c>
      <c r="H90" s="234" t="s">
        <v>4347</v>
      </c>
      <c r="I90" s="234" t="s">
        <v>19</v>
      </c>
      <c r="J90" s="234" t="s">
        <v>4348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4349</v>
      </c>
      <c r="B91" s="234" t="s">
        <v>4350</v>
      </c>
      <c r="C91" s="234" t="s">
        <v>4351</v>
      </c>
      <c r="D91" s="234" t="s">
        <v>3888</v>
      </c>
      <c r="E91" s="234" t="s">
        <v>19</v>
      </c>
      <c r="F91" s="234" t="s">
        <v>3890</v>
      </c>
      <c r="G91" s="234" t="s">
        <v>19</v>
      </c>
      <c r="H91" s="234" t="s">
        <v>4352</v>
      </c>
      <c r="I91" s="234" t="s">
        <v>19</v>
      </c>
      <c r="J91" s="234" t="s">
        <v>4353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1280</v>
      </c>
      <c r="B92" s="233" t="s">
        <v>4354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4355</v>
      </c>
      <c r="B93" s="234" t="s">
        <v>4356</v>
      </c>
      <c r="C93" s="234" t="s">
        <v>4357</v>
      </c>
      <c r="D93" s="234" t="s">
        <v>4358</v>
      </c>
      <c r="E93" s="234" t="s">
        <v>4359</v>
      </c>
      <c r="F93" s="234" t="s">
        <v>19</v>
      </c>
      <c r="G93" s="234" t="s">
        <v>19</v>
      </c>
      <c r="H93" s="234" t="s">
        <v>4360</v>
      </c>
      <c r="I93" s="234" t="s">
        <v>19</v>
      </c>
      <c r="J93" s="234" t="s">
        <v>4361</v>
      </c>
      <c r="K93" s="237">
        <f>IF(COUNTIF(L93:AY93,"&lt;&gt;")=0,"",SUMPRODUCT(((Recommendations[ImplStatus]="Implemented")+(Recommendations[ImplStatus]="Compensated"))*ISNUMBER(MATCH(Recommendations[Id],L93:AY93,0)))/COUNTIF(L93:AY93,"&lt;&gt;"))</f>
        <v>0</v>
      </c>
      <c r="L93" s="240" t="s">
        <v>753</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4362</v>
      </c>
      <c r="B94" s="234" t="s">
        <v>4363</v>
      </c>
      <c r="C94" s="234" t="s">
        <v>4364</v>
      </c>
      <c r="D94" s="234" t="s">
        <v>4365</v>
      </c>
      <c r="E94" s="234" t="s">
        <v>19</v>
      </c>
      <c r="F94" s="234" t="s">
        <v>4366</v>
      </c>
      <c r="G94" s="234" t="s">
        <v>19</v>
      </c>
      <c r="H94" s="234" t="s">
        <v>4367</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4368</v>
      </c>
      <c r="B95" s="234" t="s">
        <v>4369</v>
      </c>
      <c r="C95" s="234" t="s">
        <v>4370</v>
      </c>
      <c r="D95" s="234" t="s">
        <v>4371</v>
      </c>
      <c r="E95" s="234" t="s">
        <v>19</v>
      </c>
      <c r="F95" s="234" t="s">
        <v>19</v>
      </c>
      <c r="G95" s="234" t="s">
        <v>19</v>
      </c>
      <c r="H95" s="234" t="s">
        <v>4372</v>
      </c>
      <c r="I95" s="234" t="s">
        <v>4373</v>
      </c>
      <c r="J95" s="234" t="s">
        <v>4374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4375</v>
      </c>
      <c r="B96" s="234" t="s">
        <v>4376</v>
      </c>
      <c r="C96" s="234" t="s">
        <v>4377</v>
      </c>
      <c r="D96" s="234" t="s">
        <v>19</v>
      </c>
      <c r="E96" s="234" t="s">
        <v>19</v>
      </c>
      <c r="F96" s="234" t="s">
        <v>19</v>
      </c>
      <c r="G96" s="234" t="s">
        <v>19</v>
      </c>
      <c r="H96" s="234" t="s">
        <v>4378</v>
      </c>
      <c r="I96" s="234" t="s">
        <v>4324</v>
      </c>
      <c r="J96" s="234" t="s">
        <v>4379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1284</v>
      </c>
      <c r="B97" s="233" t="s">
        <v>4380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4381</v>
      </c>
      <c r="B98" s="234" t="s">
        <v>4382</v>
      </c>
      <c r="C98" s="234" t="s">
        <v>4383</v>
      </c>
      <c r="D98" s="234" t="s">
        <v>4384</v>
      </c>
      <c r="E98" s="234" t="s">
        <v>19</v>
      </c>
      <c r="F98" s="234" t="s">
        <v>19</v>
      </c>
      <c r="G98" s="234" t="s">
        <v>19</v>
      </c>
      <c r="H98" s="234" t="s">
        <v>4385</v>
      </c>
      <c r="I98" s="234" t="s">
        <v>19</v>
      </c>
      <c r="J98" s="234" t="s">
        <v>4386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4387</v>
      </c>
      <c r="B99" s="234" t="s">
        <v>4388</v>
      </c>
      <c r="C99" s="234" t="s">
        <v>4389</v>
      </c>
      <c r="D99" s="234" t="s">
        <v>4390</v>
      </c>
      <c r="E99" s="234" t="s">
        <v>4391</v>
      </c>
      <c r="F99" s="234" t="s">
        <v>19</v>
      </c>
      <c r="G99" s="234" t="s">
        <v>19</v>
      </c>
      <c r="H99" s="234" t="s">
        <v>4392</v>
      </c>
      <c r="I99" s="234" t="s">
        <v>19</v>
      </c>
      <c r="J99" s="234" t="s">
        <v>4393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4394</v>
      </c>
      <c r="B100" s="234" t="s">
        <v>4395</v>
      </c>
      <c r="C100" s="234" t="s">
        <v>4396</v>
      </c>
      <c r="D100" s="234" t="s">
        <v>19</v>
      </c>
      <c r="E100" s="234" t="s">
        <v>19</v>
      </c>
      <c r="F100" s="234" t="s">
        <v>19</v>
      </c>
      <c r="G100" s="234" t="s">
        <v>19</v>
      </c>
      <c r="H100" s="234" t="s">
        <v>4397</v>
      </c>
      <c r="I100" s="234" t="s">
        <v>4398</v>
      </c>
      <c r="J100" s="234" t="s">
        <v>4399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4400</v>
      </c>
      <c r="B101" s="234" t="s">
        <v>4401</v>
      </c>
      <c r="C101" s="234" t="s">
        <v>4402</v>
      </c>
      <c r="D101" s="234" t="s">
        <v>19</v>
      </c>
      <c r="E101" s="234" t="s">
        <v>19</v>
      </c>
      <c r="F101" s="234" t="s">
        <v>19</v>
      </c>
      <c r="G101" s="234" t="s">
        <v>19</v>
      </c>
      <c r="H101" s="234" t="s">
        <v>4403</v>
      </c>
      <c r="I101" s="234" t="s">
        <v>4324</v>
      </c>
      <c r="J101" s="234" t="s">
        <v>4404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4405</v>
      </c>
      <c r="B102" s="234" t="s">
        <v>4406</v>
      </c>
      <c r="C102" s="234" t="s">
        <v>4407</v>
      </c>
      <c r="D102" s="234" t="s">
        <v>4408</v>
      </c>
      <c r="E102" s="234" t="s">
        <v>19</v>
      </c>
      <c r="F102" s="234" t="s">
        <v>19</v>
      </c>
      <c r="G102" s="234" t="s">
        <v>19</v>
      </c>
      <c r="H102" s="234" t="s">
        <v>4409</v>
      </c>
      <c r="I102" s="234" t="s">
        <v>19</v>
      </c>
      <c r="J102" s="234" t="s">
        <v>4410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4411</v>
      </c>
      <c r="B103" s="234" t="s">
        <v>4412</v>
      </c>
      <c r="C103" s="234" t="s">
        <v>4413</v>
      </c>
      <c r="D103" s="234" t="s">
        <v>4408</v>
      </c>
      <c r="E103" s="234" t="s">
        <v>19</v>
      </c>
      <c r="F103" s="234" t="s">
        <v>4414</v>
      </c>
      <c r="G103" s="234" t="s">
        <v>19</v>
      </c>
      <c r="H103" s="234" t="s">
        <v>4415</v>
      </c>
      <c r="I103" s="234" t="s">
        <v>4416</v>
      </c>
      <c r="J103" s="234" t="s">
        <v>4417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1288</v>
      </c>
      <c r="B104" s="233" t="s">
        <v>4418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4419</v>
      </c>
      <c r="B105" s="234" t="s">
        <v>4420</v>
      </c>
      <c r="C105" s="234" t="s">
        <v>4421</v>
      </c>
      <c r="D105" s="234" t="s">
        <v>4422</v>
      </c>
      <c r="E105" s="234" t="s">
        <v>4423</v>
      </c>
      <c r="F105" s="234" t="s">
        <v>19</v>
      </c>
      <c r="G105" s="234" t="s">
        <v>19</v>
      </c>
      <c r="H105" s="234" t="s">
        <v>4424</v>
      </c>
      <c r="I105" s="234" t="s">
        <v>4425</v>
      </c>
      <c r="J105" s="234" t="s">
        <v>4426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4427</v>
      </c>
      <c r="B106" s="232" t="s">
        <v>4428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1302</v>
      </c>
      <c r="B107" s="233" t="s">
        <v>4429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4430</v>
      </c>
      <c r="B108" s="234" t="s">
        <v>4431</v>
      </c>
      <c r="C108" s="234" t="s">
        <v>4432</v>
      </c>
      <c r="D108" s="234" t="s">
        <v>4096</v>
      </c>
      <c r="E108" s="234" t="s">
        <v>3882</v>
      </c>
      <c r="F108" s="234" t="s">
        <v>19</v>
      </c>
      <c r="G108" s="234" t="s">
        <v>19</v>
      </c>
      <c r="H108" s="234" t="s">
        <v>4433</v>
      </c>
      <c r="I108" s="234" t="s">
        <v>19</v>
      </c>
      <c r="J108" s="234" t="s">
        <v>4434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4435</v>
      </c>
      <c r="B109" s="234" t="s">
        <v>4436</v>
      </c>
      <c r="C109" s="234" t="s">
        <v>4437</v>
      </c>
      <c r="D109" s="234" t="s">
        <v>3888</v>
      </c>
      <c r="E109" s="234" t="s">
        <v>19</v>
      </c>
      <c r="F109" s="234" t="s">
        <v>3890</v>
      </c>
      <c r="G109" s="234" t="s">
        <v>19</v>
      </c>
      <c r="H109" s="234" t="s">
        <v>4438</v>
      </c>
      <c r="I109" s="234" t="s">
        <v>19</v>
      </c>
      <c r="J109" s="234" t="s">
        <v>4439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1306</v>
      </c>
      <c r="B110" s="233" t="s">
        <v>4440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4441</v>
      </c>
      <c r="B111" s="234" t="s">
        <v>4442</v>
      </c>
      <c r="C111" s="234" t="s">
        <v>4443</v>
      </c>
      <c r="D111" s="234" t="s">
        <v>4444</v>
      </c>
      <c r="E111" s="234" t="s">
        <v>19</v>
      </c>
      <c r="F111" s="234" t="s">
        <v>4445</v>
      </c>
      <c r="G111" s="234" t="s">
        <v>19</v>
      </c>
      <c r="H111" s="234" t="s">
        <v>4446</v>
      </c>
      <c r="I111" s="234" t="s">
        <v>4447</v>
      </c>
      <c r="J111" s="234" t="s">
        <v>4448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4449</v>
      </c>
      <c r="B112" s="234" t="s">
        <v>4450</v>
      </c>
      <c r="C112" s="234" t="s">
        <v>4451</v>
      </c>
      <c r="D112" s="234" t="s">
        <v>4452</v>
      </c>
      <c r="E112" s="234" t="s">
        <v>19</v>
      </c>
      <c r="F112" s="234" t="s">
        <v>19</v>
      </c>
      <c r="G112" s="234" t="s">
        <v>19</v>
      </c>
      <c r="H112" s="234" t="s">
        <v>4453</v>
      </c>
      <c r="I112" s="234" t="s">
        <v>19</v>
      </c>
      <c r="J112" s="234" t="s">
        <v>4454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4455</v>
      </c>
      <c r="B113" s="234" t="s">
        <v>4456</v>
      </c>
      <c r="C113" s="234" t="s">
        <v>4457</v>
      </c>
      <c r="D113" s="234" t="s">
        <v>4458</v>
      </c>
      <c r="E113" s="234" t="s">
        <v>19</v>
      </c>
      <c r="F113" s="234" t="s">
        <v>19</v>
      </c>
      <c r="G113" s="234" t="s">
        <v>19</v>
      </c>
      <c r="H113" s="234" t="s">
        <v>4459</v>
      </c>
      <c r="I113" s="234" t="s">
        <v>4460</v>
      </c>
      <c r="J113" s="234" t="s">
        <v>4461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4462</v>
      </c>
      <c r="B114" s="234" t="s">
        <v>4463</v>
      </c>
      <c r="C114" s="234" t="s">
        <v>4464</v>
      </c>
      <c r="D114" s="234" t="s">
        <v>4465</v>
      </c>
      <c r="E114" s="234" t="s">
        <v>19</v>
      </c>
      <c r="F114" s="234" t="s">
        <v>19</v>
      </c>
      <c r="G114" s="234" t="s">
        <v>4466</v>
      </c>
      <c r="H114" s="234" t="s">
        <v>4467</v>
      </c>
      <c r="I114" s="234" t="s">
        <v>4468</v>
      </c>
      <c r="J114" s="234" t="s">
        <v>4469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4470</v>
      </c>
      <c r="B115" s="234" t="s">
        <v>4471</v>
      </c>
      <c r="C115" s="234" t="s">
        <v>4472</v>
      </c>
      <c r="D115" s="234" t="s">
        <v>4473</v>
      </c>
      <c r="E115" s="234" t="s">
        <v>19</v>
      </c>
      <c r="F115" s="234" t="s">
        <v>4474</v>
      </c>
      <c r="G115" s="234" t="s">
        <v>19</v>
      </c>
      <c r="H115" s="234" t="s">
        <v>4475</v>
      </c>
      <c r="I115" s="234" t="s">
        <v>4475</v>
      </c>
      <c r="J115" s="234" t="s">
        <v>4476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1310</v>
      </c>
      <c r="B116" s="233" t="s">
        <v>4477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4478</v>
      </c>
      <c r="B117" s="234" t="s">
        <v>4479</v>
      </c>
      <c r="C117" s="234" t="s">
        <v>4480</v>
      </c>
      <c r="D117" s="234" t="s">
        <v>4481</v>
      </c>
      <c r="E117" s="234" t="s">
        <v>19</v>
      </c>
      <c r="F117" s="234" t="s">
        <v>4482</v>
      </c>
      <c r="G117" s="234" t="s">
        <v>4483</v>
      </c>
      <c r="H117" s="234" t="s">
        <v>4484</v>
      </c>
      <c r="I117" s="234" t="s">
        <v>4485</v>
      </c>
      <c r="J117" s="234" t="s">
        <v>4486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4487</v>
      </c>
      <c r="B118" s="234" t="s">
        <v>4488</v>
      </c>
      <c r="C118" s="234" t="s">
        <v>4489</v>
      </c>
      <c r="D118" s="234" t="s">
        <v>4490</v>
      </c>
      <c r="E118" s="234" t="s">
        <v>19</v>
      </c>
      <c r="F118" s="234" t="s">
        <v>19</v>
      </c>
      <c r="G118" s="234" t="s">
        <v>19</v>
      </c>
      <c r="H118" s="234" t="s">
        <v>4491</v>
      </c>
      <c r="I118" s="234" t="s">
        <v>4324</v>
      </c>
      <c r="J118" s="234" t="s">
        <v>4492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4493</v>
      </c>
      <c r="B119" s="234" t="s">
        <v>4494</v>
      </c>
      <c r="C119" s="234" t="s">
        <v>4495</v>
      </c>
      <c r="D119" s="234" t="s">
        <v>4496</v>
      </c>
      <c r="E119" s="234" t="s">
        <v>19</v>
      </c>
      <c r="F119" s="234" t="s">
        <v>4497</v>
      </c>
      <c r="G119" s="234" t="s">
        <v>19</v>
      </c>
      <c r="H119" s="234" t="s">
        <v>4498</v>
      </c>
      <c r="I119" s="234" t="s">
        <v>4499</v>
      </c>
      <c r="J119" s="234" t="s">
        <v>4500</v>
      </c>
      <c r="K119" s="237">
        <f>IF(COUNTIF(L119:AY119,"&lt;&gt;")=0,"",SUMPRODUCT(((Recommendations[ImplStatus]="Implemented")+(Recommendations[ImplStatus]="Compensated"))*ISNUMBER(MATCH(Recommendations[Id],L119:AY119,0)))/COUNTIF(L119:AY119,"&lt;&gt;"))</f>
        <v>0</v>
      </c>
      <c r="L119" s="240" t="s">
        <v>444</v>
      </c>
      <c r="M119" s="240" t="s">
        <v>459</v>
      </c>
      <c r="N119" s="240" t="s">
        <v>773</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1314</v>
      </c>
      <c r="B120" s="233" t="s">
        <v>4501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4502</v>
      </c>
      <c r="B121" s="234" t="s">
        <v>4503</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4504</v>
      </c>
      <c r="B122" s="234" t="s">
        <v>4505</v>
      </c>
      <c r="C122" s="234" t="s">
        <v>4506</v>
      </c>
      <c r="D122" s="234" t="s">
        <v>4507</v>
      </c>
      <c r="E122" s="234" t="s">
        <v>19</v>
      </c>
      <c r="F122" s="234" t="s">
        <v>4508</v>
      </c>
      <c r="G122" s="234" t="s">
        <v>19</v>
      </c>
      <c r="H122" s="234" t="s">
        <v>4509</v>
      </c>
      <c r="I122" s="234" t="s">
        <v>4510</v>
      </c>
      <c r="J122" s="234" t="s">
        <v>4511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4512</v>
      </c>
      <c r="B123" s="234" t="s">
        <v>4513</v>
      </c>
      <c r="C123" s="234" t="s">
        <v>4514</v>
      </c>
      <c r="D123" s="234" t="s">
        <v>4515</v>
      </c>
      <c r="E123" s="234" t="s">
        <v>19</v>
      </c>
      <c r="F123" s="234" t="s">
        <v>4516</v>
      </c>
      <c r="G123" s="234" t="s">
        <v>19</v>
      </c>
      <c r="H123" s="234" t="s">
        <v>4517</v>
      </c>
      <c r="I123" s="234" t="s">
        <v>19</v>
      </c>
      <c r="J123" s="234" t="s">
        <v>4518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1318</v>
      </c>
      <c r="B124" s="233" t="s">
        <v>4519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4520</v>
      </c>
      <c r="B125" s="234" t="s">
        <v>4521</v>
      </c>
      <c r="C125" s="234" t="s">
        <v>4522</v>
      </c>
      <c r="D125" s="234" t="s">
        <v>4523</v>
      </c>
      <c r="E125" s="234" t="s">
        <v>19</v>
      </c>
      <c r="F125" s="234" t="s">
        <v>19</v>
      </c>
      <c r="G125" s="234" t="s">
        <v>19</v>
      </c>
      <c r="H125" s="234" t="s">
        <v>4524</v>
      </c>
      <c r="I125" s="234" t="s">
        <v>19</v>
      </c>
      <c r="J125" s="234" t="s">
        <v>4525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4526</v>
      </c>
      <c r="B126" s="234" t="s">
        <v>4527</v>
      </c>
      <c r="C126" s="234" t="s">
        <v>4528</v>
      </c>
      <c r="D126" s="234" t="s">
        <v>4529</v>
      </c>
      <c r="E126" s="234" t="s">
        <v>19</v>
      </c>
      <c r="F126" s="234" t="s">
        <v>4530</v>
      </c>
      <c r="G126" s="234" t="s">
        <v>19</v>
      </c>
      <c r="H126" s="234" t="s">
        <v>4531</v>
      </c>
      <c r="I126" s="234" t="s">
        <v>4532</v>
      </c>
      <c r="J126" s="234" t="s">
        <v>4533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4534</v>
      </c>
      <c r="B127" s="234" t="s">
        <v>4535</v>
      </c>
      <c r="C127" s="234" t="s">
        <v>4536</v>
      </c>
      <c r="D127" s="234" t="s">
        <v>4537</v>
      </c>
      <c r="E127" s="234" t="s">
        <v>4538</v>
      </c>
      <c r="F127" s="234" t="s">
        <v>19</v>
      </c>
      <c r="G127" s="234" t="s">
        <v>19</v>
      </c>
      <c r="H127" s="234" t="s">
        <v>4539</v>
      </c>
      <c r="I127" s="234" t="s">
        <v>19</v>
      </c>
      <c r="J127" s="234" t="s">
        <v>4540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4541</v>
      </c>
      <c r="B128" s="234" t="s">
        <v>4542</v>
      </c>
      <c r="C128" s="234" t="s">
        <v>4543</v>
      </c>
      <c r="D128" s="234" t="s">
        <v>19</v>
      </c>
      <c r="E128" s="234" t="s">
        <v>19</v>
      </c>
      <c r="F128" s="234" t="s">
        <v>19</v>
      </c>
      <c r="G128" s="234" t="s">
        <v>19</v>
      </c>
      <c r="H128" s="234" t="s">
        <v>4544</v>
      </c>
      <c r="I128" s="234" t="s">
        <v>4545</v>
      </c>
      <c r="J128" s="234" t="s">
        <v>4546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4547</v>
      </c>
      <c r="B129" s="234" t="s">
        <v>4548</v>
      </c>
      <c r="C129" s="234" t="s">
        <v>4549</v>
      </c>
      <c r="D129" s="234" t="s">
        <v>19</v>
      </c>
      <c r="E129" s="234" t="s">
        <v>4550</v>
      </c>
      <c r="F129" s="234" t="s">
        <v>19</v>
      </c>
      <c r="G129" s="234" t="s">
        <v>19</v>
      </c>
      <c r="H129" s="234" t="s">
        <v>4551</v>
      </c>
      <c r="I129" s="234" t="s">
        <v>19</v>
      </c>
      <c r="J129" s="234" t="s">
        <v>4552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4553</v>
      </c>
      <c r="B130" s="234" t="s">
        <v>4554</v>
      </c>
      <c r="C130" s="234" t="s">
        <v>4555</v>
      </c>
      <c r="D130" s="234" t="s">
        <v>19</v>
      </c>
      <c r="E130" s="234" t="s">
        <v>19</v>
      </c>
      <c r="F130" s="234" t="s">
        <v>19</v>
      </c>
      <c r="G130" s="234" t="s">
        <v>19</v>
      </c>
      <c r="H130" s="234" t="s">
        <v>4556</v>
      </c>
      <c r="I130" s="234" t="s">
        <v>19</v>
      </c>
      <c r="J130" s="234" t="s">
        <v>4557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4558</v>
      </c>
      <c r="B131" s="232" t="s">
        <v>4559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1336</v>
      </c>
      <c r="B132" s="233" t="s">
        <v>4560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4561</v>
      </c>
      <c r="B133" s="234" t="s">
        <v>4562</v>
      </c>
      <c r="C133" s="234" t="s">
        <v>4563</v>
      </c>
      <c r="D133" s="234" t="s">
        <v>4096</v>
      </c>
      <c r="E133" s="234" t="s">
        <v>3882</v>
      </c>
      <c r="F133" s="234" t="s">
        <v>19</v>
      </c>
      <c r="G133" s="234" t="s">
        <v>19</v>
      </c>
      <c r="H133" s="234" t="s">
        <v>4564</v>
      </c>
      <c r="I133" s="234" t="s">
        <v>19</v>
      </c>
      <c r="J133" s="234" t="s">
        <v>4565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4566</v>
      </c>
      <c r="B134" s="234" t="s">
        <v>4567</v>
      </c>
      <c r="C134" s="234" t="s">
        <v>4101</v>
      </c>
      <c r="D134" s="234" t="s">
        <v>3888</v>
      </c>
      <c r="E134" s="234" t="s">
        <v>19</v>
      </c>
      <c r="F134" s="234" t="s">
        <v>3890</v>
      </c>
      <c r="G134" s="234" t="s">
        <v>19</v>
      </c>
      <c r="H134" s="234" t="s">
        <v>4568</v>
      </c>
      <c r="I134" s="234" t="s">
        <v>19</v>
      </c>
      <c r="J134" s="234" t="s">
        <v>4569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1340</v>
      </c>
      <c r="B135" s="233" t="s">
        <v>4570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4571</v>
      </c>
      <c r="B136" s="234" t="s">
        <v>4572</v>
      </c>
      <c r="C136" s="234" t="s">
        <v>4573</v>
      </c>
      <c r="D136" s="234" t="s">
        <v>4574</v>
      </c>
      <c r="E136" s="234" t="s">
        <v>4575</v>
      </c>
      <c r="F136" s="234" t="s">
        <v>4576</v>
      </c>
      <c r="G136" s="234" t="s">
        <v>19</v>
      </c>
      <c r="H136" s="234" t="s">
        <v>4577</v>
      </c>
      <c r="I136" s="234" t="s">
        <v>19</v>
      </c>
      <c r="J136" s="234" t="s">
        <v>4578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4579</v>
      </c>
      <c r="B137" s="234" t="s">
        <v>4580</v>
      </c>
      <c r="C137" s="234" t="s">
        <v>4581</v>
      </c>
      <c r="D137" s="234" t="s">
        <v>4582</v>
      </c>
      <c r="E137" s="234" t="s">
        <v>19</v>
      </c>
      <c r="F137" s="234" t="s">
        <v>19</v>
      </c>
      <c r="G137" s="234" t="s">
        <v>19</v>
      </c>
      <c r="H137" s="234" t="s">
        <v>4583</v>
      </c>
      <c r="I137" s="234" t="s">
        <v>19</v>
      </c>
      <c r="J137" s="234" t="s">
        <v>4584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4585</v>
      </c>
      <c r="B138" s="234" t="s">
        <v>4586</v>
      </c>
      <c r="C138" s="234" t="s">
        <v>4587</v>
      </c>
      <c r="D138" s="234" t="s">
        <v>19</v>
      </c>
      <c r="E138" s="234" t="s">
        <v>19</v>
      </c>
      <c r="F138" s="234" t="s">
        <v>19</v>
      </c>
      <c r="G138" s="234" t="s">
        <v>19</v>
      </c>
      <c r="H138" s="234" t="s">
        <v>4588</v>
      </c>
      <c r="I138" s="234" t="s">
        <v>19</v>
      </c>
      <c r="J138" s="234" t="s">
        <v>4589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4590</v>
      </c>
      <c r="B139" s="234" t="s">
        <v>4591</v>
      </c>
      <c r="C139" s="234" t="s">
        <v>4592</v>
      </c>
      <c r="D139" s="234" t="s">
        <v>4593</v>
      </c>
      <c r="E139" s="234" t="s">
        <v>19</v>
      </c>
      <c r="F139" s="234" t="s">
        <v>19</v>
      </c>
      <c r="G139" s="234" t="s">
        <v>19</v>
      </c>
      <c r="H139" s="234" t="s">
        <v>4594</v>
      </c>
      <c r="I139" s="234" t="s">
        <v>4595</v>
      </c>
      <c r="J139" s="234" t="s">
        <v>4596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4597</v>
      </c>
      <c r="B140" s="234" t="s">
        <v>4598</v>
      </c>
      <c r="C140" s="234" t="s">
        <v>4599</v>
      </c>
      <c r="D140" s="234" t="s">
        <v>4600</v>
      </c>
      <c r="E140" s="234" t="s">
        <v>19</v>
      </c>
      <c r="F140" s="234" t="s">
        <v>19</v>
      </c>
      <c r="G140" s="234" t="s">
        <v>19</v>
      </c>
      <c r="H140" s="234" t="s">
        <v>4601</v>
      </c>
      <c r="I140" s="234" t="s">
        <v>4324</v>
      </c>
      <c r="J140" s="234" t="s">
        <v>4602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4603</v>
      </c>
      <c r="B141" s="234" t="s">
        <v>4604</v>
      </c>
      <c r="C141" s="234" t="s">
        <v>4605</v>
      </c>
      <c r="D141" s="234" t="s">
        <v>19</v>
      </c>
      <c r="E141" s="234" t="s">
        <v>4606</v>
      </c>
      <c r="F141" s="234" t="s">
        <v>19</v>
      </c>
      <c r="G141" s="234" t="s">
        <v>19</v>
      </c>
      <c r="H141" s="234" t="s">
        <v>4607</v>
      </c>
      <c r="I141" s="234" t="s">
        <v>4324</v>
      </c>
      <c r="J141" s="234" t="s">
        <v>4608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4609</v>
      </c>
      <c r="B142" s="234" t="s">
        <v>4610</v>
      </c>
      <c r="C142" s="234" t="s">
        <v>4611</v>
      </c>
      <c r="D142" s="234" t="s">
        <v>4612</v>
      </c>
      <c r="E142" s="234" t="s">
        <v>4606</v>
      </c>
      <c r="F142" s="234" t="s">
        <v>19</v>
      </c>
      <c r="G142" s="234" t="s">
        <v>19</v>
      </c>
      <c r="H142" s="234" t="s">
        <v>4613</v>
      </c>
      <c r="I142" s="234" t="s">
        <v>4614</v>
      </c>
      <c r="J142" s="234" t="s">
        <v>4615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1344</v>
      </c>
      <c r="B143" s="233" t="s">
        <v>4616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4617</v>
      </c>
      <c r="B144" s="234" t="s">
        <v>4618</v>
      </c>
      <c r="C144" s="234" t="s">
        <v>4619</v>
      </c>
      <c r="D144" s="234" t="s">
        <v>19</v>
      </c>
      <c r="E144" s="234" t="s">
        <v>19</v>
      </c>
      <c r="F144" s="234" t="s">
        <v>19</v>
      </c>
      <c r="G144" s="234" t="s">
        <v>19</v>
      </c>
      <c r="H144" s="234" t="s">
        <v>4620</v>
      </c>
      <c r="I144" s="234" t="s">
        <v>19</v>
      </c>
      <c r="J144" s="234" t="s">
        <v>4621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4622</v>
      </c>
      <c r="B145" s="234" t="s">
        <v>4623</v>
      </c>
      <c r="C145" s="234" t="s">
        <v>4624</v>
      </c>
      <c r="D145" s="234" t="s">
        <v>19</v>
      </c>
      <c r="E145" s="234" t="s">
        <v>19</v>
      </c>
      <c r="F145" s="234" t="s">
        <v>19</v>
      </c>
      <c r="G145" s="234" t="s">
        <v>19</v>
      </c>
      <c r="H145" s="234" t="s">
        <v>4625</v>
      </c>
      <c r="I145" s="234" t="s">
        <v>19</v>
      </c>
      <c r="J145" s="234" t="s">
        <v>4626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4627</v>
      </c>
      <c r="B146" s="234" t="s">
        <v>4628</v>
      </c>
      <c r="C146" s="234" t="s">
        <v>4629</v>
      </c>
      <c r="D146" s="234" t="s">
        <v>4630</v>
      </c>
      <c r="E146" s="234" t="s">
        <v>19</v>
      </c>
      <c r="F146" s="234" t="s">
        <v>19</v>
      </c>
      <c r="G146" s="234" t="s">
        <v>19</v>
      </c>
      <c r="H146" s="234" t="s">
        <v>4631</v>
      </c>
      <c r="I146" s="234" t="s">
        <v>19</v>
      </c>
      <c r="J146" s="234" t="s">
        <v>4632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4633</v>
      </c>
      <c r="B147" s="232" t="s">
        <v>4634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1366</v>
      </c>
      <c r="B148" s="233" t="s">
        <v>4635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4636</v>
      </c>
      <c r="B149" s="234" t="s">
        <v>4637</v>
      </c>
      <c r="C149" s="234" t="s">
        <v>4638</v>
      </c>
      <c r="D149" s="234" t="s">
        <v>4096</v>
      </c>
      <c r="E149" s="234" t="s">
        <v>3882</v>
      </c>
      <c r="F149" s="234" t="s">
        <v>19</v>
      </c>
      <c r="G149" s="234" t="s">
        <v>19</v>
      </c>
      <c r="H149" s="234" t="s">
        <v>4639</v>
      </c>
      <c r="I149" s="234" t="s">
        <v>19</v>
      </c>
      <c r="J149" s="234" t="s">
        <v>4640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4641</v>
      </c>
      <c r="B150" s="234" t="s">
        <v>4642</v>
      </c>
      <c r="C150" s="234" t="s">
        <v>3887</v>
      </c>
      <c r="D150" s="234" t="s">
        <v>3888</v>
      </c>
      <c r="E150" s="234" t="s">
        <v>19</v>
      </c>
      <c r="F150" s="234" t="s">
        <v>3890</v>
      </c>
      <c r="G150" s="234" t="s">
        <v>19</v>
      </c>
      <c r="H150" s="234" t="s">
        <v>4643</v>
      </c>
      <c r="I150" s="234" t="s">
        <v>19</v>
      </c>
      <c r="J150" s="234" t="s">
        <v>4644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1370</v>
      </c>
      <c r="B151" s="233" t="s">
        <v>4645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4646</v>
      </c>
      <c r="B152" s="234" t="s">
        <v>4647</v>
      </c>
      <c r="C152" s="234" t="s">
        <v>4648</v>
      </c>
      <c r="D152" s="234" t="s">
        <v>19</v>
      </c>
      <c r="E152" s="234" t="s">
        <v>19</v>
      </c>
      <c r="F152" s="234" t="s">
        <v>19</v>
      </c>
      <c r="G152" s="234" t="s">
        <v>19</v>
      </c>
      <c r="H152" s="234" t="s">
        <v>4649</v>
      </c>
      <c r="I152" s="234" t="s">
        <v>4650</v>
      </c>
      <c r="J152" s="234" t="s">
        <v>4651</v>
      </c>
      <c r="K152" s="237">
        <f>IF(COUNTIF(L152:AY152,"&lt;&gt;")=0,"",SUMPRODUCT(((Recommendations[ImplStatus]="Implemented")+(Recommendations[ImplStatus]="Compensated"))*ISNUMBER(MATCH(Recommendations[Id],L152:AY152,0)))/COUNTIF(L152:AY152,"&lt;&gt;"))</f>
        <v>0</v>
      </c>
      <c r="L152" s="240" t="s">
        <v>474</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4652</v>
      </c>
      <c r="B153" s="234" t="s">
        <v>4653</v>
      </c>
      <c r="C153" s="234" t="s">
        <v>4654</v>
      </c>
      <c r="D153" s="234" t="s">
        <v>4655</v>
      </c>
      <c r="E153" s="234" t="s">
        <v>19</v>
      </c>
      <c r="F153" s="234" t="s">
        <v>4656</v>
      </c>
      <c r="G153" s="234" t="s">
        <v>19</v>
      </c>
      <c r="H153" s="234" t="s">
        <v>4657</v>
      </c>
      <c r="I153" s="234" t="s">
        <v>4658</v>
      </c>
      <c r="J153" s="234" t="s">
        <v>4659</v>
      </c>
      <c r="K153" s="237">
        <f>IF(COUNTIF(L153:AY153,"&lt;&gt;")=0,"",SUMPRODUCT(((Recommendations[ImplStatus]="Implemented")+(Recommendations[ImplStatus]="Compensated"))*ISNUMBER(MATCH(Recommendations[Id],L153:AY153,0)))/COUNTIF(L153:AY153,"&lt;&gt;"))</f>
        <v>0</v>
      </c>
      <c r="L153" s="240" t="s">
        <v>48</v>
      </c>
      <c r="M153" s="240" t="s">
        <v>499</v>
      </c>
      <c r="N153" s="240" t="s">
        <v>643</v>
      </c>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4660</v>
      </c>
      <c r="B154" s="234" t="s">
        <v>4661</v>
      </c>
      <c r="C154" s="234" t="s">
        <v>4662</v>
      </c>
      <c r="D154" s="234" t="s">
        <v>19</v>
      </c>
      <c r="E154" s="234" t="s">
        <v>19</v>
      </c>
      <c r="F154" s="234" t="s">
        <v>4663</v>
      </c>
      <c r="G154" s="234" t="s">
        <v>19</v>
      </c>
      <c r="H154" s="234" t="s">
        <v>4664</v>
      </c>
      <c r="I154" s="234" t="s">
        <v>19</v>
      </c>
      <c r="J154" s="234" t="s">
        <v>4665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4666</v>
      </c>
      <c r="B155" s="234" t="s">
        <v>4667</v>
      </c>
      <c r="C155" s="234" t="s">
        <v>4668</v>
      </c>
      <c r="D155" s="234" t="s">
        <v>19</v>
      </c>
      <c r="E155" s="234" t="s">
        <v>19</v>
      </c>
      <c r="F155" s="234" t="s">
        <v>19</v>
      </c>
      <c r="G155" s="234" t="s">
        <v>19</v>
      </c>
      <c r="H155" s="234" t="s">
        <v>4669</v>
      </c>
      <c r="I155" s="234" t="s">
        <v>4670</v>
      </c>
      <c r="J155" s="234" t="s">
        <v>4671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4672</v>
      </c>
      <c r="B156" s="234" t="s">
        <v>4673</v>
      </c>
      <c r="C156" s="234" t="s">
        <v>4674</v>
      </c>
      <c r="D156" s="234" t="s">
        <v>19</v>
      </c>
      <c r="E156" s="234" t="s">
        <v>19</v>
      </c>
      <c r="F156" s="234" t="s">
        <v>19</v>
      </c>
      <c r="G156" s="234" t="s">
        <v>19</v>
      </c>
      <c r="H156" s="234" t="s">
        <v>4675</v>
      </c>
      <c r="I156" s="234" t="s">
        <v>19</v>
      </c>
      <c r="J156" s="234" t="s">
        <v>4676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4677</v>
      </c>
      <c r="B157" s="234" t="s">
        <v>4678</v>
      </c>
      <c r="C157" s="234" t="s">
        <v>4679</v>
      </c>
      <c r="D157" s="234" t="s">
        <v>4680</v>
      </c>
      <c r="E157" s="234" t="s">
        <v>19</v>
      </c>
      <c r="F157" s="234" t="s">
        <v>19</v>
      </c>
      <c r="G157" s="234" t="s">
        <v>19</v>
      </c>
      <c r="H157" s="234" t="s">
        <v>4681</v>
      </c>
      <c r="I157" s="234" t="s">
        <v>19</v>
      </c>
      <c r="J157" s="234" t="s">
        <v>4682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4683</v>
      </c>
      <c r="B158" s="234" t="s">
        <v>4684</v>
      </c>
      <c r="C158" s="234" t="s">
        <v>4685</v>
      </c>
      <c r="D158" s="234" t="s">
        <v>4686</v>
      </c>
      <c r="E158" s="234" t="s">
        <v>19</v>
      </c>
      <c r="F158" s="234" t="s">
        <v>19</v>
      </c>
      <c r="G158" s="234" t="s">
        <v>19</v>
      </c>
      <c r="H158" s="234" t="s">
        <v>19</v>
      </c>
      <c r="I158" s="234" t="s">
        <v>19</v>
      </c>
      <c r="J158" s="234" t="s">
        <v>4687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4688</v>
      </c>
      <c r="B159" s="234" t="s">
        <v>4689</v>
      </c>
      <c r="C159" s="234" t="s">
        <v>4690</v>
      </c>
      <c r="D159" s="234" t="s">
        <v>4691</v>
      </c>
      <c r="E159" s="234" t="s">
        <v>19</v>
      </c>
      <c r="F159" s="234" t="s">
        <v>4692</v>
      </c>
      <c r="G159" s="234" t="s">
        <v>19</v>
      </c>
      <c r="H159" s="234" t="s">
        <v>4693</v>
      </c>
      <c r="I159" s="234" t="s">
        <v>4694</v>
      </c>
      <c r="J159" s="234" t="s">
        <v>4695</v>
      </c>
      <c r="K159" s="237">
        <f>IF(COUNTIF(L159:AY159,"&lt;&gt;")=0,"",SUMPRODUCT(((Recommendations[ImplStatus]="Implemented")+(Recommendations[ImplStatus]="Compensated"))*ISNUMBER(MATCH(Recommendations[Id],L159:AY159,0)))/COUNTIF(L159:AY159,"&lt;&gt;"))</f>
        <v>0</v>
      </c>
      <c r="L159" s="240" t="s">
        <v>13</v>
      </c>
      <c r="M159" s="240" t="s">
        <v>23</v>
      </c>
      <c r="N159" s="240" t="s">
        <v>28</v>
      </c>
      <c r="O159" s="240" t="s">
        <v>119</v>
      </c>
      <c r="P159" s="240" t="s">
        <v>154</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1374</v>
      </c>
      <c r="B160" s="233" t="s">
        <v>4696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4697</v>
      </c>
      <c r="B161" s="234" t="s">
        <v>4698</v>
      </c>
      <c r="C161" s="234" t="s">
        <v>4699</v>
      </c>
      <c r="D161" s="234" t="s">
        <v>4700</v>
      </c>
      <c r="E161" s="234" t="s">
        <v>19</v>
      </c>
      <c r="F161" s="234" t="s">
        <v>19</v>
      </c>
      <c r="G161" s="234" t="s">
        <v>4701</v>
      </c>
      <c r="H161" s="234" t="s">
        <v>4702</v>
      </c>
      <c r="I161" s="234" t="s">
        <v>4703</v>
      </c>
      <c r="J161" s="234" t="s">
        <v>4704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4705</v>
      </c>
      <c r="B162" s="234" t="s">
        <v>4706</v>
      </c>
      <c r="C162" s="234" t="s">
        <v>4707</v>
      </c>
      <c r="D162" s="234" t="s">
        <v>4708</v>
      </c>
      <c r="E162" s="234" t="s">
        <v>19</v>
      </c>
      <c r="F162" s="234" t="s">
        <v>19</v>
      </c>
      <c r="G162" s="234" t="s">
        <v>19</v>
      </c>
      <c r="H162" s="234" t="s">
        <v>4709</v>
      </c>
      <c r="I162" s="234" t="s">
        <v>19</v>
      </c>
      <c r="J162" s="234" t="s">
        <v>4710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4711</v>
      </c>
      <c r="B163" s="234" t="s">
        <v>4712</v>
      </c>
      <c r="C163" s="234" t="s">
        <v>4713</v>
      </c>
      <c r="D163" s="234" t="s">
        <v>4708</v>
      </c>
      <c r="E163" s="234" t="s">
        <v>19</v>
      </c>
      <c r="F163" s="234" t="s">
        <v>4714</v>
      </c>
      <c r="G163" s="234" t="s">
        <v>19</v>
      </c>
      <c r="H163" s="234" t="s">
        <v>4715</v>
      </c>
      <c r="I163" s="234" t="s">
        <v>19</v>
      </c>
      <c r="J163" s="234" t="s">
        <v>4716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4717</v>
      </c>
      <c r="B164" s="234" t="s">
        <v>4718</v>
      </c>
      <c r="C164" s="234" t="s">
        <v>4719</v>
      </c>
      <c r="D164" s="234" t="s">
        <v>4720</v>
      </c>
      <c r="E164" s="234" t="s">
        <v>19</v>
      </c>
      <c r="F164" s="234" t="s">
        <v>19</v>
      </c>
      <c r="G164" s="234" t="s">
        <v>19</v>
      </c>
      <c r="H164" s="234" t="s">
        <v>4721</v>
      </c>
      <c r="I164" s="234" t="s">
        <v>4722</v>
      </c>
      <c r="J164" s="234" t="s">
        <v>4723</v>
      </c>
      <c r="K164" s="237">
        <f>IF(COUNTIF(L164:AY164,"&lt;&gt;")=0,"",SUMPRODUCT(((Recommendations[ImplStatus]="Implemented")+(Recommendations[ImplStatus]="Compensated"))*ISNUMBER(MATCH(Recommendations[Id],L164:AY164,0)))/COUNTIF(L164:AY164,"&lt;&gt;"))</f>
        <v>0</v>
      </c>
      <c r="L164" s="240" t="s">
        <v>58</v>
      </c>
      <c r="M164" s="240" t="s">
        <v>114</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4724</v>
      </c>
      <c r="B165" s="234" t="s">
        <v>4725</v>
      </c>
      <c r="C165" s="234" t="s">
        <v>4726</v>
      </c>
      <c r="D165" s="234" t="s">
        <v>19</v>
      </c>
      <c r="E165" s="234" t="s">
        <v>19</v>
      </c>
      <c r="F165" s="234" t="s">
        <v>19</v>
      </c>
      <c r="G165" s="234" t="s">
        <v>19</v>
      </c>
      <c r="H165" s="234" t="s">
        <v>4727</v>
      </c>
      <c r="I165" s="234" t="s">
        <v>19</v>
      </c>
      <c r="J165" s="234" t="s">
        <v>4728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4729</v>
      </c>
      <c r="B166" s="234" t="s">
        <v>4730</v>
      </c>
      <c r="C166" s="234" t="s">
        <v>4731</v>
      </c>
      <c r="D166" s="234" t="s">
        <v>4732</v>
      </c>
      <c r="E166" s="234" t="s">
        <v>19</v>
      </c>
      <c r="F166" s="234" t="s">
        <v>19</v>
      </c>
      <c r="G166" s="234" t="s">
        <v>19</v>
      </c>
      <c r="H166" s="234" t="s">
        <v>4733</v>
      </c>
      <c r="I166" s="234" t="s">
        <v>4734</v>
      </c>
      <c r="J166" s="234" t="s">
        <v>4735</v>
      </c>
      <c r="K166" s="237">
        <f>IF(COUNTIF(L166:AY166,"&lt;&gt;")=0,"",SUMPRODUCT(((Recommendations[ImplStatus]="Implemented")+(Recommendations[ImplStatus]="Compensated"))*ISNUMBER(MATCH(Recommendations[Id],L166:AY166,0)))/COUNTIF(L166:AY166,"&lt;&gt;"))</f>
        <v>0</v>
      </c>
      <c r="L166" s="240" t="s">
        <v>584</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4736</v>
      </c>
      <c r="B167" s="234" t="s">
        <v>4737</v>
      </c>
      <c r="C167" s="234" t="s">
        <v>4738</v>
      </c>
      <c r="D167" s="234" t="s">
        <v>19</v>
      </c>
      <c r="E167" s="234" t="s">
        <v>19</v>
      </c>
      <c r="F167" s="234" t="s">
        <v>19</v>
      </c>
      <c r="G167" s="234" t="s">
        <v>19</v>
      </c>
      <c r="H167" s="234" t="s">
        <v>4739</v>
      </c>
      <c r="I167" s="234" t="s">
        <v>4740</v>
      </c>
      <c r="J167" s="234" t="s">
        <v>4741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4742</v>
      </c>
      <c r="B168" s="234" t="s">
        <v>4743</v>
      </c>
      <c r="C168" s="234" t="s">
        <v>4744</v>
      </c>
      <c r="D168" s="234" t="s">
        <v>4745</v>
      </c>
      <c r="E168" s="234" t="s">
        <v>19</v>
      </c>
      <c r="F168" s="234" t="s">
        <v>19</v>
      </c>
      <c r="G168" s="234" t="s">
        <v>19</v>
      </c>
      <c r="H168" s="234" t="s">
        <v>4746</v>
      </c>
      <c r="I168" s="234" t="s">
        <v>19</v>
      </c>
      <c r="J168" s="234" t="s">
        <v>4747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4748</v>
      </c>
      <c r="B169" s="234" t="s">
        <v>4749</v>
      </c>
      <c r="C169" s="234" t="s">
        <v>4750</v>
      </c>
      <c r="D169" s="234" t="s">
        <v>4751</v>
      </c>
      <c r="E169" s="234" t="s">
        <v>19</v>
      </c>
      <c r="F169" s="234" t="s">
        <v>19</v>
      </c>
      <c r="G169" s="234" t="s">
        <v>4752</v>
      </c>
      <c r="H169" s="234" t="s">
        <v>4753</v>
      </c>
      <c r="I169" s="234" t="s">
        <v>4754</v>
      </c>
      <c r="J169" s="234" t="s">
        <v>4755</v>
      </c>
      <c r="K169" s="237">
        <f>IF(COUNTIF(L169:AY169,"&lt;&gt;")=0,"",SUMPRODUCT(((Recommendations[ImplStatus]="Implemented")+(Recommendations[ImplStatus]="Compensated"))*ISNUMBER(MATCH(Recommendations[Id],L169:AY169,0)))/COUNTIF(L169:AY169,"&lt;&gt;"))</f>
        <v>0</v>
      </c>
      <c r="L169" s="240" t="s">
        <v>579</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4756</v>
      </c>
      <c r="B170" s="234" t="s">
        <v>4757</v>
      </c>
      <c r="C170" s="234" t="s">
        <v>4758</v>
      </c>
      <c r="D170" s="234" t="s">
        <v>4759</v>
      </c>
      <c r="E170" s="234" t="s">
        <v>19</v>
      </c>
      <c r="F170" s="234" t="s">
        <v>19</v>
      </c>
      <c r="G170" s="234" t="s">
        <v>19</v>
      </c>
      <c r="H170" s="234" t="s">
        <v>4760</v>
      </c>
      <c r="I170" s="234" t="s">
        <v>4761</v>
      </c>
      <c r="J170" s="234" t="s">
        <v>4762</v>
      </c>
      <c r="K170" s="237">
        <f>IF(COUNTIF(L170:AY170,"&lt;&gt;")=0,"",SUMPRODUCT(((Recommendations[ImplStatus]="Implemented")+(Recommendations[ImplStatus]="Compensated"))*ISNUMBER(MATCH(Recommendations[Id],L170:AY170,0)))/COUNTIF(L170:AY170,"&lt;&gt;"))</f>
        <v>0</v>
      </c>
      <c r="L170" s="240" t="s">
        <v>638</v>
      </c>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4763</v>
      </c>
      <c r="B171" s="234" t="s">
        <v>4764</v>
      </c>
      <c r="C171" s="234" t="s">
        <v>4758</v>
      </c>
      <c r="D171" s="234" t="s">
        <v>4765</v>
      </c>
      <c r="E171" s="234" t="s">
        <v>19</v>
      </c>
      <c r="F171" s="234" t="s">
        <v>19</v>
      </c>
      <c r="G171" s="234" t="s">
        <v>4766</v>
      </c>
      <c r="H171" s="234" t="s">
        <v>4760</v>
      </c>
      <c r="I171" s="234" t="s">
        <v>4767</v>
      </c>
      <c r="J171" s="234" t="s">
        <v>4768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4769</v>
      </c>
      <c r="B172" s="234" t="s">
        <v>4770</v>
      </c>
      <c r="C172" s="234" t="s">
        <v>4771</v>
      </c>
      <c r="D172" s="234" t="s">
        <v>4772</v>
      </c>
      <c r="E172" s="234" t="s">
        <v>19</v>
      </c>
      <c r="F172" s="234" t="s">
        <v>19</v>
      </c>
      <c r="G172" s="234" t="s">
        <v>19</v>
      </c>
      <c r="H172" s="234" t="s">
        <v>4773</v>
      </c>
      <c r="I172" s="234" t="s">
        <v>19</v>
      </c>
      <c r="J172" s="234" t="s">
        <v>4774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1378</v>
      </c>
      <c r="B173" s="233" t="s">
        <v>4775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4776</v>
      </c>
      <c r="B174" s="234" t="s">
        <v>4777</v>
      </c>
      <c r="C174" s="234" t="s">
        <v>4778</v>
      </c>
      <c r="D174" s="234" t="s">
        <v>4779</v>
      </c>
      <c r="E174" s="234" t="s">
        <v>4780</v>
      </c>
      <c r="F174" s="234" t="s">
        <v>19</v>
      </c>
      <c r="G174" s="234" t="s">
        <v>19</v>
      </c>
      <c r="H174" s="234" t="s">
        <v>4781</v>
      </c>
      <c r="I174" s="234" t="s">
        <v>4782</v>
      </c>
      <c r="J174" s="234" t="s">
        <v>4783</v>
      </c>
      <c r="K174" s="237">
        <f>IF(COUNTIF(L174:AY174,"&lt;&gt;")=0,"",SUMPRODUCT(((Recommendations[ImplStatus]="Implemented")+(Recommendations[ImplStatus]="Compensated"))*ISNUMBER(MATCH(Recommendations[Id],L174:AY174,0)))/COUNTIF(L174:AY174,"&lt;&gt;"))</f>
        <v>0</v>
      </c>
      <c r="L174" s="240" t="s">
        <v>609</v>
      </c>
      <c r="M174" s="240" t="s">
        <v>618</v>
      </c>
      <c r="N174" s="240" t="s">
        <v>623</v>
      </c>
      <c r="O174" s="240" t="s">
        <v>628</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4784</v>
      </c>
      <c r="B175" s="234" t="s">
        <v>4785</v>
      </c>
      <c r="C175" s="234" t="s">
        <v>4786</v>
      </c>
      <c r="D175" s="234" t="s">
        <v>19</v>
      </c>
      <c r="E175" s="234" t="s">
        <v>4787</v>
      </c>
      <c r="F175" s="234" t="s">
        <v>19</v>
      </c>
      <c r="G175" s="234" t="s">
        <v>19</v>
      </c>
      <c r="H175" s="234" t="s">
        <v>4788</v>
      </c>
      <c r="I175" s="234" t="s">
        <v>19</v>
      </c>
      <c r="J175" s="234" t="s">
        <v>4789</v>
      </c>
      <c r="K175" s="237">
        <f>IF(COUNTIF(L175:AY175,"&lt;&gt;")=0,"",SUMPRODUCT(((Recommendations[ImplStatus]="Implemented")+(Recommendations[ImplStatus]="Compensated"))*ISNUMBER(MATCH(Recommendations[Id],L175:AY175,0)))/COUNTIF(L175:AY175,"&lt;&gt;"))</f>
        <v>0</v>
      </c>
      <c r="L175" s="240" t="s">
        <v>609</v>
      </c>
      <c r="M175" s="240" t="s">
        <v>618</v>
      </c>
      <c r="N175" s="240" t="s">
        <v>623</v>
      </c>
      <c r="O175" s="240" t="s">
        <v>628</v>
      </c>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4790</v>
      </c>
      <c r="B176" s="234" t="s">
        <v>4791</v>
      </c>
      <c r="C176" s="234" t="s">
        <v>4792</v>
      </c>
      <c r="D176" s="234" t="s">
        <v>19</v>
      </c>
      <c r="E176" s="234" t="s">
        <v>4793</v>
      </c>
      <c r="F176" s="234" t="s">
        <v>19</v>
      </c>
      <c r="G176" s="234" t="s">
        <v>19</v>
      </c>
      <c r="H176" s="234" t="s">
        <v>4794</v>
      </c>
      <c r="I176" s="234" t="s">
        <v>4795</v>
      </c>
      <c r="J176" s="234" t="s">
        <v>4796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1383</v>
      </c>
      <c r="B177" s="233" t="s">
        <v>4797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4798</v>
      </c>
      <c r="B178" s="234" t="s">
        <v>4799</v>
      </c>
      <c r="C178" s="234" t="s">
        <v>4800</v>
      </c>
      <c r="D178" s="234" t="s">
        <v>4801</v>
      </c>
      <c r="E178" s="234" t="s">
        <v>4802</v>
      </c>
      <c r="F178" s="234" t="s">
        <v>4803</v>
      </c>
      <c r="G178" s="234" t="s">
        <v>19</v>
      </c>
      <c r="H178" s="234" t="s">
        <v>4804</v>
      </c>
      <c r="I178" s="234" t="s">
        <v>4805</v>
      </c>
      <c r="J178" s="234" t="s">
        <v>4806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1387</v>
      </c>
      <c r="B179" s="233" t="s">
        <v>4807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4808</v>
      </c>
      <c r="B180" s="234" t="s">
        <v>4809</v>
      </c>
      <c r="C180" s="234" t="s">
        <v>4810</v>
      </c>
      <c r="D180" s="234" t="s">
        <v>4801</v>
      </c>
      <c r="E180" s="234" t="s">
        <v>4811</v>
      </c>
      <c r="F180" s="234" t="s">
        <v>19</v>
      </c>
      <c r="G180" s="234" t="s">
        <v>19</v>
      </c>
      <c r="H180" s="234" t="s">
        <v>4812</v>
      </c>
      <c r="I180" s="234" t="s">
        <v>4324</v>
      </c>
      <c r="J180" s="234" t="s">
        <v>4813</v>
      </c>
      <c r="K180" s="237">
        <f>IF(COUNTIF(L180:AY180,"&lt;&gt;")=0,"",SUMPRODUCT(((Recommendations[ImplStatus]="Implemented")+(Recommendations[ImplStatus]="Compensated"))*ISNUMBER(MATCH(Recommendations[Id],L180:AY180,0)))/COUNTIF(L180:AY180,"&lt;&gt;"))</f>
        <v>0</v>
      </c>
      <c r="L180" s="240" t="s">
        <v>88</v>
      </c>
      <c r="M180" s="240" t="s">
        <v>134</v>
      </c>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4814</v>
      </c>
      <c r="B181" s="234" t="s">
        <v>4815</v>
      </c>
      <c r="C181" s="234" t="s">
        <v>4816</v>
      </c>
      <c r="D181" s="234" t="s">
        <v>4817</v>
      </c>
      <c r="E181" s="234" t="s">
        <v>19</v>
      </c>
      <c r="F181" s="234" t="s">
        <v>19</v>
      </c>
      <c r="G181" s="234" t="s">
        <v>19</v>
      </c>
      <c r="H181" s="234" t="s">
        <v>4818</v>
      </c>
      <c r="I181" s="234" t="s">
        <v>4819</v>
      </c>
      <c r="J181" s="234" t="s">
        <v>4820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4821</v>
      </c>
      <c r="B182" s="234" t="s">
        <v>4822</v>
      </c>
      <c r="C182" s="234" t="s">
        <v>4823</v>
      </c>
      <c r="D182" s="234" t="s">
        <v>4824</v>
      </c>
      <c r="E182" s="234" t="s">
        <v>19</v>
      </c>
      <c r="F182" s="234" t="s">
        <v>19</v>
      </c>
      <c r="G182" s="234" t="s">
        <v>19</v>
      </c>
      <c r="H182" s="234" t="s">
        <v>4825</v>
      </c>
      <c r="I182" s="234" t="s">
        <v>4324</v>
      </c>
      <c r="J182" s="234" t="s">
        <v>4826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4827</v>
      </c>
      <c r="B183" s="232" t="s">
        <v>4828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1417</v>
      </c>
      <c r="B184" s="233" t="s">
        <v>4829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4830</v>
      </c>
      <c r="B185" s="234" t="s">
        <v>4831</v>
      </c>
      <c r="C185" s="234" t="s">
        <v>4832</v>
      </c>
      <c r="D185" s="234" t="s">
        <v>4096</v>
      </c>
      <c r="E185" s="234" t="s">
        <v>4833</v>
      </c>
      <c r="F185" s="234" t="s">
        <v>19</v>
      </c>
      <c r="G185" s="234" t="s">
        <v>19</v>
      </c>
      <c r="H185" s="234" t="s">
        <v>4834</v>
      </c>
      <c r="I185" s="234" t="s">
        <v>19</v>
      </c>
      <c r="J185" s="234" t="s">
        <v>4835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4836</v>
      </c>
      <c r="B186" s="234" t="s">
        <v>4837</v>
      </c>
      <c r="C186" s="234" t="s">
        <v>4101</v>
      </c>
      <c r="D186" s="234" t="s">
        <v>4838</v>
      </c>
      <c r="E186" s="234" t="s">
        <v>19</v>
      </c>
      <c r="F186" s="234" t="s">
        <v>19</v>
      </c>
      <c r="G186" s="234" t="s">
        <v>19</v>
      </c>
      <c r="H186" s="234" t="s">
        <v>4839</v>
      </c>
      <c r="I186" s="234" t="s">
        <v>19</v>
      </c>
      <c r="J186" s="234" t="s">
        <v>4840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1421</v>
      </c>
      <c r="B187" s="233" t="s">
        <v>4841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4842</v>
      </c>
      <c r="B188" s="234" t="s">
        <v>4843</v>
      </c>
      <c r="C188" s="234" t="s">
        <v>4844</v>
      </c>
      <c r="D188" s="234" t="s">
        <v>4845</v>
      </c>
      <c r="E188" s="234" t="s">
        <v>19</v>
      </c>
      <c r="F188" s="234" t="s">
        <v>4846</v>
      </c>
      <c r="G188" s="234" t="s">
        <v>19</v>
      </c>
      <c r="H188" s="234" t="s">
        <v>4847</v>
      </c>
      <c r="I188" s="234" t="s">
        <v>4848</v>
      </c>
      <c r="J188" s="234" t="s">
        <v>4849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4850</v>
      </c>
      <c r="B189" s="234" t="s">
        <v>4851</v>
      </c>
      <c r="C189" s="234" t="s">
        <v>4852</v>
      </c>
      <c r="D189" s="234" t="s">
        <v>4853</v>
      </c>
      <c r="E189" s="234" t="s">
        <v>19</v>
      </c>
      <c r="F189" s="234" t="s">
        <v>19</v>
      </c>
      <c r="G189" s="234" t="s">
        <v>19</v>
      </c>
      <c r="H189" s="234" t="s">
        <v>4854</v>
      </c>
      <c r="I189" s="234" t="s">
        <v>19</v>
      </c>
      <c r="J189" s="234" t="s">
        <v>4855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4856</v>
      </c>
      <c r="B190" s="234" t="s">
        <v>4857</v>
      </c>
      <c r="C190" s="234" t="s">
        <v>4858</v>
      </c>
      <c r="D190" s="234" t="s">
        <v>4859</v>
      </c>
      <c r="E190" s="234" t="s">
        <v>19</v>
      </c>
      <c r="F190" s="234" t="s">
        <v>4860</v>
      </c>
      <c r="G190" s="234" t="s">
        <v>19</v>
      </c>
      <c r="H190" s="234" t="s">
        <v>4861</v>
      </c>
      <c r="I190" s="234" t="s">
        <v>19</v>
      </c>
      <c r="J190" s="234" t="s">
        <v>4862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4863</v>
      </c>
      <c r="B191" s="234" t="s">
        <v>4864</v>
      </c>
      <c r="C191" s="234" t="s">
        <v>4865</v>
      </c>
      <c r="D191" s="234" t="s">
        <v>19</v>
      </c>
      <c r="E191" s="234" t="s">
        <v>19</v>
      </c>
      <c r="F191" s="234" t="s">
        <v>19</v>
      </c>
      <c r="G191" s="234" t="s">
        <v>19</v>
      </c>
      <c r="H191" s="234" t="s">
        <v>4866</v>
      </c>
      <c r="I191" s="234" t="s">
        <v>19</v>
      </c>
      <c r="J191" s="234" t="s">
        <v>4867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4868</v>
      </c>
      <c r="B192" s="234" t="s">
        <v>4869</v>
      </c>
      <c r="C192" s="234" t="s">
        <v>4870</v>
      </c>
      <c r="D192" s="234" t="s">
        <v>4871</v>
      </c>
      <c r="E192" s="234" t="s">
        <v>4872</v>
      </c>
      <c r="F192" s="234" t="s">
        <v>19</v>
      </c>
      <c r="G192" s="234" t="s">
        <v>19</v>
      </c>
      <c r="H192" s="234" t="s">
        <v>4873</v>
      </c>
      <c r="I192" s="234" t="s">
        <v>19</v>
      </c>
      <c r="J192" s="234" t="s">
        <v>4874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1425</v>
      </c>
      <c r="B193" s="233" t="s">
        <v>4875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4876</v>
      </c>
      <c r="B194" s="234" t="s">
        <v>4877</v>
      </c>
      <c r="C194" s="234" t="s">
        <v>4878</v>
      </c>
      <c r="D194" s="234" t="s">
        <v>4871</v>
      </c>
      <c r="E194" s="234" t="s">
        <v>4872</v>
      </c>
      <c r="F194" s="234" t="s">
        <v>4879</v>
      </c>
      <c r="G194" s="234" t="s">
        <v>19</v>
      </c>
      <c r="H194" s="234" t="s">
        <v>4880</v>
      </c>
      <c r="I194" s="234" t="s">
        <v>19</v>
      </c>
      <c r="J194" s="234" t="s">
        <v>4881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4882</v>
      </c>
      <c r="B195" s="234" t="s">
        <v>4883</v>
      </c>
      <c r="C195" s="234" t="s">
        <v>4884</v>
      </c>
      <c r="D195" s="234" t="s">
        <v>4885</v>
      </c>
      <c r="E195" s="234" t="s">
        <v>19</v>
      </c>
      <c r="F195" s="234" t="s">
        <v>19</v>
      </c>
      <c r="G195" s="234" t="s">
        <v>19</v>
      </c>
      <c r="H195" s="234" t="s">
        <v>4886</v>
      </c>
      <c r="I195" s="234" t="s">
        <v>19</v>
      </c>
      <c r="J195" s="234" t="s">
        <v>4887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4888</v>
      </c>
      <c r="B196" s="234" t="s">
        <v>4889</v>
      </c>
      <c r="C196" s="234" t="s">
        <v>4890</v>
      </c>
      <c r="D196" s="234" t="s">
        <v>19</v>
      </c>
      <c r="E196" s="234" t="s">
        <v>4891</v>
      </c>
      <c r="F196" s="234" t="s">
        <v>19</v>
      </c>
      <c r="G196" s="234" t="s">
        <v>19</v>
      </c>
      <c r="H196" s="234" t="s">
        <v>4892</v>
      </c>
      <c r="I196" s="234" t="s">
        <v>19</v>
      </c>
      <c r="J196" s="234" t="s">
        <v>4893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4894</v>
      </c>
      <c r="B197" s="234" t="s">
        <v>4895</v>
      </c>
      <c r="C197" s="234" t="s">
        <v>4896</v>
      </c>
      <c r="D197" s="234" t="s">
        <v>19</v>
      </c>
      <c r="E197" s="234" t="s">
        <v>19</v>
      </c>
      <c r="F197" s="234" t="s">
        <v>19</v>
      </c>
      <c r="G197" s="234" t="s">
        <v>19</v>
      </c>
      <c r="H197" s="234" t="s">
        <v>4897</v>
      </c>
      <c r="I197" s="234" t="s">
        <v>19</v>
      </c>
      <c r="J197" s="234" t="s">
        <v>4898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4899</v>
      </c>
      <c r="B198" s="234" t="s">
        <v>4900</v>
      </c>
      <c r="C198" s="234" t="s">
        <v>4901</v>
      </c>
      <c r="D198" s="234" t="s">
        <v>4902</v>
      </c>
      <c r="E198" s="234" t="s">
        <v>19</v>
      </c>
      <c r="F198" s="234" t="s">
        <v>19</v>
      </c>
      <c r="G198" s="234" t="s">
        <v>19</v>
      </c>
      <c r="H198" s="234" t="s">
        <v>4903</v>
      </c>
      <c r="I198" s="234" t="s">
        <v>19</v>
      </c>
      <c r="J198" s="234" t="s">
        <v>4904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1429</v>
      </c>
      <c r="B199" s="233" t="s">
        <v>4905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4906</v>
      </c>
      <c r="B200" s="234" t="s">
        <v>4907</v>
      </c>
      <c r="C200" s="234" t="s">
        <v>4908</v>
      </c>
      <c r="D200" s="234" t="s">
        <v>19</v>
      </c>
      <c r="E200" s="234" t="s">
        <v>19</v>
      </c>
      <c r="F200" s="234" t="s">
        <v>19</v>
      </c>
      <c r="G200" s="234" t="s">
        <v>19</v>
      </c>
      <c r="H200" s="234" t="s">
        <v>4909</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4910</v>
      </c>
      <c r="B201" s="234" t="s">
        <v>4911</v>
      </c>
      <c r="C201" s="234" t="s">
        <v>4912</v>
      </c>
      <c r="D201" s="234" t="s">
        <v>4913</v>
      </c>
      <c r="E201" s="234" t="s">
        <v>19</v>
      </c>
      <c r="F201" s="234" t="s">
        <v>19</v>
      </c>
      <c r="G201" s="234" t="s">
        <v>19</v>
      </c>
      <c r="H201" s="234" t="s">
        <v>4914</v>
      </c>
      <c r="I201" s="234" t="s">
        <v>19</v>
      </c>
      <c r="J201" s="234" t="s">
        <v>4915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4916</v>
      </c>
      <c r="B202" s="234" t="s">
        <v>4917</v>
      </c>
      <c r="C202" s="234" t="s">
        <v>4918</v>
      </c>
      <c r="D202" s="234" t="s">
        <v>19</v>
      </c>
      <c r="E202" s="234" t="s">
        <v>19</v>
      </c>
      <c r="F202" s="234" t="s">
        <v>19</v>
      </c>
      <c r="G202" s="234" t="s">
        <v>19</v>
      </c>
      <c r="H202" s="234" t="s">
        <v>4919</v>
      </c>
      <c r="I202" s="234" t="s">
        <v>19</v>
      </c>
      <c r="J202" s="234" t="s">
        <v>4920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4921</v>
      </c>
      <c r="B203" s="234" t="s">
        <v>4922</v>
      </c>
      <c r="C203" s="234" t="s">
        <v>4923</v>
      </c>
      <c r="D203" s="234" t="s">
        <v>4924</v>
      </c>
      <c r="E203" s="234" t="s">
        <v>19</v>
      </c>
      <c r="F203" s="234" t="s">
        <v>19</v>
      </c>
      <c r="G203" s="234" t="s">
        <v>19</v>
      </c>
      <c r="H203" s="234" t="s">
        <v>4925</v>
      </c>
      <c r="I203" s="234" t="s">
        <v>19</v>
      </c>
      <c r="J203" s="234" t="s">
        <v>4926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4927</v>
      </c>
      <c r="B204" s="234" t="s">
        <v>4928</v>
      </c>
      <c r="C204" s="234" t="s">
        <v>4929</v>
      </c>
      <c r="D204" s="234" t="s">
        <v>19</v>
      </c>
      <c r="E204" s="234" t="s">
        <v>19</v>
      </c>
      <c r="F204" s="234" t="s">
        <v>19</v>
      </c>
      <c r="G204" s="234" t="s">
        <v>19</v>
      </c>
      <c r="H204" s="234" t="s">
        <v>4930</v>
      </c>
      <c r="I204" s="234" t="s">
        <v>19</v>
      </c>
      <c r="J204" s="234" t="s">
        <v>4931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4932</v>
      </c>
      <c r="B205" s="234" t="s">
        <v>4933</v>
      </c>
      <c r="C205" s="234" t="s">
        <v>4934</v>
      </c>
      <c r="D205" s="234" t="s">
        <v>19</v>
      </c>
      <c r="E205" s="234" t="s">
        <v>19</v>
      </c>
      <c r="F205" s="234" t="s">
        <v>19</v>
      </c>
      <c r="G205" s="234" t="s">
        <v>19</v>
      </c>
      <c r="H205" s="234" t="s">
        <v>4935</v>
      </c>
      <c r="I205" s="234" t="s">
        <v>4936</v>
      </c>
      <c r="J205" s="234" t="s">
        <v>4937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4938</v>
      </c>
      <c r="B206" s="234" t="s">
        <v>4939</v>
      </c>
      <c r="C206" s="234" t="s">
        <v>4940</v>
      </c>
      <c r="D206" s="234" t="s">
        <v>19</v>
      </c>
      <c r="E206" s="234" t="s">
        <v>19</v>
      </c>
      <c r="F206" s="234" t="s">
        <v>19</v>
      </c>
      <c r="G206" s="234" t="s">
        <v>19</v>
      </c>
      <c r="H206" s="234" t="s">
        <v>4941</v>
      </c>
      <c r="I206" s="234" t="s">
        <v>19</v>
      </c>
      <c r="J206" s="234" t="s">
        <v>4942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4943</v>
      </c>
      <c r="B207" s="234" t="s">
        <v>4944</v>
      </c>
      <c r="C207" s="234" t="s">
        <v>4940</v>
      </c>
      <c r="D207" s="234" t="s">
        <v>4945</v>
      </c>
      <c r="E207" s="234" t="s">
        <v>19</v>
      </c>
      <c r="F207" s="234" t="s">
        <v>19</v>
      </c>
      <c r="G207" s="234" t="s">
        <v>19</v>
      </c>
      <c r="H207" s="234" t="s">
        <v>4946</v>
      </c>
      <c r="I207" s="234" t="s">
        <v>19</v>
      </c>
      <c r="J207" s="234" t="s">
        <v>4947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4948</v>
      </c>
      <c r="B208" s="234" t="s">
        <v>4949</v>
      </c>
      <c r="C208" s="234" t="s">
        <v>4950</v>
      </c>
      <c r="D208" s="234" t="s">
        <v>4945</v>
      </c>
      <c r="E208" s="234" t="s">
        <v>19</v>
      </c>
      <c r="F208" s="234" t="s">
        <v>4951</v>
      </c>
      <c r="G208" s="234" t="s">
        <v>4952</v>
      </c>
      <c r="H208" s="234" t="s">
        <v>4953</v>
      </c>
      <c r="I208" s="234" t="s">
        <v>4954</v>
      </c>
      <c r="J208" s="234" t="s">
        <v>4955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4956</v>
      </c>
      <c r="B209" s="234" t="s">
        <v>4957</v>
      </c>
      <c r="C209" s="234" t="s">
        <v>4958</v>
      </c>
      <c r="D209" s="234" t="s">
        <v>4959</v>
      </c>
      <c r="E209" s="234" t="s">
        <v>19</v>
      </c>
      <c r="F209" s="234" t="s">
        <v>4951</v>
      </c>
      <c r="G209" s="234" t="s">
        <v>4960</v>
      </c>
      <c r="H209" s="234" t="s">
        <v>4961</v>
      </c>
      <c r="I209" s="234" t="s">
        <v>4954</v>
      </c>
      <c r="J209" s="234" t="s">
        <v>4962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1433</v>
      </c>
      <c r="B210" s="233" t="s">
        <v>4963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4964</v>
      </c>
      <c r="B211" s="234" t="s">
        <v>4965</v>
      </c>
      <c r="C211" s="234" t="s">
        <v>4966</v>
      </c>
      <c r="D211" s="234" t="s">
        <v>4967</v>
      </c>
      <c r="E211" s="234" t="s">
        <v>19</v>
      </c>
      <c r="F211" s="234" t="s">
        <v>19</v>
      </c>
      <c r="G211" s="234" t="s">
        <v>4968</v>
      </c>
      <c r="H211" s="234" t="s">
        <v>4969</v>
      </c>
      <c r="I211" s="234" t="s">
        <v>4970</v>
      </c>
      <c r="J211" s="234" t="s">
        <v>4971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4972</v>
      </c>
      <c r="B212" s="234" t="s">
        <v>4973</v>
      </c>
      <c r="C212" s="234" t="s">
        <v>4974</v>
      </c>
      <c r="D212" s="234" t="s">
        <v>4975</v>
      </c>
      <c r="E212" s="234" t="s">
        <v>19</v>
      </c>
      <c r="F212" s="234" t="s">
        <v>4976</v>
      </c>
      <c r="G212" s="234" t="s">
        <v>19</v>
      </c>
      <c r="H212" s="234" t="s">
        <v>19</v>
      </c>
      <c r="I212" s="234" t="s">
        <v>19</v>
      </c>
      <c r="J212" s="234" t="s">
        <v>4977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4978</v>
      </c>
      <c r="B213" s="234" t="s">
        <v>4979</v>
      </c>
      <c r="C213" s="234" t="s">
        <v>4980</v>
      </c>
      <c r="D213" s="234" t="s">
        <v>4981</v>
      </c>
      <c r="E213" s="234" t="s">
        <v>19</v>
      </c>
      <c r="F213" s="234" t="s">
        <v>4982</v>
      </c>
      <c r="G213" s="234" t="s">
        <v>19</v>
      </c>
      <c r="H213" s="234" t="s">
        <v>4983</v>
      </c>
      <c r="I213" s="234" t="s">
        <v>19</v>
      </c>
      <c r="J213" s="234" t="s">
        <v>4984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4985</v>
      </c>
      <c r="B214" s="234" t="s">
        <v>4986</v>
      </c>
      <c r="C214" s="234" t="s">
        <v>4987</v>
      </c>
      <c r="D214" s="234" t="s">
        <v>4988</v>
      </c>
      <c r="E214" s="234" t="s">
        <v>19</v>
      </c>
      <c r="F214" s="234" t="s">
        <v>19</v>
      </c>
      <c r="G214" s="234" t="s">
        <v>19</v>
      </c>
      <c r="H214" s="234" t="s">
        <v>4989</v>
      </c>
      <c r="I214" s="234" t="s">
        <v>4324</v>
      </c>
      <c r="J214" s="234" t="s">
        <v>4990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4991</v>
      </c>
      <c r="B215" s="234" t="s">
        <v>4992</v>
      </c>
      <c r="C215" s="234" t="s">
        <v>4993</v>
      </c>
      <c r="D215" s="234" t="s">
        <v>4994</v>
      </c>
      <c r="E215" s="234" t="s">
        <v>19</v>
      </c>
      <c r="F215" s="234" t="s">
        <v>19</v>
      </c>
      <c r="G215" s="234" t="s">
        <v>19</v>
      </c>
      <c r="H215" s="234" t="s">
        <v>4995</v>
      </c>
      <c r="I215" s="234" t="s">
        <v>19</v>
      </c>
      <c r="J215" s="234" t="s">
        <v>4996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4997</v>
      </c>
      <c r="B216" s="232" t="s">
        <v>4998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1447</v>
      </c>
      <c r="B217" s="233" t="s">
        <v>4999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5000</v>
      </c>
      <c r="B218" s="234" t="s">
        <v>5001</v>
      </c>
      <c r="C218" s="234" t="s">
        <v>5002</v>
      </c>
      <c r="D218" s="234" t="s">
        <v>4096</v>
      </c>
      <c r="E218" s="234" t="s">
        <v>3882</v>
      </c>
      <c r="F218" s="234" t="s">
        <v>19</v>
      </c>
      <c r="G218" s="234" t="s">
        <v>19</v>
      </c>
      <c r="H218" s="234" t="s">
        <v>5003</v>
      </c>
      <c r="I218" s="234" t="s">
        <v>19</v>
      </c>
      <c r="J218" s="234" t="s">
        <v>5004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5005</v>
      </c>
      <c r="B219" s="234" t="s">
        <v>5006</v>
      </c>
      <c r="C219" s="234" t="s">
        <v>3887</v>
      </c>
      <c r="D219" s="234" t="s">
        <v>3888</v>
      </c>
      <c r="E219" s="234" t="s">
        <v>19</v>
      </c>
      <c r="F219" s="234" t="s">
        <v>3890</v>
      </c>
      <c r="G219" s="234" t="s">
        <v>19</v>
      </c>
      <c r="H219" s="234" t="s">
        <v>5007</v>
      </c>
      <c r="I219" s="234" t="s">
        <v>19</v>
      </c>
      <c r="J219" s="234" t="s">
        <v>5008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1451</v>
      </c>
      <c r="B220" s="233" t="s">
        <v>5009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5010</v>
      </c>
      <c r="B221" s="234" t="s">
        <v>5011</v>
      </c>
      <c r="C221" s="234" t="s">
        <v>5012</v>
      </c>
      <c r="D221" s="234" t="s">
        <v>5013</v>
      </c>
      <c r="E221" s="234" t="s">
        <v>19</v>
      </c>
      <c r="F221" s="234" t="s">
        <v>19</v>
      </c>
      <c r="G221" s="234" t="s">
        <v>19</v>
      </c>
      <c r="H221" s="234" t="s">
        <v>5014</v>
      </c>
      <c r="I221" s="234" t="s">
        <v>19</v>
      </c>
      <c r="J221" s="234" t="s">
        <v>5015</v>
      </c>
      <c r="K221" s="237">
        <f>IF(COUNTIF(L221:AY221,"&lt;&gt;")=0,"",SUMPRODUCT(((Recommendations[ImplStatus]="Implemented")+(Recommendations[ImplStatus]="Compensated"))*ISNUMBER(MATCH(Recommendations[Id],L221:AY221,0)))/COUNTIF(L221:AY221,"&lt;&gt;"))</f>
        <v>0</v>
      </c>
      <c r="L221" s="240" t="s">
        <v>169</v>
      </c>
      <c r="M221" s="240" t="s">
        <v>174</v>
      </c>
      <c r="N221" s="240" t="s">
        <v>179</v>
      </c>
      <c r="O221" s="240" t="s">
        <v>184</v>
      </c>
      <c r="P221" s="240" t="s">
        <v>223</v>
      </c>
      <c r="Q221" s="240" t="s">
        <v>228</v>
      </c>
      <c r="R221" s="240" t="s">
        <v>233</v>
      </c>
      <c r="S221" s="240" t="s">
        <v>238</v>
      </c>
      <c r="T221" s="240" t="s">
        <v>259</v>
      </c>
      <c r="U221" s="240" t="s">
        <v>783</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5016</v>
      </c>
      <c r="B222" s="234" t="s">
        <v>5017</v>
      </c>
      <c r="C222" s="234" t="s">
        <v>5018</v>
      </c>
      <c r="D222" s="234" t="s">
        <v>5019</v>
      </c>
      <c r="E222" s="234" t="s">
        <v>19</v>
      </c>
      <c r="F222" s="234" t="s">
        <v>19</v>
      </c>
      <c r="G222" s="234" t="s">
        <v>19</v>
      </c>
      <c r="H222" s="234" t="s">
        <v>5020</v>
      </c>
      <c r="I222" s="234" t="s">
        <v>19</v>
      </c>
      <c r="J222" s="234" t="s">
        <v>5021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5022</v>
      </c>
      <c r="B223" s="234" t="s">
        <v>5023</v>
      </c>
      <c r="C223" s="234" t="s">
        <v>5024</v>
      </c>
      <c r="D223" s="234" t="s">
        <v>19</v>
      </c>
      <c r="E223" s="234" t="s">
        <v>5025</v>
      </c>
      <c r="F223" s="234" t="s">
        <v>19</v>
      </c>
      <c r="G223" s="234" t="s">
        <v>19</v>
      </c>
      <c r="H223" s="234" t="s">
        <v>5026</v>
      </c>
      <c r="I223" s="234" t="s">
        <v>19</v>
      </c>
      <c r="J223" s="234" t="s">
        <v>5027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5028</v>
      </c>
      <c r="B224" s="234" t="s">
        <v>5029</v>
      </c>
      <c r="C224" s="234" t="s">
        <v>5030</v>
      </c>
      <c r="D224" s="234" t="s">
        <v>19</v>
      </c>
      <c r="E224" s="234" t="s">
        <v>19</v>
      </c>
      <c r="F224" s="234" t="s">
        <v>19</v>
      </c>
      <c r="G224" s="234" t="s">
        <v>19</v>
      </c>
      <c r="H224" s="234" t="s">
        <v>5031</v>
      </c>
      <c r="I224" s="234" t="s">
        <v>19</v>
      </c>
      <c r="J224" s="234" t="s">
        <v>5032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5033</v>
      </c>
      <c r="B225" s="234" t="s">
        <v>5034</v>
      </c>
      <c r="C225" s="234" t="s">
        <v>5035</v>
      </c>
      <c r="D225" s="234" t="s">
        <v>19</v>
      </c>
      <c r="E225" s="234" t="s">
        <v>19</v>
      </c>
      <c r="F225" s="234" t="s">
        <v>19</v>
      </c>
      <c r="G225" s="234" t="s">
        <v>19</v>
      </c>
      <c r="H225" s="234" t="s">
        <v>5036</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5037</v>
      </c>
      <c r="B226" s="234" t="s">
        <v>5038</v>
      </c>
      <c r="C226" s="234" t="s">
        <v>5039</v>
      </c>
      <c r="D226" s="234" t="s">
        <v>19</v>
      </c>
      <c r="E226" s="234" t="s">
        <v>19</v>
      </c>
      <c r="F226" s="234" t="s">
        <v>19</v>
      </c>
      <c r="G226" s="234" t="s">
        <v>19</v>
      </c>
      <c r="H226" s="234" t="s">
        <v>5040</v>
      </c>
      <c r="I226" s="234" t="s">
        <v>19</v>
      </c>
      <c r="J226" s="234" t="s">
        <v>5041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5042</v>
      </c>
      <c r="B227" s="234" t="s">
        <v>5043</v>
      </c>
      <c r="C227" s="234" t="s">
        <v>5044</v>
      </c>
      <c r="D227" s="234" t="s">
        <v>19</v>
      </c>
      <c r="E227" s="234" t="s">
        <v>19</v>
      </c>
      <c r="F227" s="234" t="s">
        <v>19</v>
      </c>
      <c r="G227" s="234" t="s">
        <v>19</v>
      </c>
      <c r="H227" s="234" t="s">
        <v>5045</v>
      </c>
      <c r="I227" s="234" t="s">
        <v>19</v>
      </c>
      <c r="J227" s="234" t="s">
        <v>5046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5047</v>
      </c>
      <c r="B228" s="234" t="s">
        <v>5048</v>
      </c>
      <c r="C228" s="234" t="s">
        <v>5049</v>
      </c>
      <c r="D228" s="234" t="s">
        <v>19</v>
      </c>
      <c r="E228" s="234" t="s">
        <v>19</v>
      </c>
      <c r="F228" s="234" t="s">
        <v>19</v>
      </c>
      <c r="G228" s="234" t="s">
        <v>19</v>
      </c>
      <c r="H228" s="234" t="s">
        <v>5050</v>
      </c>
      <c r="I228" s="234" t="s">
        <v>19</v>
      </c>
      <c r="J228" s="234" t="s">
        <v>5051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5052</v>
      </c>
      <c r="B229" s="234" t="s">
        <v>5053</v>
      </c>
      <c r="C229" s="234" t="s">
        <v>5054</v>
      </c>
      <c r="D229" s="234" t="s">
        <v>19</v>
      </c>
      <c r="E229" s="234" t="s">
        <v>19</v>
      </c>
      <c r="F229" s="234" t="s">
        <v>19</v>
      </c>
      <c r="G229" s="234" t="s">
        <v>19</v>
      </c>
      <c r="H229" s="234" t="s">
        <v>5055</v>
      </c>
      <c r="I229" s="234" t="s">
        <v>19</v>
      </c>
      <c r="J229" s="234" t="s">
        <v>5056</v>
      </c>
      <c r="K229" s="237">
        <f>IF(COUNTIF(L229:AY229,"&lt;&gt;")=0,"",SUMPRODUCT(((Recommendations[ImplStatus]="Implemented")+(Recommendations[ImplStatus]="Compensated"))*ISNUMBER(MATCH(Recommendations[Id],L229:AY229,0)))/COUNTIF(L229:AY229,"&lt;&gt;"))</f>
        <v>0</v>
      </c>
      <c r="L229" s="240" t="s">
        <v>174</v>
      </c>
      <c r="M229" s="240" t="s">
        <v>179</v>
      </c>
      <c r="N229" s="240" t="s">
        <v>259</v>
      </c>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1455</v>
      </c>
      <c r="B230" s="233" t="s">
        <v>5057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5058</v>
      </c>
      <c r="B231" s="234" t="s">
        <v>5059</v>
      </c>
      <c r="C231" s="234" t="s">
        <v>5060</v>
      </c>
      <c r="D231" s="234" t="s">
        <v>5061</v>
      </c>
      <c r="E231" s="234" t="s">
        <v>19</v>
      </c>
      <c r="F231" s="234" t="s">
        <v>19</v>
      </c>
      <c r="G231" s="234" t="s">
        <v>19</v>
      </c>
      <c r="H231" s="234" t="s">
        <v>5062</v>
      </c>
      <c r="I231" s="234" t="s">
        <v>19</v>
      </c>
      <c r="J231" s="234" t="s">
        <v>5063</v>
      </c>
      <c r="K231" s="237">
        <f>IF(COUNTIF(L231:AY231,"&lt;&gt;")=0,"",SUMPRODUCT(((Recommendations[ImplStatus]="Implemented")+(Recommendations[ImplStatus]="Compensated"))*ISNUMBER(MATCH(Recommendations[Id],L231:AY231,0)))/COUNTIF(L231:AY231,"&lt;&gt;"))</f>
        <v>0</v>
      </c>
      <c r="L231" s="240" t="s">
        <v>73</v>
      </c>
      <c r="M231" s="240" t="s">
        <v>78</v>
      </c>
      <c r="N231" s="240" t="s">
        <v>194</v>
      </c>
      <c r="O231" s="240" t="s">
        <v>199</v>
      </c>
      <c r="P231" s="240" t="s">
        <v>204</v>
      </c>
      <c r="Q231" s="240" t="s">
        <v>209</v>
      </c>
      <c r="R231" s="240" t="s">
        <v>213</v>
      </c>
      <c r="S231" s="240" t="s">
        <v>218</v>
      </c>
      <c r="T231" s="240" t="s">
        <v>274</v>
      </c>
      <c r="U231" s="240" t="s">
        <v>279</v>
      </c>
      <c r="V231" s="240" t="s">
        <v>284</v>
      </c>
      <c r="W231" s="240" t="s">
        <v>648</v>
      </c>
      <c r="X231" s="240" t="s">
        <v>653</v>
      </c>
      <c r="Y231" s="240" t="s">
        <v>658</v>
      </c>
      <c r="Z231" s="240" t="s">
        <v>663</v>
      </c>
      <c r="AA231" s="240" t="s">
        <v>788</v>
      </c>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5064</v>
      </c>
      <c r="B232" s="234" t="s">
        <v>5065</v>
      </c>
      <c r="C232" s="234" t="s">
        <v>5066</v>
      </c>
      <c r="D232" s="234" t="s">
        <v>5067</v>
      </c>
      <c r="E232" s="234" t="s">
        <v>19</v>
      </c>
      <c r="F232" s="234" t="s">
        <v>19</v>
      </c>
      <c r="G232" s="234" t="s">
        <v>19</v>
      </c>
      <c r="H232" s="234" t="s">
        <v>5068</v>
      </c>
      <c r="I232" s="234" t="s">
        <v>19</v>
      </c>
      <c r="J232" s="234" t="s">
        <v>5069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5070</v>
      </c>
      <c r="B233" s="234" t="s">
        <v>5071</v>
      </c>
      <c r="C233" s="234" t="s">
        <v>5072</v>
      </c>
      <c r="D233" s="234" t="s">
        <v>5073</v>
      </c>
      <c r="E233" s="234" t="s">
        <v>19</v>
      </c>
      <c r="F233" s="234" t="s">
        <v>19</v>
      </c>
      <c r="G233" s="234" t="s">
        <v>19</v>
      </c>
      <c r="H233" s="234" t="s">
        <v>5074</v>
      </c>
      <c r="I233" s="234" t="s">
        <v>19</v>
      </c>
      <c r="J233" s="234" t="s">
        <v>5075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5076</v>
      </c>
      <c r="B234" s="234" t="s">
        <v>5077</v>
      </c>
      <c r="C234" s="234" t="s">
        <v>5078</v>
      </c>
      <c r="D234" s="234" t="s">
        <v>5079</v>
      </c>
      <c r="E234" s="234" t="s">
        <v>19</v>
      </c>
      <c r="F234" s="234" t="s">
        <v>19</v>
      </c>
      <c r="G234" s="234" t="s">
        <v>19</v>
      </c>
      <c r="H234" s="234" t="s">
        <v>5080</v>
      </c>
      <c r="I234" s="234" t="s">
        <v>19</v>
      </c>
      <c r="J234" s="234" t="s">
        <v>5081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1459</v>
      </c>
      <c r="B235" s="233" t="s">
        <v>5082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5083</v>
      </c>
      <c r="B236" s="234" t="s">
        <v>5084</v>
      </c>
      <c r="C236" s="234" t="s">
        <v>5085</v>
      </c>
      <c r="D236" s="234" t="s">
        <v>5086</v>
      </c>
      <c r="E236" s="234" t="s">
        <v>19</v>
      </c>
      <c r="F236" s="234" t="s">
        <v>19</v>
      </c>
      <c r="G236" s="234" t="s">
        <v>19</v>
      </c>
      <c r="H236" s="234" t="s">
        <v>5087</v>
      </c>
      <c r="I236" s="234" t="s">
        <v>19</v>
      </c>
      <c r="J236" s="234" t="s">
        <v>5088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5089</v>
      </c>
      <c r="B237" s="234" t="s">
        <v>5090</v>
      </c>
      <c r="C237" s="234" t="s">
        <v>5091</v>
      </c>
      <c r="D237" s="234" t="s">
        <v>5092</v>
      </c>
      <c r="E237" s="234" t="s">
        <v>19</v>
      </c>
      <c r="F237" s="234" t="s">
        <v>19</v>
      </c>
      <c r="G237" s="234" t="s">
        <v>5093</v>
      </c>
      <c r="H237" s="234" t="s">
        <v>5094</v>
      </c>
      <c r="I237" s="234" t="s">
        <v>4324</v>
      </c>
      <c r="J237" s="234" t="s">
        <v>5095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5096</v>
      </c>
      <c r="B238" s="234" t="s">
        <v>5097</v>
      </c>
      <c r="C238" s="234" t="s">
        <v>5098</v>
      </c>
      <c r="D238" s="234" t="s">
        <v>19</v>
      </c>
      <c r="E238" s="234" t="s">
        <v>19</v>
      </c>
      <c r="F238" s="234" t="s">
        <v>19</v>
      </c>
      <c r="G238" s="234" t="s">
        <v>19</v>
      </c>
      <c r="H238" s="234" t="s">
        <v>5099</v>
      </c>
      <c r="I238" s="234" t="s">
        <v>5100</v>
      </c>
      <c r="J238" s="234" t="s">
        <v>5101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5102</v>
      </c>
      <c r="B239" s="234" t="s">
        <v>5103</v>
      </c>
      <c r="C239" s="234" t="s">
        <v>5104</v>
      </c>
      <c r="D239" s="234" t="s">
        <v>19</v>
      </c>
      <c r="E239" s="234" t="s">
        <v>19</v>
      </c>
      <c r="F239" s="234" t="s">
        <v>19</v>
      </c>
      <c r="G239" s="234" t="s">
        <v>19</v>
      </c>
      <c r="H239" s="234" t="s">
        <v>5105</v>
      </c>
      <c r="I239" s="234" t="s">
        <v>4324</v>
      </c>
      <c r="J239" s="234" t="s">
        <v>5106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5107</v>
      </c>
      <c r="B240" s="234" t="s">
        <v>5108</v>
      </c>
      <c r="C240" s="234" t="s">
        <v>5109</v>
      </c>
      <c r="D240" s="234" t="s">
        <v>5110</v>
      </c>
      <c r="E240" s="234" t="s">
        <v>19</v>
      </c>
      <c r="F240" s="234" t="s">
        <v>19</v>
      </c>
      <c r="G240" s="234" t="s">
        <v>19</v>
      </c>
      <c r="H240" s="234" t="s">
        <v>5111</v>
      </c>
      <c r="I240" s="234" t="s">
        <v>19</v>
      </c>
      <c r="J240" s="234" t="s">
        <v>5112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1463</v>
      </c>
      <c r="B241" s="233" t="s">
        <v>5113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5114</v>
      </c>
      <c r="B242" s="234" t="s">
        <v>5115</v>
      </c>
      <c r="C242" s="234" t="s">
        <v>5116</v>
      </c>
      <c r="D242" s="234" t="s">
        <v>19</v>
      </c>
      <c r="E242" s="234" t="s">
        <v>19</v>
      </c>
      <c r="F242" s="234" t="s">
        <v>5117</v>
      </c>
      <c r="G242" s="234" t="s">
        <v>19</v>
      </c>
      <c r="H242" s="234" t="s">
        <v>5118</v>
      </c>
      <c r="I242" s="234" t="s">
        <v>19</v>
      </c>
      <c r="J242" s="234" t="s">
        <v>5119</v>
      </c>
      <c r="K242" s="237">
        <f>IF(COUNTIF(L242:AY242,"&lt;&gt;")=0,"",SUMPRODUCT(((Recommendations[ImplStatus]="Implemented")+(Recommendations[ImplStatus]="Compensated"))*ISNUMBER(MATCH(Recommendations[Id],L242:AY242,0)))/COUNTIF(L242:AY242,"&lt;&gt;"))</f>
        <v>0</v>
      </c>
      <c r="L242" s="240" t="s">
        <v>243</v>
      </c>
      <c r="M242" s="240" t="s">
        <v>249</v>
      </c>
      <c r="N242" s="240" t="s">
        <v>668</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1467</v>
      </c>
      <c r="B243" s="233" t="s">
        <v>5120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5121</v>
      </c>
      <c r="B244" s="234" t="s">
        <v>5122</v>
      </c>
      <c r="C244" s="234" t="s">
        <v>5123</v>
      </c>
      <c r="D244" s="234" t="s">
        <v>19</v>
      </c>
      <c r="E244" s="234" t="s">
        <v>19</v>
      </c>
      <c r="F244" s="234" t="s">
        <v>5124</v>
      </c>
      <c r="G244" s="234" t="s">
        <v>19</v>
      </c>
      <c r="H244" s="234" t="s">
        <v>5125</v>
      </c>
      <c r="I244" s="234" t="s">
        <v>5126</v>
      </c>
      <c r="J244" s="234" t="s">
        <v>5127</v>
      </c>
      <c r="K244" s="237">
        <f>IF(COUNTIF(L244:AY244,"&lt;&gt;")=0,"",SUMPRODUCT(((Recommendations[ImplStatus]="Implemented")+(Recommendations[ImplStatus]="Compensated"))*ISNUMBER(MATCH(Recommendations[Id],L244:AY244,0)))/COUNTIF(L244:AY244,"&lt;&gt;"))</f>
        <v>0</v>
      </c>
      <c r="L244" s="240" t="s">
        <v>53</v>
      </c>
      <c r="M244" s="240" t="s">
        <v>159</v>
      </c>
      <c r="N244" s="240" t="s">
        <v>164</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5128</v>
      </c>
      <c r="B245" s="234" t="s">
        <v>5129</v>
      </c>
      <c r="C245" s="234" t="s">
        <v>5130</v>
      </c>
      <c r="D245" s="234" t="s">
        <v>5131</v>
      </c>
      <c r="E245" s="234" t="s">
        <v>19</v>
      </c>
      <c r="F245" s="234" t="s">
        <v>19</v>
      </c>
      <c r="G245" s="234" t="s">
        <v>19</v>
      </c>
      <c r="H245" s="234" t="s">
        <v>5132</v>
      </c>
      <c r="I245" s="234" t="s">
        <v>19</v>
      </c>
      <c r="J245" s="234" t="s">
        <v>5133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5134</v>
      </c>
      <c r="B246" s="234" t="s">
        <v>5135</v>
      </c>
      <c r="C246" s="234" t="s">
        <v>5136</v>
      </c>
      <c r="D246" s="234" t="s">
        <v>19</v>
      </c>
      <c r="E246" s="234" t="s">
        <v>19</v>
      </c>
      <c r="F246" s="234" t="s">
        <v>19</v>
      </c>
      <c r="G246" s="234" t="s">
        <v>19</v>
      </c>
      <c r="H246" s="234" t="s">
        <v>5137</v>
      </c>
      <c r="I246" s="234" t="s">
        <v>19</v>
      </c>
      <c r="J246" s="234" t="s">
        <v>5138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1471</v>
      </c>
      <c r="B247" s="233" t="s">
        <v>5139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5140</v>
      </c>
      <c r="B248" s="234" t="s">
        <v>5141</v>
      </c>
      <c r="C248" s="234" t="s">
        <v>5142</v>
      </c>
      <c r="D248" s="234" t="s">
        <v>5143</v>
      </c>
      <c r="E248" s="234" t="s">
        <v>19</v>
      </c>
      <c r="F248" s="234" t="s">
        <v>19</v>
      </c>
      <c r="G248" s="234" t="s">
        <v>19</v>
      </c>
      <c r="H248" s="234" t="s">
        <v>5144</v>
      </c>
      <c r="I248" s="234" t="s">
        <v>5145</v>
      </c>
      <c r="J248" s="234" t="s">
        <v>5146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5147</v>
      </c>
      <c r="B249" s="234" t="s">
        <v>5148</v>
      </c>
      <c r="C249" s="234" t="s">
        <v>5142</v>
      </c>
      <c r="D249" s="234" t="s">
        <v>5149</v>
      </c>
      <c r="E249" s="234" t="s">
        <v>19</v>
      </c>
      <c r="F249" s="234" t="s">
        <v>19</v>
      </c>
      <c r="G249" s="234" t="s">
        <v>19</v>
      </c>
      <c r="H249" s="234" t="s">
        <v>5144</v>
      </c>
      <c r="I249" s="234" t="s">
        <v>5150</v>
      </c>
      <c r="J249" s="234" t="s">
        <v>5151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5152</v>
      </c>
      <c r="B250" s="234" t="s">
        <v>5153</v>
      </c>
      <c r="C250" s="234" t="s">
        <v>5154</v>
      </c>
      <c r="D250" s="234" t="s">
        <v>5155</v>
      </c>
      <c r="E250" s="234" t="s">
        <v>19</v>
      </c>
      <c r="F250" s="234" t="s">
        <v>19</v>
      </c>
      <c r="G250" s="234" t="s">
        <v>19</v>
      </c>
      <c r="H250" s="234" t="s">
        <v>5156</v>
      </c>
      <c r="I250" s="234" t="s">
        <v>19</v>
      </c>
      <c r="J250" s="234" t="s">
        <v>5157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5158</v>
      </c>
      <c r="B251" s="232" t="s">
        <v>5159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1477</v>
      </c>
      <c r="B252" s="233" t="s">
        <v>5160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5161</v>
      </c>
      <c r="B253" s="234" t="s">
        <v>5162</v>
      </c>
      <c r="C253" s="234" t="s">
        <v>5163</v>
      </c>
      <c r="D253" s="234" t="s">
        <v>4096</v>
      </c>
      <c r="E253" s="234" t="s">
        <v>3882</v>
      </c>
      <c r="F253" s="234" t="s">
        <v>19</v>
      </c>
      <c r="G253" s="234" t="s">
        <v>19</v>
      </c>
      <c r="H253" s="234" t="s">
        <v>5164</v>
      </c>
      <c r="I253" s="234" t="s">
        <v>19</v>
      </c>
      <c r="J253" s="234" t="s">
        <v>5165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5166</v>
      </c>
      <c r="B254" s="234" t="s">
        <v>5167</v>
      </c>
      <c r="C254" s="234" t="s">
        <v>3887</v>
      </c>
      <c r="D254" s="234" t="s">
        <v>3888</v>
      </c>
      <c r="E254" s="234" t="s">
        <v>19</v>
      </c>
      <c r="F254" s="234" t="s">
        <v>3890</v>
      </c>
      <c r="G254" s="234" t="s">
        <v>19</v>
      </c>
      <c r="H254" s="234" t="s">
        <v>5168</v>
      </c>
      <c r="I254" s="234" t="s">
        <v>19</v>
      </c>
      <c r="J254" s="234" t="s">
        <v>5169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1481</v>
      </c>
      <c r="B255" s="233" t="s">
        <v>5170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5171</v>
      </c>
      <c r="B256" s="234" t="s">
        <v>5172</v>
      </c>
      <c r="C256" s="234" t="s">
        <v>5173</v>
      </c>
      <c r="D256" s="234" t="s">
        <v>5174</v>
      </c>
      <c r="E256" s="234" t="s">
        <v>5175</v>
      </c>
      <c r="F256" s="234" t="s">
        <v>5176</v>
      </c>
      <c r="G256" s="234" t="s">
        <v>19</v>
      </c>
      <c r="H256" s="234" t="s">
        <v>5177</v>
      </c>
      <c r="I256" s="234" t="s">
        <v>19</v>
      </c>
      <c r="J256" s="234" t="s">
        <v>5178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5179</v>
      </c>
      <c r="B257" s="234" t="s">
        <v>5180</v>
      </c>
      <c r="C257" s="234" t="s">
        <v>5181</v>
      </c>
      <c r="D257" s="234" t="s">
        <v>5182</v>
      </c>
      <c r="E257" s="234" t="s">
        <v>19</v>
      </c>
      <c r="F257" s="234" t="s">
        <v>19</v>
      </c>
      <c r="G257" s="234" t="s">
        <v>19</v>
      </c>
      <c r="H257" s="234" t="s">
        <v>5183</v>
      </c>
      <c r="I257" s="234" t="s">
        <v>19</v>
      </c>
      <c r="J257" s="234" t="s">
        <v>5184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1486</v>
      </c>
      <c r="B258" s="233" t="s">
        <v>5185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5186</v>
      </c>
      <c r="B259" s="234" t="s">
        <v>5187</v>
      </c>
      <c r="C259" s="234" t="s">
        <v>5188</v>
      </c>
      <c r="D259" s="234" t="s">
        <v>5189</v>
      </c>
      <c r="E259" s="234" t="s">
        <v>5190</v>
      </c>
      <c r="F259" s="234" t="s">
        <v>19</v>
      </c>
      <c r="G259" s="234" t="s">
        <v>19</v>
      </c>
      <c r="H259" s="234" t="s">
        <v>5191</v>
      </c>
      <c r="I259" s="234" t="s">
        <v>19</v>
      </c>
      <c r="J259" s="234" t="s">
        <v>5192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5193</v>
      </c>
      <c r="B260" s="234" t="s">
        <v>5194</v>
      </c>
      <c r="C260" s="234" t="s">
        <v>5195</v>
      </c>
      <c r="D260" s="234" t="s">
        <v>19</v>
      </c>
      <c r="E260" s="234" t="s">
        <v>19</v>
      </c>
      <c r="F260" s="234" t="s">
        <v>19</v>
      </c>
      <c r="G260" s="234" t="s">
        <v>19</v>
      </c>
      <c r="H260" s="234" t="s">
        <v>5196</v>
      </c>
      <c r="I260" s="234" t="s">
        <v>5197</v>
      </c>
      <c r="J260" s="234" t="s">
        <v>5198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5199</v>
      </c>
      <c r="B261" s="234" t="s">
        <v>5200</v>
      </c>
      <c r="C261" s="234" t="s">
        <v>5201</v>
      </c>
      <c r="D261" s="234" t="s">
        <v>5202</v>
      </c>
      <c r="E261" s="234" t="s">
        <v>19</v>
      </c>
      <c r="F261" s="234" t="s">
        <v>19</v>
      </c>
      <c r="G261" s="234" t="s">
        <v>19</v>
      </c>
      <c r="H261" s="234" t="s">
        <v>5203</v>
      </c>
      <c r="I261" s="234" t="s">
        <v>5204</v>
      </c>
      <c r="J261" s="234" t="s">
        <v>5205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5206</v>
      </c>
      <c r="B262" s="234" t="s">
        <v>5207</v>
      </c>
      <c r="C262" s="234" t="s">
        <v>5208</v>
      </c>
      <c r="D262" s="234" t="s">
        <v>5209</v>
      </c>
      <c r="E262" s="234" t="s">
        <v>19</v>
      </c>
      <c r="F262" s="234" t="s">
        <v>19</v>
      </c>
      <c r="G262" s="234" t="s">
        <v>19</v>
      </c>
      <c r="H262" s="234" t="s">
        <v>5210</v>
      </c>
      <c r="I262" s="234" t="s">
        <v>5211</v>
      </c>
      <c r="J262" s="234" t="s">
        <v>5212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5213</v>
      </c>
      <c r="B263" s="234" t="s">
        <v>5214</v>
      </c>
      <c r="C263" s="234" t="s">
        <v>5215</v>
      </c>
      <c r="D263" s="234" t="s">
        <v>5216</v>
      </c>
      <c r="E263" s="234" t="s">
        <v>19</v>
      </c>
      <c r="F263" s="234" t="s">
        <v>19</v>
      </c>
      <c r="G263" s="234" t="s">
        <v>5217</v>
      </c>
      <c r="H263" s="234" t="s">
        <v>4120</v>
      </c>
      <c r="I263" s="234" t="s">
        <v>5218</v>
      </c>
      <c r="J263" s="234" t="s">
        <v>5219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5220</v>
      </c>
      <c r="B264" s="234" t="s">
        <v>5221</v>
      </c>
      <c r="C264" s="234" t="s">
        <v>5208</v>
      </c>
      <c r="D264" s="234" t="s">
        <v>5222</v>
      </c>
      <c r="E264" s="234" t="s">
        <v>19</v>
      </c>
      <c r="F264" s="234" t="s">
        <v>19</v>
      </c>
      <c r="G264" s="234" t="s">
        <v>19</v>
      </c>
      <c r="H264" s="234" t="s">
        <v>5223</v>
      </c>
      <c r="I264" s="234" t="s">
        <v>19</v>
      </c>
      <c r="J264" s="234" t="s">
        <v>5224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1490</v>
      </c>
      <c r="B265" s="233" t="s">
        <v>5225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5226</v>
      </c>
      <c r="B266" s="234" t="s">
        <v>5227</v>
      </c>
      <c r="C266" s="234" t="s">
        <v>5228</v>
      </c>
      <c r="D266" s="234" t="s">
        <v>5229</v>
      </c>
      <c r="E266" s="234" t="s">
        <v>5230</v>
      </c>
      <c r="F266" s="234" t="s">
        <v>19</v>
      </c>
      <c r="G266" s="234" t="s">
        <v>5231</v>
      </c>
      <c r="H266" s="234" t="s">
        <v>5232</v>
      </c>
      <c r="I266" s="234" t="s">
        <v>5233</v>
      </c>
      <c r="J266" s="234" t="s">
        <v>5234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5235</v>
      </c>
      <c r="B267" s="234" t="s">
        <v>5236</v>
      </c>
      <c r="C267" s="234" t="s">
        <v>5237</v>
      </c>
      <c r="D267" s="234" t="s">
        <v>5238</v>
      </c>
      <c r="E267" s="234" t="s">
        <v>19</v>
      </c>
      <c r="F267" s="234" t="s">
        <v>19</v>
      </c>
      <c r="G267" s="234" t="s">
        <v>19</v>
      </c>
      <c r="H267" s="234" t="s">
        <v>5239</v>
      </c>
      <c r="I267" s="234" t="s">
        <v>19</v>
      </c>
      <c r="J267" s="234" t="s">
        <v>5240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5241</v>
      </c>
      <c r="B268" s="234" t="s">
        <v>5242</v>
      </c>
      <c r="C268" s="234" t="s">
        <v>5243</v>
      </c>
      <c r="D268" s="234" t="s">
        <v>5238</v>
      </c>
      <c r="E268" s="234" t="s">
        <v>19</v>
      </c>
      <c r="F268" s="234" t="s">
        <v>19</v>
      </c>
      <c r="G268" s="234" t="s">
        <v>5244</v>
      </c>
      <c r="H268" s="234" t="s">
        <v>5245</v>
      </c>
      <c r="I268" s="234" t="s">
        <v>19</v>
      </c>
      <c r="J268" s="234" t="s">
        <v>5246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5247</v>
      </c>
      <c r="B269" s="234" t="s">
        <v>5248</v>
      </c>
      <c r="C269" s="234" t="s">
        <v>5243</v>
      </c>
      <c r="D269" s="234" t="s">
        <v>5249</v>
      </c>
      <c r="E269" s="234" t="s">
        <v>19</v>
      </c>
      <c r="F269" s="234" t="s">
        <v>19</v>
      </c>
      <c r="G269" s="234" t="s">
        <v>19</v>
      </c>
      <c r="H269" s="234" t="s">
        <v>5250</v>
      </c>
      <c r="I269" s="234" t="s">
        <v>19</v>
      </c>
      <c r="J269" s="234" t="s">
        <v>5251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5252</v>
      </c>
      <c r="B270" s="234" t="s">
        <v>5253</v>
      </c>
      <c r="C270" s="234" t="s">
        <v>5254</v>
      </c>
      <c r="D270" s="234" t="s">
        <v>5255</v>
      </c>
      <c r="E270" s="234" t="s">
        <v>19</v>
      </c>
      <c r="F270" s="234" t="s">
        <v>19</v>
      </c>
      <c r="G270" s="234" t="s">
        <v>19</v>
      </c>
      <c r="H270" s="234" t="s">
        <v>5256</v>
      </c>
      <c r="I270" s="234" t="s">
        <v>19</v>
      </c>
      <c r="J270" s="234" t="s">
        <v>5257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5258</v>
      </c>
      <c r="B271" s="234" t="s">
        <v>5259</v>
      </c>
      <c r="C271" s="234" t="s">
        <v>5260</v>
      </c>
      <c r="D271" s="234" t="s">
        <v>5261</v>
      </c>
      <c r="E271" s="234" t="s">
        <v>19</v>
      </c>
      <c r="F271" s="234" t="s">
        <v>19</v>
      </c>
      <c r="G271" s="234" t="s">
        <v>19</v>
      </c>
      <c r="H271" s="234" t="s">
        <v>5262</v>
      </c>
      <c r="I271" s="234" t="s">
        <v>5263</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5264</v>
      </c>
      <c r="B272" s="234" t="s">
        <v>5265</v>
      </c>
      <c r="C272" s="234" t="s">
        <v>5266</v>
      </c>
      <c r="D272" s="234" t="s">
        <v>5267</v>
      </c>
      <c r="E272" s="234" t="s">
        <v>19</v>
      </c>
      <c r="F272" s="234" t="s">
        <v>19</v>
      </c>
      <c r="G272" s="234" t="s">
        <v>19</v>
      </c>
      <c r="H272" s="234" t="s">
        <v>5268</v>
      </c>
      <c r="I272" s="234" t="s">
        <v>5269</v>
      </c>
      <c r="J272" s="234" t="s">
        <v>5270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1494</v>
      </c>
      <c r="B273" s="233" t="s">
        <v>5271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5272</v>
      </c>
      <c r="B274" s="234" t="s">
        <v>5273</v>
      </c>
      <c r="C274" s="234" t="s">
        <v>5274</v>
      </c>
      <c r="D274" s="234" t="s">
        <v>5267</v>
      </c>
      <c r="E274" s="234" t="s">
        <v>5275</v>
      </c>
      <c r="F274" s="234" t="s">
        <v>19</v>
      </c>
      <c r="G274" s="234" t="s">
        <v>19</v>
      </c>
      <c r="H274" s="234" t="s">
        <v>5276</v>
      </c>
      <c r="I274" s="234" t="s">
        <v>19</v>
      </c>
      <c r="J274" s="234" t="s">
        <v>5277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5278</v>
      </c>
      <c r="B275" s="234" t="s">
        <v>5279</v>
      </c>
      <c r="C275" s="234" t="s">
        <v>5280</v>
      </c>
      <c r="D275" s="234" t="s">
        <v>5281</v>
      </c>
      <c r="E275" s="234" t="s">
        <v>19</v>
      </c>
      <c r="F275" s="234" t="s">
        <v>19</v>
      </c>
      <c r="G275" s="234" t="s">
        <v>19</v>
      </c>
      <c r="H275" s="234" t="s">
        <v>5282</v>
      </c>
      <c r="I275" s="234" t="s">
        <v>19</v>
      </c>
      <c r="J275" s="234" t="s">
        <v>5283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5284</v>
      </c>
      <c r="B276" s="234" t="s">
        <v>5285</v>
      </c>
      <c r="C276" s="234" t="s">
        <v>5286</v>
      </c>
      <c r="D276" s="234" t="s">
        <v>5287</v>
      </c>
      <c r="E276" s="234" t="s">
        <v>19</v>
      </c>
      <c r="F276" s="234" t="s">
        <v>5288</v>
      </c>
      <c r="G276" s="234" t="s">
        <v>19</v>
      </c>
      <c r="H276" s="234" t="s">
        <v>5289</v>
      </c>
      <c r="I276" s="234" t="s">
        <v>5290</v>
      </c>
      <c r="J276" s="234" t="s">
        <v>5291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5292</v>
      </c>
      <c r="B277" s="233" t="s">
        <v>5293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5294</v>
      </c>
      <c r="B278" s="234" t="s">
        <v>5295</v>
      </c>
      <c r="C278" s="234" t="s">
        <v>5296</v>
      </c>
      <c r="D278" s="234" t="s">
        <v>5297</v>
      </c>
      <c r="E278" s="234" t="s">
        <v>19</v>
      </c>
      <c r="F278" s="234" t="s">
        <v>5298</v>
      </c>
      <c r="G278" s="234" t="s">
        <v>19</v>
      </c>
      <c r="H278" s="234" t="s">
        <v>5299</v>
      </c>
      <c r="I278" s="234" t="s">
        <v>19</v>
      </c>
      <c r="J278" s="234" t="s">
        <v>5300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5301</v>
      </c>
      <c r="B279" s="232" t="s">
        <v>5302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1500</v>
      </c>
      <c r="B280" s="233" t="s">
        <v>5303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5304</v>
      </c>
      <c r="B281" s="234" t="s">
        <v>5305</v>
      </c>
      <c r="C281" s="234" t="s">
        <v>5306</v>
      </c>
      <c r="D281" s="234" t="s">
        <v>5307</v>
      </c>
      <c r="E281" s="234" t="s">
        <v>5308</v>
      </c>
      <c r="F281" s="234" t="s">
        <v>19</v>
      </c>
      <c r="G281" s="234" t="s">
        <v>19</v>
      </c>
      <c r="H281" s="234" t="s">
        <v>5309</v>
      </c>
      <c r="I281" s="234" t="s">
        <v>19</v>
      </c>
      <c r="J281" s="234" t="s">
        <v>5310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5311</v>
      </c>
      <c r="B282" s="234" t="s">
        <v>5312</v>
      </c>
      <c r="C282" s="234" t="s">
        <v>5313</v>
      </c>
      <c r="D282" s="234" t="s">
        <v>19</v>
      </c>
      <c r="E282" s="234" t="s">
        <v>19</v>
      </c>
      <c r="F282" s="234" t="s">
        <v>19</v>
      </c>
      <c r="G282" s="234" t="s">
        <v>19</v>
      </c>
      <c r="H282" s="234" t="s">
        <v>5314</v>
      </c>
      <c r="I282" s="234" t="s">
        <v>19</v>
      </c>
      <c r="J282" s="234" t="s">
        <v>5315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5316</v>
      </c>
      <c r="B283" s="234" t="s">
        <v>5317</v>
      </c>
      <c r="C283" s="234" t="s">
        <v>5318</v>
      </c>
      <c r="D283" s="234" t="s">
        <v>19</v>
      </c>
      <c r="E283" s="234" t="s">
        <v>19</v>
      </c>
      <c r="F283" s="234" t="s">
        <v>19</v>
      </c>
      <c r="G283" s="234" t="s">
        <v>19</v>
      </c>
      <c r="H283" s="234" t="s">
        <v>5319</v>
      </c>
      <c r="I283" s="234" t="s">
        <v>19</v>
      </c>
      <c r="J283" s="234" t="s">
        <v>5320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5321</v>
      </c>
      <c r="B284" s="234" t="s">
        <v>5322</v>
      </c>
      <c r="C284" s="234" t="s">
        <v>5323</v>
      </c>
      <c r="D284" s="234" t="s">
        <v>5324</v>
      </c>
      <c r="E284" s="234" t="s">
        <v>19</v>
      </c>
      <c r="F284" s="234" t="s">
        <v>19</v>
      </c>
      <c r="G284" s="234" t="s">
        <v>19</v>
      </c>
      <c r="H284" s="234" t="s">
        <v>5325</v>
      </c>
      <c r="I284" s="234" t="s">
        <v>19</v>
      </c>
      <c r="J284" s="234" t="s">
        <v>5326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1504</v>
      </c>
      <c r="B285" s="233" t="s">
        <v>5327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5328</v>
      </c>
      <c r="B286" s="234" t="s">
        <v>5329</v>
      </c>
      <c r="C286" s="234" t="s">
        <v>5330</v>
      </c>
      <c r="D286" s="234" t="s">
        <v>5331</v>
      </c>
      <c r="E286" s="234" t="s">
        <v>19</v>
      </c>
      <c r="F286" s="234" t="s">
        <v>19</v>
      </c>
      <c r="G286" s="234" t="s">
        <v>19</v>
      </c>
      <c r="H286" s="234" t="s">
        <v>5332</v>
      </c>
      <c r="I286" s="234" t="s">
        <v>5333</v>
      </c>
      <c r="J286" s="234" t="s">
        <v>5334</v>
      </c>
      <c r="K286" s="237">
        <f>IF(COUNTIF(L286:AY286,"&lt;&gt;")=0,"",SUMPRODUCT(((Recommendations[ImplStatus]="Implemented")+(Recommendations[ImplStatus]="Compensated"))*ISNUMBER(MATCH(Recommendations[Id],L286:AY286,0)))/COUNTIF(L286:AY286,"&lt;&gt;"))</f>
        <v>0</v>
      </c>
      <c r="L286" s="240" t="s">
        <v>63</v>
      </c>
      <c r="M286" s="240" t="s">
        <v>68</v>
      </c>
      <c r="N286" s="240" t="s">
        <v>778</v>
      </c>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1508</v>
      </c>
      <c r="B287" s="233" t="s">
        <v>5335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5336</v>
      </c>
      <c r="B288" s="234" t="s">
        <v>5337</v>
      </c>
      <c r="C288" s="234" t="s">
        <v>5338</v>
      </c>
      <c r="D288" s="234" t="s">
        <v>5339</v>
      </c>
      <c r="E288" s="234" t="s">
        <v>5340</v>
      </c>
      <c r="F288" s="234" t="s">
        <v>5341</v>
      </c>
      <c r="G288" s="234" t="s">
        <v>5342</v>
      </c>
      <c r="H288" s="234" t="s">
        <v>5343</v>
      </c>
      <c r="I288" s="234" t="s">
        <v>4324</v>
      </c>
      <c r="J288" s="234" t="s">
        <v>5344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5345</v>
      </c>
      <c r="B289" s="234" t="s">
        <v>5346</v>
      </c>
      <c r="C289" s="234" t="s">
        <v>5347</v>
      </c>
      <c r="D289" s="234" t="s">
        <v>19</v>
      </c>
      <c r="E289" s="234" t="s">
        <v>5340</v>
      </c>
      <c r="F289" s="234" t="s">
        <v>19</v>
      </c>
      <c r="G289" s="234" t="s">
        <v>5348</v>
      </c>
      <c r="H289" s="234" t="s">
        <v>5349</v>
      </c>
      <c r="I289" s="234" t="s">
        <v>5350</v>
      </c>
      <c r="J289" s="234" t="s">
        <v>5351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5352</v>
      </c>
      <c r="B290" s="234" t="s">
        <v>5353</v>
      </c>
      <c r="C290" s="234" t="s">
        <v>5354</v>
      </c>
      <c r="D290" s="234" t="s">
        <v>19</v>
      </c>
      <c r="E290" s="234" t="s">
        <v>5355</v>
      </c>
      <c r="F290" s="234" t="s">
        <v>19</v>
      </c>
      <c r="G290" s="234" t="s">
        <v>5356</v>
      </c>
      <c r="H290" s="234" t="s">
        <v>5357</v>
      </c>
      <c r="I290" s="234" t="s">
        <v>5358</v>
      </c>
      <c r="J290" s="234" t="s">
        <v>5359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5360</v>
      </c>
      <c r="B291" s="234" t="s">
        <v>5361</v>
      </c>
      <c r="C291" s="234" t="s">
        <v>5362</v>
      </c>
      <c r="D291" s="234" t="s">
        <v>19</v>
      </c>
      <c r="E291" s="234" t="s">
        <v>19</v>
      </c>
      <c r="F291" s="234" t="s">
        <v>19</v>
      </c>
      <c r="G291" s="234" t="s">
        <v>19</v>
      </c>
      <c r="H291" s="234" t="s">
        <v>5363</v>
      </c>
      <c r="I291" s="234" t="s">
        <v>4324</v>
      </c>
      <c r="J291" s="234" t="s">
        <v>5364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1512</v>
      </c>
      <c r="B292" s="233" t="s">
        <v>5365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5366</v>
      </c>
      <c r="B293" s="234" t="s">
        <v>5367</v>
      </c>
      <c r="C293" s="234" t="s">
        <v>5368</v>
      </c>
      <c r="D293" s="234" t="s">
        <v>5369</v>
      </c>
      <c r="E293" s="234" t="s">
        <v>19</v>
      </c>
      <c r="F293" s="234" t="s">
        <v>19</v>
      </c>
      <c r="G293" s="234" t="s">
        <v>19</v>
      </c>
      <c r="H293" s="234" t="s">
        <v>5370</v>
      </c>
      <c r="I293" s="234" t="s">
        <v>5371</v>
      </c>
      <c r="J293" s="234" t="s">
        <v>5372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5373</v>
      </c>
      <c r="B294" s="234" t="s">
        <v>5374</v>
      </c>
      <c r="C294" s="234" t="s">
        <v>5375</v>
      </c>
      <c r="D294" s="234" t="s">
        <v>5369</v>
      </c>
      <c r="E294" s="234" t="s">
        <v>19</v>
      </c>
      <c r="F294" s="234" t="s">
        <v>5376</v>
      </c>
      <c r="G294" s="234" t="s">
        <v>19</v>
      </c>
      <c r="H294" s="234" t="s">
        <v>5377</v>
      </c>
      <c r="I294" s="234" t="s">
        <v>4294</v>
      </c>
      <c r="J294" s="234" t="s">
        <v>5378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5379</v>
      </c>
      <c r="B295" s="234" t="s">
        <v>5380</v>
      </c>
      <c r="C295" s="234" t="s">
        <v>5381</v>
      </c>
      <c r="D295" s="234" t="s">
        <v>5382</v>
      </c>
      <c r="E295" s="234" t="s">
        <v>19</v>
      </c>
      <c r="F295" s="234" t="s">
        <v>19</v>
      </c>
      <c r="G295" s="234" t="s">
        <v>19</v>
      </c>
      <c r="H295" s="234" t="s">
        <v>5383</v>
      </c>
      <c r="I295" s="234" t="s">
        <v>4294</v>
      </c>
      <c r="J295" s="234" t="s">
        <v>5384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1516</v>
      </c>
      <c r="B296" s="233" t="s">
        <v>5385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5386</v>
      </c>
      <c r="B297" s="234" t="s">
        <v>5387</v>
      </c>
      <c r="C297" s="234" t="s">
        <v>5388</v>
      </c>
      <c r="D297" s="234" t="s">
        <v>5382</v>
      </c>
      <c r="E297" s="234" t="s">
        <v>19</v>
      </c>
      <c r="F297" s="234" t="s">
        <v>5389</v>
      </c>
      <c r="G297" s="234" t="s">
        <v>19</v>
      </c>
      <c r="H297" s="234" t="s">
        <v>5390</v>
      </c>
      <c r="I297" s="234" t="s">
        <v>19</v>
      </c>
      <c r="J297" s="234" t="s">
        <v>5391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5392</v>
      </c>
      <c r="B298" s="234" t="s">
        <v>5393</v>
      </c>
      <c r="C298" s="234" t="s">
        <v>5394</v>
      </c>
      <c r="D298" s="234" t="s">
        <v>5395</v>
      </c>
      <c r="E298" s="234" t="s">
        <v>19</v>
      </c>
      <c r="F298" s="234" t="s">
        <v>19</v>
      </c>
      <c r="G298" s="234" t="s">
        <v>5396</v>
      </c>
      <c r="H298" s="234" t="s">
        <v>5397</v>
      </c>
      <c r="I298" s="234" t="s">
        <v>5397</v>
      </c>
      <c r="J298" s="234" t="s">
        <v>5398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5399</v>
      </c>
      <c r="B299" s="234" t="s">
        <v>5400</v>
      </c>
      <c r="C299" s="234" t="s">
        <v>5401</v>
      </c>
      <c r="D299" s="234" t="s">
        <v>19</v>
      </c>
      <c r="E299" s="234" t="s">
        <v>19</v>
      </c>
      <c r="F299" s="234" t="s">
        <v>19</v>
      </c>
      <c r="G299" s="234" t="s">
        <v>19</v>
      </c>
      <c r="H299" s="234" t="s">
        <v>5402</v>
      </c>
      <c r="I299" s="234" t="s">
        <v>5403</v>
      </c>
      <c r="J299" s="234" t="s">
        <v>5404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5405</v>
      </c>
      <c r="B300" s="234" t="s">
        <v>5406</v>
      </c>
      <c r="C300" s="234" t="s">
        <v>5407</v>
      </c>
      <c r="D300" s="234" t="s">
        <v>19</v>
      </c>
      <c r="E300" s="234" t="s">
        <v>19</v>
      </c>
      <c r="F300" s="234" t="s">
        <v>5408</v>
      </c>
      <c r="G300" s="234" t="s">
        <v>19</v>
      </c>
      <c r="H300" s="234" t="s">
        <v>5409</v>
      </c>
      <c r="I300" s="234" t="s">
        <v>5403</v>
      </c>
      <c r="J300" s="234" t="s">
        <v>5410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1520</v>
      </c>
      <c r="B301" s="233" t="s">
        <v>5411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5412</v>
      </c>
      <c r="B302" s="234" t="s">
        <v>5413</v>
      </c>
      <c r="C302" s="234" t="s">
        <v>5414</v>
      </c>
      <c r="D302" s="234" t="s">
        <v>19</v>
      </c>
      <c r="E302" s="234" t="s">
        <v>19</v>
      </c>
      <c r="F302" s="234" t="s">
        <v>19</v>
      </c>
      <c r="G302" s="234" t="s">
        <v>19</v>
      </c>
      <c r="H302" s="234" t="s">
        <v>5415</v>
      </c>
      <c r="I302" s="234" t="s">
        <v>19</v>
      </c>
      <c r="J302" s="234" t="s">
        <v>5416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5417</v>
      </c>
      <c r="B303" s="234" t="s">
        <v>5418</v>
      </c>
      <c r="C303" s="234" t="s">
        <v>5419</v>
      </c>
      <c r="D303" s="234" t="s">
        <v>5420</v>
      </c>
      <c r="E303" s="234" t="s">
        <v>19</v>
      </c>
      <c r="F303" s="234" t="s">
        <v>19</v>
      </c>
      <c r="G303" s="234" t="s">
        <v>19</v>
      </c>
      <c r="H303" s="234" t="s">
        <v>5421</v>
      </c>
      <c r="I303" s="234" t="s">
        <v>4324</v>
      </c>
      <c r="J303" s="234" t="s">
        <v>5422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5423</v>
      </c>
      <c r="B304" s="234" t="s">
        <v>5424</v>
      </c>
      <c r="C304" s="234" t="s">
        <v>5425</v>
      </c>
      <c r="D304" s="234" t="s">
        <v>5420</v>
      </c>
      <c r="E304" s="234" t="s">
        <v>19</v>
      </c>
      <c r="F304" s="234" t="s">
        <v>5426</v>
      </c>
      <c r="G304" s="234" t="s">
        <v>19</v>
      </c>
      <c r="H304" s="234" t="s">
        <v>5427</v>
      </c>
      <c r="I304" s="234" t="s">
        <v>19</v>
      </c>
      <c r="J304" s="234" t="s">
        <v>5428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5429</v>
      </c>
      <c r="B305" s="234" t="s">
        <v>5430</v>
      </c>
      <c r="C305" s="234" t="s">
        <v>5431</v>
      </c>
      <c r="D305" s="234" t="s">
        <v>5432</v>
      </c>
      <c r="E305" s="234" t="s">
        <v>19</v>
      </c>
      <c r="F305" s="234" t="s">
        <v>19</v>
      </c>
      <c r="G305" s="234" t="s">
        <v>19</v>
      </c>
      <c r="H305" s="234" t="s">
        <v>5433</v>
      </c>
      <c r="I305" s="234" t="s">
        <v>5434</v>
      </c>
      <c r="J305" s="234" t="s">
        <v>5435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5436</v>
      </c>
      <c r="B306" s="234" t="s">
        <v>5437</v>
      </c>
      <c r="C306" s="234" t="s">
        <v>5438</v>
      </c>
      <c r="D306" s="234" t="s">
        <v>5439</v>
      </c>
      <c r="E306" s="234" t="s">
        <v>19</v>
      </c>
      <c r="F306" s="234" t="s">
        <v>19</v>
      </c>
      <c r="G306" s="234" t="s">
        <v>19</v>
      </c>
      <c r="H306" s="234" t="s">
        <v>5440</v>
      </c>
      <c r="I306" s="234" t="s">
        <v>4324</v>
      </c>
      <c r="J306" s="234" t="s">
        <v>5441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1524</v>
      </c>
      <c r="B307" s="233" t="s">
        <v>5442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5443</v>
      </c>
      <c r="B308" s="234" t="s">
        <v>5444</v>
      </c>
      <c r="C308" s="234" t="s">
        <v>5445</v>
      </c>
      <c r="D308" s="234" t="s">
        <v>5439</v>
      </c>
      <c r="E308" s="234" t="s">
        <v>19</v>
      </c>
      <c r="F308" s="234" t="s">
        <v>5446</v>
      </c>
      <c r="G308" s="234" t="s">
        <v>19</v>
      </c>
      <c r="H308" s="234" t="s">
        <v>5447</v>
      </c>
      <c r="I308" s="234" t="s">
        <v>5448</v>
      </c>
      <c r="J308" s="234" t="s">
        <v>5449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1528</v>
      </c>
      <c r="B309" s="233" t="s">
        <v>5450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5451</v>
      </c>
      <c r="B310" s="234" t="s">
        <v>5452</v>
      </c>
      <c r="C310" s="234" t="s">
        <v>5453</v>
      </c>
      <c r="D310" s="234" t="s">
        <v>19</v>
      </c>
      <c r="E310" s="234" t="s">
        <v>19</v>
      </c>
      <c r="F310" s="234" t="s">
        <v>5454</v>
      </c>
      <c r="G310" s="234" t="s">
        <v>19</v>
      </c>
      <c r="H310" s="234" t="s">
        <v>5455</v>
      </c>
      <c r="I310" s="234" t="s">
        <v>5456</v>
      </c>
      <c r="J310" s="234" t="s">
        <v>5457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5458</v>
      </c>
      <c r="B311" s="234" t="s">
        <v>5459</v>
      </c>
      <c r="C311" s="234" t="s">
        <v>5460</v>
      </c>
      <c r="D311" s="234" t="s">
        <v>5461</v>
      </c>
      <c r="E311" s="234" t="s">
        <v>19</v>
      </c>
      <c r="F311" s="234" t="s">
        <v>19</v>
      </c>
      <c r="G311" s="234" t="s">
        <v>5462</v>
      </c>
      <c r="H311" s="234" t="s">
        <v>5463</v>
      </c>
      <c r="I311" s="234" t="s">
        <v>19</v>
      </c>
      <c r="J311" s="234" t="s">
        <v>5464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5465</v>
      </c>
      <c r="B312" s="234" t="s">
        <v>5466</v>
      </c>
      <c r="C312" s="234" t="s">
        <v>5467</v>
      </c>
      <c r="D312" s="234" t="s">
        <v>5468</v>
      </c>
      <c r="E312" s="234" t="s">
        <v>19</v>
      </c>
      <c r="F312" s="234" t="s">
        <v>19</v>
      </c>
      <c r="G312" s="234" t="s">
        <v>19</v>
      </c>
      <c r="H312" s="234" t="s">
        <v>5469</v>
      </c>
      <c r="I312" s="234" t="s">
        <v>19</v>
      </c>
      <c r="J312" s="234" t="s">
        <v>5470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5471</v>
      </c>
      <c r="B313" s="234" t="s">
        <v>5472</v>
      </c>
      <c r="C313" s="234" t="s">
        <v>5473</v>
      </c>
      <c r="D313" s="234" t="s">
        <v>5474</v>
      </c>
      <c r="E313" s="234" t="s">
        <v>19</v>
      </c>
      <c r="F313" s="234" t="s">
        <v>19</v>
      </c>
      <c r="G313" s="234" t="s">
        <v>5475</v>
      </c>
      <c r="H313" s="234" t="s">
        <v>5476</v>
      </c>
      <c r="I313" s="234" t="s">
        <v>5477</v>
      </c>
      <c r="J313" s="234" t="s">
        <v>5478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5479</v>
      </c>
      <c r="B314" s="234" t="s">
        <v>5480</v>
      </c>
      <c r="C314" s="234" t="s">
        <v>5481</v>
      </c>
      <c r="D314" s="234" t="s">
        <v>5482</v>
      </c>
      <c r="E314" s="234" t="s">
        <v>19</v>
      </c>
      <c r="F314" s="234" t="s">
        <v>19</v>
      </c>
      <c r="G314" s="234" t="s">
        <v>5483</v>
      </c>
      <c r="H314" s="234" t="s">
        <v>5484</v>
      </c>
      <c r="I314" s="234" t="s">
        <v>5485</v>
      </c>
      <c r="J314" s="234" t="s">
        <v>5486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5487</v>
      </c>
      <c r="B315" s="233" t="s">
        <v>5488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5489</v>
      </c>
      <c r="B316" s="234" t="s">
        <v>5490</v>
      </c>
      <c r="C316" s="234" t="s">
        <v>5491</v>
      </c>
      <c r="D316" s="234" t="s">
        <v>19</v>
      </c>
      <c r="E316" s="234" t="s">
        <v>19</v>
      </c>
      <c r="F316" s="234" t="s">
        <v>19</v>
      </c>
      <c r="G316" s="234" t="s">
        <v>19</v>
      </c>
      <c r="H316" s="234" t="s">
        <v>5492</v>
      </c>
      <c r="I316" s="234" t="s">
        <v>5493</v>
      </c>
      <c r="J316" s="234" t="s">
        <v>5494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5495</v>
      </c>
      <c r="B317" s="234" t="s">
        <v>5496</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5497</v>
      </c>
      <c r="B318" s="233" t="s">
        <v>5498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5499</v>
      </c>
      <c r="B319" s="234" t="s">
        <v>5500</v>
      </c>
      <c r="C319" s="234" t="s">
        <v>5501</v>
      </c>
      <c r="D319" s="234" t="s">
        <v>5502</v>
      </c>
      <c r="E319" s="234" t="s">
        <v>19</v>
      </c>
      <c r="F319" s="234" t="s">
        <v>5503</v>
      </c>
      <c r="G319" s="234" t="s">
        <v>5504</v>
      </c>
      <c r="H319" s="234" t="s">
        <v>5505</v>
      </c>
      <c r="I319" s="234" t="s">
        <v>19</v>
      </c>
      <c r="J319" s="234" t="s">
        <v>5506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5507</v>
      </c>
      <c r="B320" s="234" t="s">
        <v>5508</v>
      </c>
      <c r="C320" s="234" t="s">
        <v>5509</v>
      </c>
      <c r="D320" s="234" t="s">
        <v>5510</v>
      </c>
      <c r="E320" s="234" t="s">
        <v>19</v>
      </c>
      <c r="F320" s="234" t="s">
        <v>19</v>
      </c>
      <c r="G320" s="234" t="s">
        <v>19</v>
      </c>
      <c r="H320" s="234" t="s">
        <v>5511</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5512</v>
      </c>
      <c r="B321" s="234" t="s">
        <v>5513</v>
      </c>
      <c r="C321" s="234" t="s">
        <v>5514</v>
      </c>
      <c r="D321" s="234" t="s">
        <v>5515</v>
      </c>
      <c r="E321" s="234" t="s">
        <v>19</v>
      </c>
      <c r="F321" s="234" t="s">
        <v>19</v>
      </c>
      <c r="G321" s="234" t="s">
        <v>19</v>
      </c>
      <c r="H321" s="234" t="s">
        <v>5516</v>
      </c>
      <c r="I321" s="234" t="s">
        <v>19</v>
      </c>
      <c r="J321" s="234" t="s">
        <v>5517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5518</v>
      </c>
      <c r="B322" s="234" t="s">
        <v>5519</v>
      </c>
      <c r="C322" s="234" t="s">
        <v>5520</v>
      </c>
      <c r="D322" s="234" t="s">
        <v>5521</v>
      </c>
      <c r="E322" s="234" t="s">
        <v>19</v>
      </c>
      <c r="F322" s="234" t="s">
        <v>19</v>
      </c>
      <c r="G322" s="234" t="s">
        <v>19</v>
      </c>
      <c r="H322" s="234" t="s">
        <v>5522</v>
      </c>
      <c r="I322" s="234" t="s">
        <v>19</v>
      </c>
      <c r="J322" s="234" t="s">
        <v>5523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5524</v>
      </c>
      <c r="B323" s="234" t="s">
        <v>5525</v>
      </c>
      <c r="C323" s="234" t="s">
        <v>5526</v>
      </c>
      <c r="D323" s="234" t="s">
        <v>19</v>
      </c>
      <c r="E323" s="234" t="s">
        <v>19</v>
      </c>
      <c r="F323" s="234" t="s">
        <v>19</v>
      </c>
      <c r="G323" s="234" t="s">
        <v>19</v>
      </c>
      <c r="H323" s="234" t="s">
        <v>5527</v>
      </c>
      <c r="I323" s="234" t="s">
        <v>4324</v>
      </c>
      <c r="J323" s="234" t="s">
        <v>5528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5529</v>
      </c>
      <c r="B324" s="234" t="s">
        <v>5530</v>
      </c>
      <c r="C324" s="234" t="s">
        <v>5531</v>
      </c>
      <c r="D324" s="234" t="s">
        <v>19</v>
      </c>
      <c r="E324" s="234" t="s">
        <v>19</v>
      </c>
      <c r="F324" s="234" t="s">
        <v>19</v>
      </c>
      <c r="G324" s="234" t="s">
        <v>19</v>
      </c>
      <c r="H324" s="234" t="s">
        <v>5532</v>
      </c>
      <c r="I324" s="234" t="s">
        <v>5533</v>
      </c>
      <c r="J324" s="234" t="s">
        <v>5534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5535</v>
      </c>
      <c r="B325" s="234" t="s">
        <v>5536</v>
      </c>
      <c r="C325" s="234" t="s">
        <v>5537</v>
      </c>
      <c r="D325" s="234" t="s">
        <v>5538</v>
      </c>
      <c r="E325" s="234" t="s">
        <v>19</v>
      </c>
      <c r="F325" s="234" t="s">
        <v>19</v>
      </c>
      <c r="G325" s="234" t="s">
        <v>19</v>
      </c>
      <c r="H325" s="234" t="s">
        <v>5539</v>
      </c>
      <c r="I325" s="234" t="s">
        <v>19</v>
      </c>
      <c r="J325" s="234" t="s">
        <v>5540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5541</v>
      </c>
      <c r="B326" s="241" t="s">
        <v>5542</v>
      </c>
      <c r="C326" s="241" t="s">
        <v>5543</v>
      </c>
      <c r="D326" s="241" t="s">
        <v>5544</v>
      </c>
      <c r="E326" s="241" t="s">
        <v>19</v>
      </c>
      <c r="F326" s="241" t="s">
        <v>19</v>
      </c>
      <c r="G326" s="241" t="s">
        <v>19</v>
      </c>
      <c r="H326" s="241" t="s">
        <v>5545</v>
      </c>
      <c r="I326" s="241" t="s">
        <v>4324</v>
      </c>
      <c r="J326" s="241" t="s">
        <v>5546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818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IFERROR(INDEX('Recommendations'!$G$2:$G$161, MATCH(L2,'Recommendations'!$A$2:$A$161,0))="Implemented", FALSE))</xm:f>
            <x14:dxf>
              <font>
                <color rgb="FF000000"/>
              </font>
              <fill>
                <patternFill>
                  <bgColor rgb="FF3C7D22"/>
                </patternFill>
              </fill>
            </x14:dxf>
          </x14:cfRule>
          <x14:cfRule type="expression" priority="2" id="{00000000-000E-0000-0A00-000002000000}">
            <xm:f>AND(L2&lt;&gt;"", IFERROR(INDEX('Recommendations'!$G$2:$G$161, MATCH(L2,'Recommendations'!$A$2:$A$161,0))="Compensated", FALSE))</xm:f>
            <x14:dxf>
              <font>
                <color rgb="FF000000"/>
              </font>
              <fill>
                <patternFill>
                  <bgColor rgb="FFC6E0B4"/>
                </patternFill>
              </fill>
            </x14:dxf>
          </x14:cfRule>
          <x14:cfRule type="expression" priority="3" id="{00000000-000E-0000-0A00-000003000000}">
            <xm:f>AND(L2&lt;&gt;"", IFERROR(INDEX('Recommendations'!$G$2:$G$161, MATCH(L2,'Recommendations'!$A$2:$A$161,0))="Testing", FALSE))</xm:f>
            <x14:dxf>
              <font>
                <color rgb="FF000000"/>
              </font>
              <fill>
                <patternFill>
                  <bgColor rgb="FFFFC000"/>
                </patternFill>
              </fill>
            </x14:dxf>
          </x14:cfRule>
          <x14:cfRule type="expression" priority="4" id="{00000000-000E-0000-0A00-000004000000}">
            <xm:f>AND(L2&lt;&gt;"", IFERROR(INDEX('Recommendations'!$G$2:$G$161, MATCH(L2,'Recommendations'!$A$2:$A$161,0))="Failed", FALSE))</xm:f>
            <x14:dxf>
              <font>
                <color rgb="FF000000"/>
              </font>
              <fill>
                <patternFill>
                  <bgColor rgb="FFD82891"/>
                </patternFill>
              </fill>
            </x14:dxf>
          </x14:cfRule>
          <x14:cfRule type="expression" priority="5" id="{00000000-000E-0000-0A00-000005000000}">
            <xm:f>AND(L2&lt;&gt;"", IFERROR(INDEX('Recommendations'!$G$2:$G$161, MATCH(L2,'Recommendations'!$A$2:$A$161,0))="Risk Accepted", FALSE))</xm:f>
            <x14:dxf>
              <font>
                <color rgb="FF000000"/>
              </font>
              <fill>
                <patternFill>
                  <bgColor rgb="FFD9D9D9"/>
                </patternFill>
              </fill>
            </x14:dxf>
          </x14:cfRule>
          <x14:cfRule type="expression" priority="6" id="{00000000-000E-0000-0A00-000006000000}">
            <xm:f>AND(L2&lt;&gt;"", IFERROR(INDEX('Recommendations'!$G$2:$G$161, MATCH(L2,'Recommendations'!$A$2:$A$161,0))="N/A",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2695</v>
      </c>
      <c r="B1" s="286" t="s">
        <v>3580</v>
      </c>
      <c r="C1" s="286" t="s">
        <v>0</v>
      </c>
      <c r="D1" s="286" t="s">
        <v>1058</v>
      </c>
      <c r="E1" s="286" t="s">
        <v>5547</v>
      </c>
      <c r="F1" s="286" t="s">
        <v>5548</v>
      </c>
      <c r="G1" s="286" t="s">
        <v>1063</v>
      </c>
      <c r="H1" s="286" t="s">
        <v>1064</v>
      </c>
      <c r="I1" s="286" t="s">
        <v>1065</v>
      </c>
      <c r="J1" s="286" t="s">
        <v>1066</v>
      </c>
      <c r="K1" s="286" t="s">
        <v>1067</v>
      </c>
      <c r="L1" s="286" t="s">
        <v>1068</v>
      </c>
      <c r="M1" s="286" t="s">
        <v>1069</v>
      </c>
      <c r="N1" s="286" t="s">
        <v>1070</v>
      </c>
      <c r="O1" s="286" t="s">
        <v>1071</v>
      </c>
      <c r="P1" s="286" t="s">
        <v>1072</v>
      </c>
      <c r="Q1" s="286" t="s">
        <v>1073</v>
      </c>
      <c r="R1" s="286" t="s">
        <v>1074</v>
      </c>
      <c r="S1" s="286" t="s">
        <v>1075</v>
      </c>
      <c r="T1" s="286" t="s">
        <v>1076</v>
      </c>
      <c r="U1" s="286" t="s">
        <v>1077</v>
      </c>
      <c r="V1" s="286" t="s">
        <v>1078</v>
      </c>
      <c r="W1" s="286" t="s">
        <v>1079</v>
      </c>
      <c r="X1" s="286" t="s">
        <v>1080</v>
      </c>
      <c r="Y1" s="286" t="s">
        <v>1081</v>
      </c>
      <c r="Z1" s="286" t="s">
        <v>1082</v>
      </c>
      <c r="AA1" s="286" t="s">
        <v>1083</v>
      </c>
      <c r="AB1" s="286" t="s">
        <v>1084</v>
      </c>
      <c r="AC1" s="286" t="s">
        <v>1085</v>
      </c>
      <c r="AD1" s="286" t="s">
        <v>1086</v>
      </c>
      <c r="AE1" s="286" t="s">
        <v>1087</v>
      </c>
      <c r="AF1" s="286" t="s">
        <v>1088</v>
      </c>
      <c r="AG1" s="286" t="s">
        <v>1089</v>
      </c>
      <c r="AH1" s="286" t="s">
        <v>1090</v>
      </c>
      <c r="AI1" s="286" t="s">
        <v>1091</v>
      </c>
      <c r="AJ1" s="286" t="s">
        <v>1092</v>
      </c>
      <c r="AK1" s="286" t="s">
        <v>1093</v>
      </c>
      <c r="AL1" s="286" t="s">
        <v>1094</v>
      </c>
      <c r="AM1" s="286" t="s">
        <v>1095</v>
      </c>
      <c r="AN1" s="286" t="s">
        <v>1096</v>
      </c>
      <c r="AO1" s="286" t="s">
        <v>1097</v>
      </c>
      <c r="AP1" s="286" t="s">
        <v>1098</v>
      </c>
      <c r="AQ1" s="286" t="s">
        <v>1099</v>
      </c>
      <c r="AR1" s="286" t="s">
        <v>1100</v>
      </c>
      <c r="AS1" s="286" t="s">
        <v>1101</v>
      </c>
      <c r="AT1" s="286" t="s">
        <v>1102</v>
      </c>
      <c r="AU1" s="287" t="s">
        <v>1103</v>
      </c>
    </row>
    <row r="2" spans="1:47" ht="60" customHeight="1" outlineLevel="1" x14ac:dyDescent="0.35">
      <c r="A2" s="277" t="s">
        <v>5549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5549</v>
      </c>
      <c r="B3" s="256" t="s">
        <v>5550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5549</v>
      </c>
      <c r="B4" s="257" t="s">
        <v>5550</v>
      </c>
      <c r="C4" s="258" t="s">
        <v>5551</v>
      </c>
      <c r="D4" s="261" t="s">
        <v>5552</v>
      </c>
      <c r="E4" s="262" t="s">
        <v>5553</v>
      </c>
      <c r="F4" s="265" t="s">
        <v>5554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5549</v>
      </c>
      <c r="B5" s="257" t="s">
        <v>5550</v>
      </c>
      <c r="C5" s="258" t="s">
        <v>5555</v>
      </c>
      <c r="D5" s="261" t="s">
        <v>5556</v>
      </c>
      <c r="E5" s="262" t="s">
        <v>5553</v>
      </c>
      <c r="F5" s="265" t="s">
        <v>5554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5549</v>
      </c>
      <c r="B6" s="257" t="s">
        <v>5550</v>
      </c>
      <c r="C6" s="258" t="s">
        <v>5557</v>
      </c>
      <c r="D6" s="261" t="s">
        <v>5558</v>
      </c>
      <c r="E6" s="262" t="s">
        <v>5553</v>
      </c>
      <c r="F6" s="265" t="s">
        <v>5554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5549</v>
      </c>
      <c r="B7" s="257" t="s">
        <v>5550</v>
      </c>
      <c r="C7" s="258" t="s">
        <v>5559</v>
      </c>
      <c r="D7" s="261" t="s">
        <v>5560</v>
      </c>
      <c r="E7" s="262" t="s">
        <v>5553</v>
      </c>
      <c r="F7" s="265" t="s">
        <v>5554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5549</v>
      </c>
      <c r="B8" s="257" t="s">
        <v>5550</v>
      </c>
      <c r="C8" s="258" t="s">
        <v>5561</v>
      </c>
      <c r="D8" s="261" t="s">
        <v>5562</v>
      </c>
      <c r="E8" s="262" t="s">
        <v>5553</v>
      </c>
      <c r="F8" s="265" t="s">
        <v>5554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5549</v>
      </c>
      <c r="B9" s="257" t="s">
        <v>5550</v>
      </c>
      <c r="C9" s="258" t="s">
        <v>5563</v>
      </c>
      <c r="D9" s="261" t="s">
        <v>5564</v>
      </c>
      <c r="E9" s="262" t="s">
        <v>5553</v>
      </c>
      <c r="F9" s="265" t="s">
        <v>5554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5549</v>
      </c>
      <c r="B10" s="257" t="s">
        <v>5550</v>
      </c>
      <c r="C10" s="258" t="s">
        <v>5565</v>
      </c>
      <c r="D10" s="261" t="s">
        <v>5566</v>
      </c>
      <c r="E10" s="262" t="s">
        <v>5553</v>
      </c>
      <c r="F10" s="265" t="s">
        <v>5554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5549</v>
      </c>
      <c r="B11" s="257" t="s">
        <v>5550</v>
      </c>
      <c r="C11" s="258" t="s">
        <v>5567</v>
      </c>
      <c r="D11" s="261" t="s">
        <v>5568</v>
      </c>
      <c r="E11" s="262" t="s">
        <v>5553</v>
      </c>
      <c r="F11" s="265" t="s">
        <v>5554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5549</v>
      </c>
      <c r="B12" s="257" t="s">
        <v>5550</v>
      </c>
      <c r="C12" s="258" t="s">
        <v>5569</v>
      </c>
      <c r="D12" s="261" t="s">
        <v>5570</v>
      </c>
      <c r="E12" s="262" t="s">
        <v>5553</v>
      </c>
      <c r="F12" s="265" t="s">
        <v>5554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5549</v>
      </c>
      <c r="B13" s="257" t="s">
        <v>5550</v>
      </c>
      <c r="C13" s="258" t="s">
        <v>5571</v>
      </c>
      <c r="D13" s="261" t="s">
        <v>5572</v>
      </c>
      <c r="E13" s="262" t="s">
        <v>5553</v>
      </c>
      <c r="F13" s="265" t="s">
        <v>5554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5549</v>
      </c>
      <c r="B14" s="257" t="s">
        <v>5550</v>
      </c>
      <c r="C14" s="258" t="s">
        <v>5573</v>
      </c>
      <c r="D14" s="261" t="s">
        <v>5574</v>
      </c>
      <c r="E14" s="262" t="s">
        <v>5553</v>
      </c>
      <c r="F14" s="265" t="s">
        <v>5554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5549</v>
      </c>
      <c r="B15" s="257" t="s">
        <v>5550</v>
      </c>
      <c r="C15" s="258" t="s">
        <v>5575</v>
      </c>
      <c r="D15" s="261" t="s">
        <v>5576</v>
      </c>
      <c r="E15" s="262" t="s">
        <v>5553</v>
      </c>
      <c r="F15" s="265" t="s">
        <v>5554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5549</v>
      </c>
      <c r="B16" s="257" t="s">
        <v>5550</v>
      </c>
      <c r="C16" s="258" t="s">
        <v>5577</v>
      </c>
      <c r="D16" s="261" t="s">
        <v>5578</v>
      </c>
      <c r="E16" s="262" t="s">
        <v>5553</v>
      </c>
      <c r="F16" s="265" t="s">
        <v>5554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5549</v>
      </c>
      <c r="B17" s="256" t="s">
        <v>5579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5549</v>
      </c>
      <c r="B18" s="257" t="s">
        <v>5579</v>
      </c>
      <c r="C18" s="258" t="s">
        <v>5580</v>
      </c>
      <c r="D18" s="261" t="s">
        <v>5581</v>
      </c>
      <c r="E18" s="262" t="s">
        <v>5582</v>
      </c>
      <c r="F18" s="265" t="s">
        <v>5583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5549</v>
      </c>
      <c r="B19" s="257" t="s">
        <v>5579</v>
      </c>
      <c r="C19" s="258" t="s">
        <v>5584</v>
      </c>
      <c r="D19" s="261" t="s">
        <v>5585</v>
      </c>
      <c r="E19" s="262" t="s">
        <v>5582</v>
      </c>
      <c r="F19" s="265" t="s">
        <v>5583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5549</v>
      </c>
      <c r="B20" s="257" t="s">
        <v>5579</v>
      </c>
      <c r="C20" s="258" t="s">
        <v>5586</v>
      </c>
      <c r="D20" s="261" t="s">
        <v>5587</v>
      </c>
      <c r="E20" s="262" t="s">
        <v>5582</v>
      </c>
      <c r="F20" s="265" t="s">
        <v>5583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5549</v>
      </c>
      <c r="B21" s="257" t="s">
        <v>5579</v>
      </c>
      <c r="C21" s="258" t="s">
        <v>5588</v>
      </c>
      <c r="D21" s="261" t="s">
        <v>5589</v>
      </c>
      <c r="E21" s="262" t="s">
        <v>5582</v>
      </c>
      <c r="F21" s="265" t="s">
        <v>5583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5549</v>
      </c>
      <c r="B22" s="257" t="s">
        <v>5579</v>
      </c>
      <c r="C22" s="258" t="s">
        <v>5590</v>
      </c>
      <c r="D22" s="261" t="s">
        <v>5591</v>
      </c>
      <c r="E22" s="262" t="s">
        <v>5582</v>
      </c>
      <c r="F22" s="265" t="s">
        <v>5583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5549</v>
      </c>
      <c r="B23" s="257" t="s">
        <v>5579</v>
      </c>
      <c r="C23" s="258" t="s">
        <v>5592</v>
      </c>
      <c r="D23" s="261" t="s">
        <v>5593</v>
      </c>
      <c r="E23" s="262" t="s">
        <v>5553</v>
      </c>
      <c r="F23" s="265" t="s">
        <v>5554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5549</v>
      </c>
      <c r="B24" s="257" t="s">
        <v>5579</v>
      </c>
      <c r="C24" s="258" t="s">
        <v>5594</v>
      </c>
      <c r="D24" s="261" t="s">
        <v>5595</v>
      </c>
      <c r="E24" s="262" t="s">
        <v>5553</v>
      </c>
      <c r="F24" s="265" t="s">
        <v>5554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5549</v>
      </c>
      <c r="B25" s="257" t="s">
        <v>5579</v>
      </c>
      <c r="C25" s="258" t="s">
        <v>5596</v>
      </c>
      <c r="D25" s="261" t="s">
        <v>5597</v>
      </c>
      <c r="E25" s="262" t="s">
        <v>5553</v>
      </c>
      <c r="F25" s="265" t="s">
        <v>5598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5549</v>
      </c>
      <c r="B26" s="257" t="s">
        <v>5579</v>
      </c>
      <c r="C26" s="258" t="s">
        <v>5599</v>
      </c>
      <c r="D26" s="261" t="s">
        <v>5600</v>
      </c>
      <c r="E26" s="262" t="s">
        <v>5553</v>
      </c>
      <c r="F26" s="265" t="s">
        <v>5598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5549</v>
      </c>
      <c r="B27" s="257" t="s">
        <v>5579</v>
      </c>
      <c r="C27" s="258" t="s">
        <v>5601</v>
      </c>
      <c r="D27" s="261" t="s">
        <v>5602</v>
      </c>
      <c r="E27" s="262" t="s">
        <v>5553</v>
      </c>
      <c r="F27" s="265" t="s">
        <v>5598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5549</v>
      </c>
      <c r="B28" s="257" t="s">
        <v>5579</v>
      </c>
      <c r="C28" s="258" t="s">
        <v>5603</v>
      </c>
      <c r="D28" s="261" t="s">
        <v>5604</v>
      </c>
      <c r="E28" s="262" t="s">
        <v>5553</v>
      </c>
      <c r="F28" s="265" t="s">
        <v>5598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5549</v>
      </c>
      <c r="B29" s="257" t="s">
        <v>5579</v>
      </c>
      <c r="C29" s="258" t="s">
        <v>5605</v>
      </c>
      <c r="D29" s="261" t="s">
        <v>5606</v>
      </c>
      <c r="E29" s="262" t="s">
        <v>5553</v>
      </c>
      <c r="F29" s="265" t="s">
        <v>5598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5549</v>
      </c>
      <c r="B30" s="257" t="s">
        <v>5579</v>
      </c>
      <c r="C30" s="258" t="s">
        <v>5607</v>
      </c>
      <c r="D30" s="261" t="s">
        <v>5608</v>
      </c>
      <c r="E30" s="262" t="s">
        <v>5553</v>
      </c>
      <c r="F30" s="265" t="s">
        <v>5598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5549</v>
      </c>
      <c r="B31" s="257" t="s">
        <v>5579</v>
      </c>
      <c r="C31" s="258" t="s">
        <v>5609</v>
      </c>
      <c r="D31" s="261" t="s">
        <v>5610</v>
      </c>
      <c r="E31" s="262" t="s">
        <v>5553</v>
      </c>
      <c r="F31" s="265" t="s">
        <v>5598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5549</v>
      </c>
      <c r="B32" s="257" t="s">
        <v>5579</v>
      </c>
      <c r="C32" s="258" t="s">
        <v>5611</v>
      </c>
      <c r="D32" s="261" t="s">
        <v>5612</v>
      </c>
      <c r="E32" s="262" t="s">
        <v>5553</v>
      </c>
      <c r="F32" s="265" t="s">
        <v>5598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5549</v>
      </c>
      <c r="B33" s="257" t="s">
        <v>5579</v>
      </c>
      <c r="C33" s="258" t="s">
        <v>5613</v>
      </c>
      <c r="D33" s="261" t="s">
        <v>5614</v>
      </c>
      <c r="E33" s="262" t="s">
        <v>5582</v>
      </c>
      <c r="F33" s="265" t="s">
        <v>5583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5549</v>
      </c>
      <c r="B34" s="257" t="s">
        <v>5579</v>
      </c>
      <c r="C34" s="258" t="s">
        <v>5615</v>
      </c>
      <c r="D34" s="261" t="s">
        <v>5616</v>
      </c>
      <c r="E34" s="262" t="s">
        <v>5553</v>
      </c>
      <c r="F34" s="265" t="s">
        <v>5598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5549</v>
      </c>
      <c r="B35" s="256" t="s">
        <v>5617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5549</v>
      </c>
      <c r="B36" s="257" t="s">
        <v>5617</v>
      </c>
      <c r="C36" s="258" t="s">
        <v>5618</v>
      </c>
      <c r="D36" s="261" t="s">
        <v>5619</v>
      </c>
      <c r="E36" s="262" t="s">
        <v>5553</v>
      </c>
      <c r="F36" s="265" t="s">
        <v>5598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5549</v>
      </c>
      <c r="B37" s="257" t="s">
        <v>5617</v>
      </c>
      <c r="C37" s="258" t="s">
        <v>5620</v>
      </c>
      <c r="D37" s="261" t="s">
        <v>5621</v>
      </c>
      <c r="E37" s="262" t="s">
        <v>5553</v>
      </c>
      <c r="F37" s="265" t="s">
        <v>5622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5549</v>
      </c>
      <c r="B38" s="257" t="s">
        <v>5617</v>
      </c>
      <c r="C38" s="258" t="s">
        <v>5623</v>
      </c>
      <c r="D38" s="261" t="s">
        <v>5624</v>
      </c>
      <c r="E38" s="262" t="s">
        <v>5553</v>
      </c>
      <c r="F38" s="265" t="s">
        <v>5622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5549</v>
      </c>
      <c r="B39" s="257" t="s">
        <v>5617</v>
      </c>
      <c r="C39" s="258" t="s">
        <v>5625</v>
      </c>
      <c r="D39" s="261" t="s">
        <v>5626</v>
      </c>
      <c r="E39" s="262" t="s">
        <v>5553</v>
      </c>
      <c r="F39" s="265" t="s">
        <v>5622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5549</v>
      </c>
      <c r="B40" s="257" t="s">
        <v>5617</v>
      </c>
      <c r="C40" s="258" t="s">
        <v>5627</v>
      </c>
      <c r="D40" s="261" t="s">
        <v>5628</v>
      </c>
      <c r="E40" s="262" t="s">
        <v>5553</v>
      </c>
      <c r="F40" s="265" t="s">
        <v>5622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5549</v>
      </c>
      <c r="B41" s="257" t="s">
        <v>5617</v>
      </c>
      <c r="C41" s="258" t="s">
        <v>5629</v>
      </c>
      <c r="D41" s="261" t="s">
        <v>5630</v>
      </c>
      <c r="E41" s="262" t="s">
        <v>5553</v>
      </c>
      <c r="F41" s="265" t="s">
        <v>5622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5549</v>
      </c>
      <c r="B42" s="257" t="s">
        <v>5617</v>
      </c>
      <c r="C42" s="258" t="s">
        <v>5631</v>
      </c>
      <c r="D42" s="261" t="s">
        <v>5632</v>
      </c>
      <c r="E42" s="262" t="s">
        <v>5553</v>
      </c>
      <c r="F42" s="265" t="s">
        <v>5622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5549</v>
      </c>
      <c r="B43" s="257" t="s">
        <v>5617</v>
      </c>
      <c r="C43" s="258" t="s">
        <v>5633</v>
      </c>
      <c r="D43" s="261" t="s">
        <v>5634</v>
      </c>
      <c r="E43" s="262" t="s">
        <v>5553</v>
      </c>
      <c r="F43" s="265" t="s">
        <v>5622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5549</v>
      </c>
      <c r="B44" s="257" t="s">
        <v>5617</v>
      </c>
      <c r="C44" s="258" t="s">
        <v>5635</v>
      </c>
      <c r="D44" s="261" t="s">
        <v>5636</v>
      </c>
      <c r="E44" s="262" t="s">
        <v>5553</v>
      </c>
      <c r="F44" s="265" t="s">
        <v>5622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5549</v>
      </c>
      <c r="B45" s="257" t="s">
        <v>5617</v>
      </c>
      <c r="C45" s="258" t="s">
        <v>5637</v>
      </c>
      <c r="D45" s="261" t="s">
        <v>5638</v>
      </c>
      <c r="E45" s="262" t="s">
        <v>5553</v>
      </c>
      <c r="F45" s="265" t="s">
        <v>5622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5549</v>
      </c>
      <c r="B46" s="257" t="s">
        <v>5617</v>
      </c>
      <c r="C46" s="258" t="s">
        <v>5639</v>
      </c>
      <c r="D46" s="261" t="s">
        <v>5640</v>
      </c>
      <c r="E46" s="262" t="s">
        <v>5553</v>
      </c>
      <c r="F46" s="265" t="s">
        <v>5622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5549</v>
      </c>
      <c r="B47" s="257" t="s">
        <v>5617</v>
      </c>
      <c r="C47" s="258" t="s">
        <v>5641</v>
      </c>
      <c r="D47" s="261" t="s">
        <v>5642</v>
      </c>
      <c r="E47" s="262" t="s">
        <v>5553</v>
      </c>
      <c r="F47" s="265" t="s">
        <v>5622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5549</v>
      </c>
      <c r="B48" s="257" t="s">
        <v>5617</v>
      </c>
      <c r="C48" s="258" t="s">
        <v>5643</v>
      </c>
      <c r="D48" s="261" t="s">
        <v>5644</v>
      </c>
      <c r="E48" s="262" t="s">
        <v>5553</v>
      </c>
      <c r="F48" s="265" t="s">
        <v>5622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5549</v>
      </c>
      <c r="B49" s="257" t="s">
        <v>5617</v>
      </c>
      <c r="C49" s="258" t="s">
        <v>5645</v>
      </c>
      <c r="D49" s="261" t="s">
        <v>5646</v>
      </c>
      <c r="E49" s="262" t="s">
        <v>5553</v>
      </c>
      <c r="F49" s="265" t="s">
        <v>5622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5549</v>
      </c>
      <c r="B50" s="256" t="s">
        <v>2819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5549</v>
      </c>
      <c r="B51" s="257" t="s">
        <v>2819</v>
      </c>
      <c r="C51" s="258" t="s">
        <v>5647</v>
      </c>
      <c r="D51" s="261" t="s">
        <v>5648</v>
      </c>
      <c r="E51" s="262" t="s">
        <v>5649</v>
      </c>
      <c r="F51" s="265" t="s">
        <v>5650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5549</v>
      </c>
      <c r="B52" s="257" t="s">
        <v>2819</v>
      </c>
      <c r="C52" s="258" t="s">
        <v>5651</v>
      </c>
      <c r="D52" s="261" t="s">
        <v>5652</v>
      </c>
      <c r="E52" s="262" t="s">
        <v>5649</v>
      </c>
      <c r="F52" s="265" t="s">
        <v>5650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5549</v>
      </c>
      <c r="B53" s="257" t="s">
        <v>2819</v>
      </c>
      <c r="C53" s="258" t="s">
        <v>5653</v>
      </c>
      <c r="D53" s="261" t="s">
        <v>5654</v>
      </c>
      <c r="E53" s="262" t="s">
        <v>5649</v>
      </c>
      <c r="F53" s="265" t="s">
        <v>5650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5549</v>
      </c>
      <c r="B54" s="257" t="s">
        <v>2819</v>
      </c>
      <c r="C54" s="258" t="s">
        <v>5655</v>
      </c>
      <c r="D54" s="261" t="s">
        <v>5656</v>
      </c>
      <c r="E54" s="262" t="s">
        <v>5649</v>
      </c>
      <c r="F54" s="265" t="s">
        <v>5650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5549</v>
      </c>
      <c r="B55" s="257" t="s">
        <v>2819</v>
      </c>
      <c r="C55" s="258" t="s">
        <v>5657</v>
      </c>
      <c r="D55" s="261" t="s">
        <v>5658</v>
      </c>
      <c r="E55" s="262" t="s">
        <v>5649</v>
      </c>
      <c r="F55" s="265" t="s">
        <v>5650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5549</v>
      </c>
      <c r="B56" s="257" t="s">
        <v>2819</v>
      </c>
      <c r="C56" s="258" t="s">
        <v>5659</v>
      </c>
      <c r="D56" s="261" t="s">
        <v>5660</v>
      </c>
      <c r="E56" s="262" t="s">
        <v>5649</v>
      </c>
      <c r="F56" s="265" t="s">
        <v>5650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5549</v>
      </c>
      <c r="B57" s="257" t="s">
        <v>2819</v>
      </c>
      <c r="C57" s="258" t="s">
        <v>5661</v>
      </c>
      <c r="D57" s="261" t="s">
        <v>5662</v>
      </c>
      <c r="E57" s="262" t="s">
        <v>5649</v>
      </c>
      <c r="F57" s="265" t="s">
        <v>5650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5549</v>
      </c>
      <c r="B58" s="257" t="s">
        <v>2819</v>
      </c>
      <c r="C58" s="258" t="s">
        <v>5663</v>
      </c>
      <c r="D58" s="261" t="s">
        <v>5664</v>
      </c>
      <c r="E58" s="262" t="s">
        <v>5553</v>
      </c>
      <c r="F58" s="265" t="s">
        <v>5650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5549</v>
      </c>
      <c r="B59" s="257" t="s">
        <v>2819</v>
      </c>
      <c r="C59" s="258" t="s">
        <v>5665</v>
      </c>
      <c r="D59" s="261" t="s">
        <v>5666</v>
      </c>
      <c r="E59" s="262" t="s">
        <v>5553</v>
      </c>
      <c r="F59" s="265" t="s">
        <v>5650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5549</v>
      </c>
      <c r="B60" s="256" t="s">
        <v>5667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5549</v>
      </c>
      <c r="B61" s="257" t="s">
        <v>5667</v>
      </c>
      <c r="C61" s="258" t="s">
        <v>5668</v>
      </c>
      <c r="D61" s="261" t="s">
        <v>5669</v>
      </c>
      <c r="E61" s="262" t="s">
        <v>5553</v>
      </c>
      <c r="F61" s="265" t="s">
        <v>5670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5549</v>
      </c>
      <c r="B62" s="257" t="s">
        <v>5667</v>
      </c>
      <c r="C62" s="258" t="s">
        <v>5671</v>
      </c>
      <c r="D62" s="261" t="s">
        <v>5672</v>
      </c>
      <c r="E62" s="262" t="s">
        <v>5553</v>
      </c>
      <c r="F62" s="265" t="s">
        <v>5670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5549</v>
      </c>
      <c r="B63" s="257" t="s">
        <v>5667</v>
      </c>
      <c r="C63" s="258" t="s">
        <v>5673</v>
      </c>
      <c r="D63" s="261" t="s">
        <v>5674</v>
      </c>
      <c r="E63" s="262" t="s">
        <v>5553</v>
      </c>
      <c r="F63" s="265" t="s">
        <v>5670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5549</v>
      </c>
      <c r="B64" s="257" t="s">
        <v>5667</v>
      </c>
      <c r="C64" s="258" t="s">
        <v>5675</v>
      </c>
      <c r="D64" s="261" t="s">
        <v>5676</v>
      </c>
      <c r="E64" s="262" t="s">
        <v>5553</v>
      </c>
      <c r="F64" s="265" t="s">
        <v>5670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5549</v>
      </c>
      <c r="B65" s="257" t="s">
        <v>5667</v>
      </c>
      <c r="C65" s="258" t="s">
        <v>5677</v>
      </c>
      <c r="D65" s="261" t="s">
        <v>5678</v>
      </c>
      <c r="E65" s="262" t="s">
        <v>5553</v>
      </c>
      <c r="F65" s="265" t="s">
        <v>5670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5549</v>
      </c>
      <c r="B66" s="257" t="s">
        <v>5667</v>
      </c>
      <c r="C66" s="258" t="s">
        <v>5679</v>
      </c>
      <c r="D66" s="261" t="s">
        <v>5680</v>
      </c>
      <c r="E66" s="262" t="s">
        <v>5553</v>
      </c>
      <c r="F66" s="265" t="s">
        <v>5670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5549</v>
      </c>
      <c r="B67" s="257" t="s">
        <v>5667</v>
      </c>
      <c r="C67" s="258" t="s">
        <v>5681</v>
      </c>
      <c r="D67" s="261" t="s">
        <v>5682</v>
      </c>
      <c r="E67" s="262" t="s">
        <v>5553</v>
      </c>
      <c r="F67" s="265" t="s">
        <v>5670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5549</v>
      </c>
      <c r="B68" s="257" t="s">
        <v>5667</v>
      </c>
      <c r="C68" s="258" t="s">
        <v>5683</v>
      </c>
      <c r="D68" s="261" t="s">
        <v>5684</v>
      </c>
      <c r="E68" s="262" t="s">
        <v>5553</v>
      </c>
      <c r="F68" s="265" t="s">
        <v>5685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5549</v>
      </c>
      <c r="B69" s="257" t="s">
        <v>5667</v>
      </c>
      <c r="C69" s="258" t="s">
        <v>5686</v>
      </c>
      <c r="D69" s="261" t="s">
        <v>5687</v>
      </c>
      <c r="E69" s="262" t="s">
        <v>5553</v>
      </c>
      <c r="F69" s="265" t="s">
        <v>5685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5549</v>
      </c>
      <c r="B70" s="257" t="s">
        <v>5667</v>
      </c>
      <c r="C70" s="258" t="s">
        <v>5688</v>
      </c>
      <c r="D70" s="261" t="s">
        <v>5689</v>
      </c>
      <c r="E70" s="262" t="s">
        <v>5553</v>
      </c>
      <c r="F70" s="265" t="s">
        <v>5685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5549</v>
      </c>
      <c r="B71" s="257" t="s">
        <v>5667</v>
      </c>
      <c r="C71" s="258" t="s">
        <v>5690</v>
      </c>
      <c r="D71" s="261" t="s">
        <v>5691</v>
      </c>
      <c r="E71" s="262" t="s">
        <v>5553</v>
      </c>
      <c r="F71" s="265" t="s">
        <v>5692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5549</v>
      </c>
      <c r="B72" s="257" t="s">
        <v>5667</v>
      </c>
      <c r="C72" s="258" t="s">
        <v>5693</v>
      </c>
      <c r="D72" s="261" t="s">
        <v>5694</v>
      </c>
      <c r="E72" s="262" t="s">
        <v>5553</v>
      </c>
      <c r="F72" s="265" t="s">
        <v>5670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5549</v>
      </c>
      <c r="B73" s="257" t="s">
        <v>5667</v>
      </c>
      <c r="C73" s="258" t="s">
        <v>5695</v>
      </c>
      <c r="D73" s="261" t="s">
        <v>5696</v>
      </c>
      <c r="E73" s="262" t="s">
        <v>5697</v>
      </c>
      <c r="F73" s="265" t="s">
        <v>5670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5549</v>
      </c>
      <c r="B74" s="256" t="s">
        <v>5698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5549</v>
      </c>
      <c r="B75" s="257" t="s">
        <v>5698</v>
      </c>
      <c r="C75" s="258" t="s">
        <v>5699</v>
      </c>
      <c r="D75" s="261" t="s">
        <v>5700</v>
      </c>
      <c r="E75" s="262" t="s">
        <v>5697</v>
      </c>
      <c r="F75" s="265" t="s">
        <v>5701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5549</v>
      </c>
      <c r="B76" s="257" t="s">
        <v>5698</v>
      </c>
      <c r="C76" s="258" t="s">
        <v>5702</v>
      </c>
      <c r="D76" s="261" t="s">
        <v>5703</v>
      </c>
      <c r="E76" s="262" t="s">
        <v>5697</v>
      </c>
      <c r="F76" s="265" t="s">
        <v>5701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5549</v>
      </c>
      <c r="B77" s="257" t="s">
        <v>5698</v>
      </c>
      <c r="C77" s="258" t="s">
        <v>5704</v>
      </c>
      <c r="D77" s="261" t="s">
        <v>5705</v>
      </c>
      <c r="E77" s="262" t="s">
        <v>5697</v>
      </c>
      <c r="F77" s="265" t="s">
        <v>5701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5549</v>
      </c>
      <c r="B78" s="257" t="s">
        <v>5698</v>
      </c>
      <c r="C78" s="258" t="s">
        <v>5706</v>
      </c>
      <c r="D78" s="261" t="s">
        <v>5707</v>
      </c>
      <c r="E78" s="262" t="s">
        <v>5697</v>
      </c>
      <c r="F78" s="265" t="s">
        <v>5701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5549</v>
      </c>
      <c r="B79" s="257" t="s">
        <v>5698</v>
      </c>
      <c r="C79" s="258" t="s">
        <v>5708</v>
      </c>
      <c r="D79" s="261" t="s">
        <v>5709</v>
      </c>
      <c r="E79" s="262" t="s">
        <v>5697</v>
      </c>
      <c r="F79" s="265" t="s">
        <v>5701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5549</v>
      </c>
      <c r="B80" s="257" t="s">
        <v>5698</v>
      </c>
      <c r="C80" s="258" t="s">
        <v>5710</v>
      </c>
      <c r="D80" s="261" t="s">
        <v>5711</v>
      </c>
      <c r="E80" s="262" t="s">
        <v>5697</v>
      </c>
      <c r="F80" s="265" t="s">
        <v>5701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5549</v>
      </c>
      <c r="B81" s="257" t="s">
        <v>5698</v>
      </c>
      <c r="C81" s="258" t="s">
        <v>5712</v>
      </c>
      <c r="D81" s="261" t="s">
        <v>5713</v>
      </c>
      <c r="E81" s="262" t="s">
        <v>5697</v>
      </c>
      <c r="F81" s="265" t="s">
        <v>5701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5549</v>
      </c>
      <c r="B82" s="257" t="s">
        <v>5698</v>
      </c>
      <c r="C82" s="258" t="s">
        <v>5714</v>
      </c>
      <c r="D82" s="261" t="s">
        <v>5715</v>
      </c>
      <c r="E82" s="262" t="s">
        <v>5697</v>
      </c>
      <c r="F82" s="265" t="s">
        <v>5701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5549</v>
      </c>
      <c r="B83" s="257" t="s">
        <v>5698</v>
      </c>
      <c r="C83" s="258" t="s">
        <v>5716</v>
      </c>
      <c r="D83" s="261" t="s">
        <v>5717</v>
      </c>
      <c r="E83" s="262" t="s">
        <v>5697</v>
      </c>
      <c r="F83" s="265" t="s">
        <v>5701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5549</v>
      </c>
      <c r="B84" s="257" t="s">
        <v>5698</v>
      </c>
      <c r="C84" s="258" t="s">
        <v>5718</v>
      </c>
      <c r="D84" s="261" t="s">
        <v>5719</v>
      </c>
      <c r="E84" s="262" t="s">
        <v>5697</v>
      </c>
      <c r="F84" s="265" t="s">
        <v>5701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5549</v>
      </c>
      <c r="B85" s="257" t="s">
        <v>5698</v>
      </c>
      <c r="C85" s="258" t="s">
        <v>5720</v>
      </c>
      <c r="D85" s="261" t="s">
        <v>5721</v>
      </c>
      <c r="E85" s="262" t="s">
        <v>5697</v>
      </c>
      <c r="F85" s="265" t="s">
        <v>5701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5549</v>
      </c>
      <c r="B86" s="257" t="s">
        <v>5698</v>
      </c>
      <c r="C86" s="258" t="s">
        <v>5722</v>
      </c>
      <c r="D86" s="261" t="s">
        <v>5723</v>
      </c>
      <c r="E86" s="262" t="s">
        <v>5697</v>
      </c>
      <c r="F86" s="265" t="s">
        <v>5701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5549</v>
      </c>
      <c r="B87" s="257" t="s">
        <v>5698</v>
      </c>
      <c r="C87" s="258" t="s">
        <v>5724</v>
      </c>
      <c r="D87" s="261" t="s">
        <v>5725</v>
      </c>
      <c r="E87" s="262" t="s">
        <v>5697</v>
      </c>
      <c r="F87" s="265" t="s">
        <v>5701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5549</v>
      </c>
      <c r="B88" s="257" t="s">
        <v>5698</v>
      </c>
      <c r="C88" s="258" t="s">
        <v>5726</v>
      </c>
      <c r="D88" s="261" t="s">
        <v>5727</v>
      </c>
      <c r="E88" s="262" t="s">
        <v>5697</v>
      </c>
      <c r="F88" s="265" t="s">
        <v>5685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5549</v>
      </c>
      <c r="B89" s="257" t="s">
        <v>5698</v>
      </c>
      <c r="C89" s="258" t="s">
        <v>5728</v>
      </c>
      <c r="D89" s="261" t="s">
        <v>5729</v>
      </c>
      <c r="E89" s="262" t="s">
        <v>5697</v>
      </c>
      <c r="F89" s="265" t="s">
        <v>5685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5549</v>
      </c>
      <c r="B90" s="257" t="s">
        <v>5698</v>
      </c>
      <c r="C90" s="258" t="s">
        <v>5730</v>
      </c>
      <c r="D90" s="261" t="s">
        <v>5731</v>
      </c>
      <c r="E90" s="262" t="s">
        <v>5697</v>
      </c>
      <c r="F90" s="265" t="s">
        <v>5685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5549</v>
      </c>
      <c r="B91" s="256" t="s">
        <v>5732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5549</v>
      </c>
      <c r="B92" s="257" t="s">
        <v>5732</v>
      </c>
      <c r="C92" s="258" t="s">
        <v>5733</v>
      </c>
      <c r="D92" s="261" t="s">
        <v>5734</v>
      </c>
      <c r="E92" s="262" t="s">
        <v>5553</v>
      </c>
      <c r="F92" s="265" t="s">
        <v>5685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5549</v>
      </c>
      <c r="B93" s="257" t="s">
        <v>5732</v>
      </c>
      <c r="C93" s="258" t="s">
        <v>5735</v>
      </c>
      <c r="D93" s="261" t="s">
        <v>5736</v>
      </c>
      <c r="E93" s="262" t="s">
        <v>5553</v>
      </c>
      <c r="F93" s="265" t="s">
        <v>5685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5549</v>
      </c>
      <c r="B94" s="257" t="s">
        <v>5732</v>
      </c>
      <c r="C94" s="258" t="s">
        <v>5737</v>
      </c>
      <c r="D94" s="261" t="s">
        <v>5738</v>
      </c>
      <c r="E94" s="262" t="s">
        <v>5553</v>
      </c>
      <c r="F94" s="265" t="s">
        <v>5685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5549</v>
      </c>
      <c r="B95" s="257" t="s">
        <v>5732</v>
      </c>
      <c r="C95" s="258" t="s">
        <v>5739</v>
      </c>
      <c r="D95" s="261" t="s">
        <v>5740</v>
      </c>
      <c r="E95" s="262" t="s">
        <v>5553</v>
      </c>
      <c r="F95" s="265" t="s">
        <v>5685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5549</v>
      </c>
      <c r="B96" s="257" t="s">
        <v>5732</v>
      </c>
      <c r="C96" s="258" t="s">
        <v>5741</v>
      </c>
      <c r="D96" s="261" t="s">
        <v>5742</v>
      </c>
      <c r="E96" s="262" t="s">
        <v>5553</v>
      </c>
      <c r="F96" s="265" t="s">
        <v>5685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5549</v>
      </c>
      <c r="B97" s="257" t="s">
        <v>5732</v>
      </c>
      <c r="C97" s="258" t="s">
        <v>5743</v>
      </c>
      <c r="D97" s="261" t="s">
        <v>5744</v>
      </c>
      <c r="E97" s="262" t="s">
        <v>5553</v>
      </c>
      <c r="F97" s="265" t="s">
        <v>5745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5549</v>
      </c>
      <c r="B98" s="257" t="s">
        <v>5732</v>
      </c>
      <c r="C98" s="258" t="s">
        <v>5746</v>
      </c>
      <c r="D98" s="261" t="s">
        <v>5747</v>
      </c>
      <c r="E98" s="262" t="s">
        <v>5553</v>
      </c>
      <c r="F98" s="265" t="s">
        <v>5745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5549</v>
      </c>
      <c r="B99" s="257" t="s">
        <v>5732</v>
      </c>
      <c r="C99" s="258" t="s">
        <v>5748</v>
      </c>
      <c r="D99" s="261" t="s">
        <v>5749</v>
      </c>
      <c r="E99" s="262" t="s">
        <v>5553</v>
      </c>
      <c r="F99" s="265" t="s">
        <v>5745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5549</v>
      </c>
      <c r="B100" s="257" t="s">
        <v>5732</v>
      </c>
      <c r="C100" s="258" t="s">
        <v>5750</v>
      </c>
      <c r="D100" s="261" t="s">
        <v>5751</v>
      </c>
      <c r="E100" s="262" t="s">
        <v>5553</v>
      </c>
      <c r="F100" s="265" t="s">
        <v>5745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5549</v>
      </c>
      <c r="B101" s="257" t="s">
        <v>5732</v>
      </c>
      <c r="C101" s="258" t="s">
        <v>5752</v>
      </c>
      <c r="D101" s="261" t="s">
        <v>5753</v>
      </c>
      <c r="E101" s="262" t="s">
        <v>5553</v>
      </c>
      <c r="F101" s="265" t="s">
        <v>5685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5549</v>
      </c>
      <c r="B102" s="257" t="s">
        <v>5732</v>
      </c>
      <c r="C102" s="258" t="s">
        <v>5754</v>
      </c>
      <c r="D102" s="261" t="s">
        <v>5755</v>
      </c>
      <c r="E102" s="262" t="s">
        <v>5697</v>
      </c>
      <c r="F102" s="265" t="s">
        <v>5685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5549</v>
      </c>
      <c r="B103" s="257" t="s">
        <v>5732</v>
      </c>
      <c r="C103" s="258" t="s">
        <v>5756</v>
      </c>
      <c r="D103" s="261" t="s">
        <v>5757</v>
      </c>
      <c r="E103" s="262" t="s">
        <v>5697</v>
      </c>
      <c r="F103" s="265" t="s">
        <v>5685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5549</v>
      </c>
      <c r="B104" s="257" t="s">
        <v>5732</v>
      </c>
      <c r="C104" s="258" t="s">
        <v>5758</v>
      </c>
      <c r="D104" s="261" t="s">
        <v>5759</v>
      </c>
      <c r="E104" s="262" t="s">
        <v>5697</v>
      </c>
      <c r="F104" s="265" t="s">
        <v>5685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5549</v>
      </c>
      <c r="B105" s="257" t="s">
        <v>5732</v>
      </c>
      <c r="C105" s="258" t="s">
        <v>5760</v>
      </c>
      <c r="D105" s="261" t="s">
        <v>5761</v>
      </c>
      <c r="E105" s="262" t="s">
        <v>5582</v>
      </c>
      <c r="F105" s="265" t="s">
        <v>5685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5549</v>
      </c>
      <c r="B106" s="256" t="s">
        <v>5762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5549</v>
      </c>
      <c r="B107" s="257" t="s">
        <v>5762</v>
      </c>
      <c r="C107" s="258" t="s">
        <v>5763</v>
      </c>
      <c r="D107" s="261" t="s">
        <v>5764</v>
      </c>
      <c r="E107" s="262" t="s">
        <v>5697</v>
      </c>
      <c r="F107" s="265" t="s">
        <v>5685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5549</v>
      </c>
      <c r="B108" s="257" t="s">
        <v>5762</v>
      </c>
      <c r="C108" s="258" t="s">
        <v>5765</v>
      </c>
      <c r="D108" s="261" t="s">
        <v>5766</v>
      </c>
      <c r="E108" s="262" t="s">
        <v>5697</v>
      </c>
      <c r="F108" s="265" t="s">
        <v>5685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5549</v>
      </c>
      <c r="B109" s="257" t="s">
        <v>5762</v>
      </c>
      <c r="C109" s="258" t="s">
        <v>5767</v>
      </c>
      <c r="D109" s="261" t="s">
        <v>5768</v>
      </c>
      <c r="E109" s="262" t="s">
        <v>5697</v>
      </c>
      <c r="F109" s="265" t="s">
        <v>5685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5549</v>
      </c>
      <c r="B110" s="257" t="s">
        <v>5762</v>
      </c>
      <c r="C110" s="258" t="s">
        <v>5769</v>
      </c>
      <c r="D110" s="261" t="s">
        <v>5770</v>
      </c>
      <c r="E110" s="262" t="s">
        <v>5697</v>
      </c>
      <c r="F110" s="265" t="s">
        <v>5685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5549</v>
      </c>
      <c r="B111" s="257" t="s">
        <v>5762</v>
      </c>
      <c r="C111" s="258" t="s">
        <v>5771</v>
      </c>
      <c r="D111" s="261" t="s">
        <v>5772</v>
      </c>
      <c r="E111" s="262" t="s">
        <v>5697</v>
      </c>
      <c r="F111" s="265" t="s">
        <v>5685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5549</v>
      </c>
      <c r="B112" s="257" t="s">
        <v>5762</v>
      </c>
      <c r="C112" s="258" t="s">
        <v>5773</v>
      </c>
      <c r="D112" s="261" t="s">
        <v>5774</v>
      </c>
      <c r="E112" s="262" t="s">
        <v>5697</v>
      </c>
      <c r="F112" s="265" t="s">
        <v>5685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5549</v>
      </c>
      <c r="B113" s="257" t="s">
        <v>5762</v>
      </c>
      <c r="C113" s="258" t="s">
        <v>5775</v>
      </c>
      <c r="D113" s="261" t="s">
        <v>5776</v>
      </c>
      <c r="E113" s="262" t="s">
        <v>5697</v>
      </c>
      <c r="F113" s="265" t="s">
        <v>5685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5549</v>
      </c>
      <c r="B114" s="257" t="s">
        <v>5762</v>
      </c>
      <c r="C114" s="258" t="s">
        <v>5777</v>
      </c>
      <c r="D114" s="261" t="s">
        <v>5778</v>
      </c>
      <c r="E114" s="262" t="s">
        <v>5697</v>
      </c>
      <c r="F114" s="265" t="s">
        <v>5685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5549</v>
      </c>
      <c r="B115" s="257" t="s">
        <v>5762</v>
      </c>
      <c r="C115" s="258" t="s">
        <v>5779</v>
      </c>
      <c r="D115" s="261" t="s">
        <v>5780</v>
      </c>
      <c r="E115" s="262" t="s">
        <v>5697</v>
      </c>
      <c r="F115" s="265" t="s">
        <v>5685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5549</v>
      </c>
      <c r="B116" s="257" t="s">
        <v>5762</v>
      </c>
      <c r="C116" s="258" t="s">
        <v>5781</v>
      </c>
      <c r="D116" s="261" t="s">
        <v>5782</v>
      </c>
      <c r="E116" s="262" t="s">
        <v>5697</v>
      </c>
      <c r="F116" s="265" t="s">
        <v>5685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5549</v>
      </c>
      <c r="B117" s="257" t="s">
        <v>5762</v>
      </c>
      <c r="C117" s="258" t="s">
        <v>5783</v>
      </c>
      <c r="D117" s="261" t="s">
        <v>5784</v>
      </c>
      <c r="E117" s="262" t="s">
        <v>5697</v>
      </c>
      <c r="F117" s="265" t="s">
        <v>5685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5785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5785</v>
      </c>
      <c r="B119" s="256" t="s">
        <v>5786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5785</v>
      </c>
      <c r="B120" s="257" t="s">
        <v>5786</v>
      </c>
      <c r="C120" s="258" t="s">
        <v>5787</v>
      </c>
      <c r="D120" s="261" t="s">
        <v>5788</v>
      </c>
      <c r="E120" s="262" t="s">
        <v>5553</v>
      </c>
      <c r="F120" s="265" t="s">
        <v>5789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5785</v>
      </c>
      <c r="B121" s="257" t="s">
        <v>5786</v>
      </c>
      <c r="C121" s="258" t="s">
        <v>5790</v>
      </c>
      <c r="D121" s="261" t="s">
        <v>5791</v>
      </c>
      <c r="E121" s="262" t="s">
        <v>5553</v>
      </c>
      <c r="F121" s="265" t="s">
        <v>5789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5785</v>
      </c>
      <c r="B122" s="257" t="s">
        <v>5786</v>
      </c>
      <c r="C122" s="258" t="s">
        <v>5792</v>
      </c>
      <c r="D122" s="261" t="s">
        <v>5793</v>
      </c>
      <c r="E122" s="262" t="s">
        <v>5553</v>
      </c>
      <c r="F122" s="265" t="s">
        <v>5789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5785</v>
      </c>
      <c r="B123" s="257" t="s">
        <v>5786</v>
      </c>
      <c r="C123" s="258" t="s">
        <v>5794</v>
      </c>
      <c r="D123" s="261" t="s">
        <v>5795</v>
      </c>
      <c r="E123" s="262" t="s">
        <v>5553</v>
      </c>
      <c r="F123" s="265" t="s">
        <v>5789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5785</v>
      </c>
      <c r="B124" s="257" t="s">
        <v>5786</v>
      </c>
      <c r="C124" s="258" t="s">
        <v>5796</v>
      </c>
      <c r="D124" s="261" t="s">
        <v>5797</v>
      </c>
      <c r="E124" s="262" t="s">
        <v>5553</v>
      </c>
      <c r="F124" s="265" t="s">
        <v>5789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5785</v>
      </c>
      <c r="B125" s="257" t="s">
        <v>5786</v>
      </c>
      <c r="C125" s="258" t="s">
        <v>5798</v>
      </c>
      <c r="D125" s="261" t="s">
        <v>5799</v>
      </c>
      <c r="E125" s="262" t="s">
        <v>5553</v>
      </c>
      <c r="F125" s="265" t="s">
        <v>5789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5785</v>
      </c>
      <c r="B126" s="257" t="s">
        <v>5786</v>
      </c>
      <c r="C126" s="258" t="s">
        <v>5800</v>
      </c>
      <c r="D126" s="261" t="s">
        <v>5801</v>
      </c>
      <c r="E126" s="262" t="s">
        <v>5553</v>
      </c>
      <c r="F126" s="265" t="s">
        <v>5789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5785</v>
      </c>
      <c r="B127" s="257" t="s">
        <v>5786</v>
      </c>
      <c r="C127" s="258" t="s">
        <v>5802</v>
      </c>
      <c r="D127" s="261" t="s">
        <v>5803</v>
      </c>
      <c r="E127" s="262" t="s">
        <v>5553</v>
      </c>
      <c r="F127" s="265" t="s">
        <v>5789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5785</v>
      </c>
      <c r="B128" s="257" t="s">
        <v>5786</v>
      </c>
      <c r="C128" s="258" t="s">
        <v>5804</v>
      </c>
      <c r="D128" s="261" t="s">
        <v>5805</v>
      </c>
      <c r="E128" s="262" t="s">
        <v>5553</v>
      </c>
      <c r="F128" s="265" t="s">
        <v>5789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5785</v>
      </c>
      <c r="B129" s="257" t="s">
        <v>5786</v>
      </c>
      <c r="C129" s="258" t="s">
        <v>5806</v>
      </c>
      <c r="D129" s="261" t="s">
        <v>5807</v>
      </c>
      <c r="E129" s="262" t="s">
        <v>5553</v>
      </c>
      <c r="F129" s="265" t="s">
        <v>5789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5785</v>
      </c>
      <c r="B130" s="257" t="s">
        <v>5786</v>
      </c>
      <c r="C130" s="258" t="s">
        <v>5808</v>
      </c>
      <c r="D130" s="261" t="s">
        <v>5809</v>
      </c>
      <c r="E130" s="262" t="s">
        <v>5553</v>
      </c>
      <c r="F130" s="265" t="s">
        <v>5789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5785</v>
      </c>
      <c r="B131" s="257" t="s">
        <v>5786</v>
      </c>
      <c r="C131" s="258" t="s">
        <v>5810</v>
      </c>
      <c r="D131" s="261" t="s">
        <v>5811</v>
      </c>
      <c r="E131" s="262" t="s">
        <v>5553</v>
      </c>
      <c r="F131" s="265" t="s">
        <v>5789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5785</v>
      </c>
      <c r="B132" s="257" t="s">
        <v>5786</v>
      </c>
      <c r="C132" s="258" t="s">
        <v>5812</v>
      </c>
      <c r="D132" s="261" t="s">
        <v>5813</v>
      </c>
      <c r="E132" s="262" t="s">
        <v>5553</v>
      </c>
      <c r="F132" s="265" t="s">
        <v>5789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5785</v>
      </c>
      <c r="B133" s="257" t="s">
        <v>5786</v>
      </c>
      <c r="C133" s="258" t="s">
        <v>5814</v>
      </c>
      <c r="D133" s="261" t="s">
        <v>5815</v>
      </c>
      <c r="E133" s="262" t="s">
        <v>5582</v>
      </c>
      <c r="F133" s="265" t="s">
        <v>5789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5785</v>
      </c>
      <c r="B134" s="257" t="s">
        <v>5786</v>
      </c>
      <c r="C134" s="258" t="s">
        <v>5816</v>
      </c>
      <c r="D134" s="261" t="s">
        <v>5817</v>
      </c>
      <c r="E134" s="262" t="s">
        <v>5582</v>
      </c>
      <c r="F134" s="265" t="s">
        <v>5789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5785</v>
      </c>
      <c r="B135" s="257" t="s">
        <v>5786</v>
      </c>
      <c r="C135" s="258" t="s">
        <v>5818</v>
      </c>
      <c r="D135" s="261" t="s">
        <v>5819</v>
      </c>
      <c r="E135" s="262" t="s">
        <v>5697</v>
      </c>
      <c r="F135" s="265" t="s">
        <v>5789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5785</v>
      </c>
      <c r="B136" s="257" t="s">
        <v>5786</v>
      </c>
      <c r="C136" s="258" t="s">
        <v>5820</v>
      </c>
      <c r="D136" s="261" t="s">
        <v>5821</v>
      </c>
      <c r="E136" s="262" t="s">
        <v>5582</v>
      </c>
      <c r="F136" s="265" t="s">
        <v>5789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5785</v>
      </c>
      <c r="B137" s="257" t="s">
        <v>5786</v>
      </c>
      <c r="C137" s="258" t="s">
        <v>5822</v>
      </c>
      <c r="D137" s="261" t="s">
        <v>5823</v>
      </c>
      <c r="E137" s="262" t="s">
        <v>5582</v>
      </c>
      <c r="F137" s="265" t="s">
        <v>5789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5785</v>
      </c>
      <c r="B138" s="257" t="s">
        <v>5786</v>
      </c>
      <c r="C138" s="258" t="s">
        <v>5824</v>
      </c>
      <c r="D138" s="261" t="s">
        <v>5825</v>
      </c>
      <c r="E138" s="262" t="s">
        <v>5697</v>
      </c>
      <c r="F138" s="265" t="s">
        <v>5789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5785</v>
      </c>
      <c r="B139" s="257" t="s">
        <v>5786</v>
      </c>
      <c r="C139" s="258" t="s">
        <v>5826</v>
      </c>
      <c r="D139" s="261" t="s">
        <v>5827</v>
      </c>
      <c r="E139" s="262" t="s">
        <v>5697</v>
      </c>
      <c r="F139" s="265" t="s">
        <v>5789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5785</v>
      </c>
      <c r="B140" s="257" t="s">
        <v>5786</v>
      </c>
      <c r="C140" s="258" t="s">
        <v>5828</v>
      </c>
      <c r="D140" s="261" t="s">
        <v>5829</v>
      </c>
      <c r="E140" s="262" t="s">
        <v>5553</v>
      </c>
      <c r="F140" s="265" t="s">
        <v>5789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5785</v>
      </c>
      <c r="B141" s="257" t="s">
        <v>5786</v>
      </c>
      <c r="C141" s="258" t="s">
        <v>5830</v>
      </c>
      <c r="D141" s="261" t="s">
        <v>5831</v>
      </c>
      <c r="E141" s="262" t="s">
        <v>5832</v>
      </c>
      <c r="F141" s="265" t="s">
        <v>5833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5785</v>
      </c>
      <c r="B142" s="257" t="s">
        <v>5786</v>
      </c>
      <c r="C142" s="258" t="s">
        <v>5834</v>
      </c>
      <c r="D142" s="261" t="s">
        <v>5835</v>
      </c>
      <c r="E142" s="262" t="s">
        <v>5832</v>
      </c>
      <c r="F142" s="265" t="s">
        <v>5833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5785</v>
      </c>
      <c r="B143" s="257" t="s">
        <v>5786</v>
      </c>
      <c r="C143" s="258" t="s">
        <v>5836</v>
      </c>
      <c r="D143" s="261" t="s">
        <v>5837</v>
      </c>
      <c r="E143" s="262" t="s">
        <v>5832</v>
      </c>
      <c r="F143" s="265" t="s">
        <v>5833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5785</v>
      </c>
      <c r="B144" s="257" t="s">
        <v>5786</v>
      </c>
      <c r="C144" s="258" t="s">
        <v>5838</v>
      </c>
      <c r="D144" s="261" t="s">
        <v>5839</v>
      </c>
      <c r="E144" s="262" t="s">
        <v>5649</v>
      </c>
      <c r="F144" s="265" t="s">
        <v>5833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5785</v>
      </c>
      <c r="B145" s="257" t="s">
        <v>5786</v>
      </c>
      <c r="C145" s="258" t="s">
        <v>5840</v>
      </c>
      <c r="D145" s="261" t="s">
        <v>5841</v>
      </c>
      <c r="E145" s="262" t="s">
        <v>5649</v>
      </c>
      <c r="F145" s="265" t="s">
        <v>5833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5785</v>
      </c>
      <c r="B146" s="257" t="s">
        <v>5786</v>
      </c>
      <c r="C146" s="258" t="s">
        <v>5842</v>
      </c>
      <c r="D146" s="261" t="s">
        <v>5843</v>
      </c>
      <c r="E146" s="262" t="s">
        <v>5649</v>
      </c>
      <c r="F146" s="265" t="s">
        <v>5833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5785</v>
      </c>
      <c r="B147" s="256" t="s">
        <v>5844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5785</v>
      </c>
      <c r="B148" s="257" t="s">
        <v>5844</v>
      </c>
      <c r="C148" s="258" t="s">
        <v>5845</v>
      </c>
      <c r="D148" s="261" t="s">
        <v>5846</v>
      </c>
      <c r="E148" s="262" t="s">
        <v>5582</v>
      </c>
      <c r="F148" s="265" t="s">
        <v>5847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5785</v>
      </c>
      <c r="B149" s="257" t="s">
        <v>5844</v>
      </c>
      <c r="C149" s="258" t="s">
        <v>5848</v>
      </c>
      <c r="D149" s="261" t="s">
        <v>5849</v>
      </c>
      <c r="E149" s="262" t="s">
        <v>5582</v>
      </c>
      <c r="F149" s="265" t="s">
        <v>5847</v>
      </c>
      <c r="G149" s="268">
        <f>IF(COUNTIF(H149:AU149,"&lt;&gt;")=0,"",SUMPRODUCT(((Recommendations[ImplStatus]="Implemented")+(Recommendations[ImplStatus]="Compensated"))*ISNUMBER(MATCH(Recommendations[Id],H149:AU149,0)))/COUNTIF(H149:AU149,"&lt;&gt;"))</f>
        <v>0</v>
      </c>
      <c r="H149" s="269" t="s">
        <v>758</v>
      </c>
      <c r="I149" s="269" t="s">
        <v>763</v>
      </c>
      <c r="J149" s="269" t="s">
        <v>768</v>
      </c>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5785</v>
      </c>
      <c r="B150" s="257" t="s">
        <v>5844</v>
      </c>
      <c r="C150" s="258" t="s">
        <v>5850</v>
      </c>
      <c r="D150" s="261" t="s">
        <v>5851</v>
      </c>
      <c r="E150" s="262" t="s">
        <v>5582</v>
      </c>
      <c r="F150" s="265" t="s">
        <v>5847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5785</v>
      </c>
      <c r="B151" s="257" t="s">
        <v>5844</v>
      </c>
      <c r="C151" s="258" t="s">
        <v>5852</v>
      </c>
      <c r="D151" s="261" t="s">
        <v>5853</v>
      </c>
      <c r="E151" s="262" t="s">
        <v>5582</v>
      </c>
      <c r="F151" s="265" t="s">
        <v>5847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5785</v>
      </c>
      <c r="B152" s="257" t="s">
        <v>5844</v>
      </c>
      <c r="C152" s="258" t="s">
        <v>5854</v>
      </c>
      <c r="D152" s="261" t="s">
        <v>5855</v>
      </c>
      <c r="E152" s="262" t="s">
        <v>5582</v>
      </c>
      <c r="F152" s="265" t="s">
        <v>5847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5785</v>
      </c>
      <c r="B153" s="257" t="s">
        <v>5844</v>
      </c>
      <c r="C153" s="258" t="s">
        <v>5856</v>
      </c>
      <c r="D153" s="261" t="s">
        <v>5857</v>
      </c>
      <c r="E153" s="262" t="s">
        <v>5582</v>
      </c>
      <c r="F153" s="265" t="s">
        <v>5847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5785</v>
      </c>
      <c r="B154" s="257" t="s">
        <v>5844</v>
      </c>
      <c r="C154" s="258" t="s">
        <v>5858</v>
      </c>
      <c r="D154" s="261" t="s">
        <v>5859</v>
      </c>
      <c r="E154" s="262" t="s">
        <v>5582</v>
      </c>
      <c r="F154" s="265" t="s">
        <v>5847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5785</v>
      </c>
      <c r="B155" s="257" t="s">
        <v>5844</v>
      </c>
      <c r="C155" s="258" t="s">
        <v>5860</v>
      </c>
      <c r="D155" s="261" t="s">
        <v>5861</v>
      </c>
      <c r="E155" s="262" t="s">
        <v>5582</v>
      </c>
      <c r="F155" s="265" t="s">
        <v>5847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5785</v>
      </c>
      <c r="B156" s="257" t="s">
        <v>5844</v>
      </c>
      <c r="C156" s="258" t="s">
        <v>5862</v>
      </c>
      <c r="D156" s="261" t="s">
        <v>5863</v>
      </c>
      <c r="E156" s="262" t="s">
        <v>5582</v>
      </c>
      <c r="F156" s="265" t="s">
        <v>5847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5785</v>
      </c>
      <c r="B157" s="257" t="s">
        <v>5844</v>
      </c>
      <c r="C157" s="258" t="s">
        <v>5864</v>
      </c>
      <c r="D157" s="261" t="s">
        <v>5865</v>
      </c>
      <c r="E157" s="262" t="s">
        <v>5582</v>
      </c>
      <c r="F157" s="265" t="s">
        <v>5847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5785</v>
      </c>
      <c r="B158" s="257" t="s">
        <v>5844</v>
      </c>
      <c r="C158" s="258" t="s">
        <v>5866</v>
      </c>
      <c r="D158" s="261" t="s">
        <v>5867</v>
      </c>
      <c r="E158" s="262" t="s">
        <v>5582</v>
      </c>
      <c r="F158" s="265" t="s">
        <v>5847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5785</v>
      </c>
      <c r="B159" s="257" t="s">
        <v>5844</v>
      </c>
      <c r="C159" s="258" t="s">
        <v>5868</v>
      </c>
      <c r="D159" s="261" t="s">
        <v>5869</v>
      </c>
      <c r="E159" s="262" t="s">
        <v>5582</v>
      </c>
      <c r="F159" s="265" t="s">
        <v>5847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5785</v>
      </c>
      <c r="B160" s="257" t="s">
        <v>5844</v>
      </c>
      <c r="C160" s="258" t="s">
        <v>5870</v>
      </c>
      <c r="D160" s="261" t="s">
        <v>5871</v>
      </c>
      <c r="E160" s="262" t="s">
        <v>5582</v>
      </c>
      <c r="F160" s="265" t="s">
        <v>5872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5785</v>
      </c>
      <c r="B161" s="257" t="s">
        <v>5844</v>
      </c>
      <c r="C161" s="258" t="s">
        <v>5873</v>
      </c>
      <c r="D161" s="261" t="s">
        <v>5874</v>
      </c>
      <c r="E161" s="262" t="s">
        <v>5582</v>
      </c>
      <c r="F161" s="265" t="s">
        <v>5872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5785</v>
      </c>
      <c r="B162" s="257" t="s">
        <v>5844</v>
      </c>
      <c r="C162" s="258" t="s">
        <v>5875</v>
      </c>
      <c r="D162" s="261" t="s">
        <v>5876</v>
      </c>
      <c r="E162" s="262" t="s">
        <v>5582</v>
      </c>
      <c r="F162" s="265" t="s">
        <v>5872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5785</v>
      </c>
      <c r="B163" s="257" t="s">
        <v>5844</v>
      </c>
      <c r="C163" s="258" t="s">
        <v>5877</v>
      </c>
      <c r="D163" s="261" t="s">
        <v>5878</v>
      </c>
      <c r="E163" s="262" t="s">
        <v>5582</v>
      </c>
      <c r="F163" s="265" t="s">
        <v>5872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5785</v>
      </c>
      <c r="B164" s="257" t="s">
        <v>5844</v>
      </c>
      <c r="C164" s="258" t="s">
        <v>5879</v>
      </c>
      <c r="D164" s="261" t="s">
        <v>5880</v>
      </c>
      <c r="E164" s="262" t="s">
        <v>5582</v>
      </c>
      <c r="F164" s="265" t="s">
        <v>5872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5785</v>
      </c>
      <c r="B165" s="256" t="s">
        <v>5881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5785</v>
      </c>
      <c r="B166" s="257" t="s">
        <v>5881</v>
      </c>
      <c r="C166" s="258" t="s">
        <v>5882</v>
      </c>
      <c r="D166" s="261" t="s">
        <v>5883</v>
      </c>
      <c r="E166" s="262" t="s">
        <v>5553</v>
      </c>
      <c r="F166" s="265" t="s">
        <v>5884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5785</v>
      </c>
      <c r="B167" s="257" t="s">
        <v>5881</v>
      </c>
      <c r="C167" s="258" t="s">
        <v>5885</v>
      </c>
      <c r="D167" s="261" t="s">
        <v>5886</v>
      </c>
      <c r="E167" s="262" t="s">
        <v>5697</v>
      </c>
      <c r="F167" s="265" t="s">
        <v>5884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5785</v>
      </c>
      <c r="B168" s="257" t="s">
        <v>5881</v>
      </c>
      <c r="C168" s="258" t="s">
        <v>5887</v>
      </c>
      <c r="D168" s="261" t="s">
        <v>5888</v>
      </c>
      <c r="E168" s="262" t="s">
        <v>5649</v>
      </c>
      <c r="F168" s="265" t="s">
        <v>5884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5785</v>
      </c>
      <c r="B169" s="257" t="s">
        <v>5881</v>
      </c>
      <c r="C169" s="258" t="s">
        <v>5889</v>
      </c>
      <c r="D169" s="261" t="s">
        <v>5890</v>
      </c>
      <c r="E169" s="262" t="s">
        <v>5649</v>
      </c>
      <c r="F169" s="265" t="s">
        <v>5884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5785</v>
      </c>
      <c r="B170" s="257" t="s">
        <v>5881</v>
      </c>
      <c r="C170" s="258" t="s">
        <v>5891</v>
      </c>
      <c r="D170" s="261" t="s">
        <v>5892</v>
      </c>
      <c r="E170" s="262" t="s">
        <v>5697</v>
      </c>
      <c r="F170" s="265" t="s">
        <v>5884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5785</v>
      </c>
      <c r="B171" s="257" t="s">
        <v>5881</v>
      </c>
      <c r="C171" s="258" t="s">
        <v>5893</v>
      </c>
      <c r="D171" s="261" t="s">
        <v>5894</v>
      </c>
      <c r="E171" s="262" t="s">
        <v>5582</v>
      </c>
      <c r="F171" s="265" t="s">
        <v>5884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5785</v>
      </c>
      <c r="B172" s="257" t="s">
        <v>5881</v>
      </c>
      <c r="C172" s="258" t="s">
        <v>5895</v>
      </c>
      <c r="D172" s="261" t="s">
        <v>5896</v>
      </c>
      <c r="E172" s="262" t="s">
        <v>5649</v>
      </c>
      <c r="F172" s="265" t="s">
        <v>5884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5785</v>
      </c>
      <c r="B173" s="257" t="s">
        <v>5881</v>
      </c>
      <c r="C173" s="258" t="s">
        <v>5897</v>
      </c>
      <c r="D173" s="261" t="s">
        <v>5898</v>
      </c>
      <c r="E173" s="262" t="s">
        <v>5582</v>
      </c>
      <c r="F173" s="265" t="s">
        <v>5884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5785</v>
      </c>
      <c r="B174" s="257" t="s">
        <v>5881</v>
      </c>
      <c r="C174" s="258" t="s">
        <v>5899</v>
      </c>
      <c r="D174" s="261" t="s">
        <v>5900</v>
      </c>
      <c r="E174" s="262" t="s">
        <v>5649</v>
      </c>
      <c r="F174" s="265" t="s">
        <v>5884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5785</v>
      </c>
      <c r="B175" s="257" t="s">
        <v>5881</v>
      </c>
      <c r="C175" s="258" t="s">
        <v>5901</v>
      </c>
      <c r="D175" s="261" t="s">
        <v>5902</v>
      </c>
      <c r="E175" s="262" t="s">
        <v>5582</v>
      </c>
      <c r="F175" s="265" t="s">
        <v>5884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5785</v>
      </c>
      <c r="B176" s="257" t="s">
        <v>5881</v>
      </c>
      <c r="C176" s="258" t="s">
        <v>5903</v>
      </c>
      <c r="D176" s="261" t="s">
        <v>5904</v>
      </c>
      <c r="E176" s="262" t="s">
        <v>5553</v>
      </c>
      <c r="F176" s="265" t="s">
        <v>5884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5785</v>
      </c>
      <c r="B177" s="257" t="s">
        <v>5881</v>
      </c>
      <c r="C177" s="258" t="s">
        <v>5905</v>
      </c>
      <c r="D177" s="261" t="s">
        <v>5906</v>
      </c>
      <c r="E177" s="262" t="s">
        <v>5553</v>
      </c>
      <c r="F177" s="265" t="s">
        <v>5884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5785</v>
      </c>
      <c r="B178" s="257" t="s">
        <v>5881</v>
      </c>
      <c r="C178" s="258" t="s">
        <v>5907</v>
      </c>
      <c r="D178" s="261" t="s">
        <v>5908</v>
      </c>
      <c r="E178" s="262" t="s">
        <v>5582</v>
      </c>
      <c r="F178" s="265" t="s">
        <v>5884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5785</v>
      </c>
      <c r="B179" s="257" t="s">
        <v>5881</v>
      </c>
      <c r="C179" s="258" t="s">
        <v>5909</v>
      </c>
      <c r="D179" s="261" t="s">
        <v>5910</v>
      </c>
      <c r="E179" s="262" t="s">
        <v>5697</v>
      </c>
      <c r="F179" s="265" t="s">
        <v>5884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5785</v>
      </c>
      <c r="B180" s="257" t="s">
        <v>5881</v>
      </c>
      <c r="C180" s="258" t="s">
        <v>5911</v>
      </c>
      <c r="D180" s="261" t="s">
        <v>5912</v>
      </c>
      <c r="E180" s="262" t="s">
        <v>5697</v>
      </c>
      <c r="F180" s="265" t="s">
        <v>5884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5785</v>
      </c>
      <c r="B181" s="256" t="s">
        <v>5913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5785</v>
      </c>
      <c r="B182" s="257" t="s">
        <v>5913</v>
      </c>
      <c r="C182" s="258" t="s">
        <v>5914</v>
      </c>
      <c r="D182" s="261" t="s">
        <v>5915</v>
      </c>
      <c r="E182" s="262" t="s">
        <v>5553</v>
      </c>
      <c r="F182" s="265" t="s">
        <v>5916</v>
      </c>
      <c r="G182" s="268">
        <f>IF(COUNTIF(H182:AU182,"&lt;&gt;")=0,"",SUMPRODUCT(((Recommendations[ImplStatus]="Implemented")+(Recommendations[ImplStatus]="Compensated"))*ISNUMBER(MATCH(Recommendations[Id],H182:AU182,0)))/COUNTIF(H182:AU182,"&lt;&gt;"))</f>
        <v>0</v>
      </c>
      <c r="H182" s="269" t="s">
        <v>304</v>
      </c>
      <c r="I182" s="269" t="s">
        <v>524</v>
      </c>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5785</v>
      </c>
      <c r="B183" s="257" t="s">
        <v>5913</v>
      </c>
      <c r="C183" s="258" t="s">
        <v>5917</v>
      </c>
      <c r="D183" s="261" t="s">
        <v>5918</v>
      </c>
      <c r="E183" s="262" t="s">
        <v>5553</v>
      </c>
      <c r="F183" s="265" t="s">
        <v>5916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5785</v>
      </c>
      <c r="B184" s="257" t="s">
        <v>5913</v>
      </c>
      <c r="C184" s="258" t="s">
        <v>5919</v>
      </c>
      <c r="D184" s="261" t="s">
        <v>5920</v>
      </c>
      <c r="E184" s="262" t="s">
        <v>5553</v>
      </c>
      <c r="F184" s="265" t="s">
        <v>5916</v>
      </c>
      <c r="G184" s="268">
        <f>IF(COUNTIF(H184:AU184,"&lt;&gt;")=0,"",SUMPRODUCT(((Recommendations[ImplStatus]="Implemented")+(Recommendations[ImplStatus]="Compensated"))*ISNUMBER(MATCH(Recommendations[Id],H184:AU184,0)))/COUNTIF(H184:AU184,"&lt;&gt;"))</f>
        <v>0</v>
      </c>
      <c r="H184" s="269" t="s">
        <v>364</v>
      </c>
      <c r="I184" s="269" t="s">
        <v>369</v>
      </c>
      <c r="J184" s="269" t="s">
        <v>374</v>
      </c>
      <c r="K184" s="269" t="s">
        <v>404</v>
      </c>
      <c r="L184" s="269" t="s">
        <v>409</v>
      </c>
      <c r="M184" s="269" t="s">
        <v>414</v>
      </c>
      <c r="N184" s="269" t="s">
        <v>424</v>
      </c>
      <c r="O184" s="269" t="s">
        <v>509</v>
      </c>
      <c r="P184" s="269" t="s">
        <v>529</v>
      </c>
      <c r="Q184" s="269" t="s">
        <v>534</v>
      </c>
      <c r="R184" s="269" t="s">
        <v>539</v>
      </c>
      <c r="S184" s="269" t="s">
        <v>544</v>
      </c>
      <c r="T184" s="269" t="s">
        <v>713</v>
      </c>
      <c r="U184" s="269" t="s">
        <v>758</v>
      </c>
      <c r="V184" s="269" t="s">
        <v>763</v>
      </c>
      <c r="W184" s="269" t="s">
        <v>768</v>
      </c>
      <c r="X184" s="269" t="s">
        <v>793</v>
      </c>
      <c r="Y184" s="269" t="s">
        <v>798</v>
      </c>
      <c r="Z184" s="269" t="s">
        <v>803</v>
      </c>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5785</v>
      </c>
      <c r="B185" s="257" t="s">
        <v>5913</v>
      </c>
      <c r="C185" s="258" t="s">
        <v>5921</v>
      </c>
      <c r="D185" s="261" t="s">
        <v>5922</v>
      </c>
      <c r="E185" s="262" t="s">
        <v>5553</v>
      </c>
      <c r="F185" s="265" t="s">
        <v>5916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5785</v>
      </c>
      <c r="B186" s="257" t="s">
        <v>5913</v>
      </c>
      <c r="C186" s="258" t="s">
        <v>5923</v>
      </c>
      <c r="D186" s="261" t="s">
        <v>5924</v>
      </c>
      <c r="E186" s="262" t="s">
        <v>5553</v>
      </c>
      <c r="F186" s="265" t="s">
        <v>5916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5785</v>
      </c>
      <c r="B187" s="257" t="s">
        <v>5913</v>
      </c>
      <c r="C187" s="258" t="s">
        <v>5925</v>
      </c>
      <c r="D187" s="261" t="s">
        <v>5926</v>
      </c>
      <c r="E187" s="262" t="s">
        <v>5582</v>
      </c>
      <c r="F187" s="265" t="s">
        <v>5916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5785</v>
      </c>
      <c r="B188" s="257" t="s">
        <v>5913</v>
      </c>
      <c r="C188" s="258" t="s">
        <v>5927</v>
      </c>
      <c r="D188" s="261" t="s">
        <v>5928</v>
      </c>
      <c r="E188" s="262" t="s">
        <v>5582</v>
      </c>
      <c r="F188" s="265" t="s">
        <v>5916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5785</v>
      </c>
      <c r="B189" s="257" t="s">
        <v>5913</v>
      </c>
      <c r="C189" s="258" t="s">
        <v>5929</v>
      </c>
      <c r="D189" s="261" t="s">
        <v>5930</v>
      </c>
      <c r="E189" s="262" t="s">
        <v>5582</v>
      </c>
      <c r="F189" s="265" t="s">
        <v>5916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5785</v>
      </c>
      <c r="B190" s="257" t="s">
        <v>5913</v>
      </c>
      <c r="C190" s="258" t="s">
        <v>5931</v>
      </c>
      <c r="D190" s="261" t="s">
        <v>5932</v>
      </c>
      <c r="E190" s="262" t="s">
        <v>5582</v>
      </c>
      <c r="F190" s="265" t="s">
        <v>5916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5785</v>
      </c>
      <c r="B191" s="257" t="s">
        <v>5913</v>
      </c>
      <c r="C191" s="258" t="s">
        <v>5933</v>
      </c>
      <c r="D191" s="261" t="s">
        <v>5934</v>
      </c>
      <c r="E191" s="262" t="s">
        <v>5553</v>
      </c>
      <c r="F191" s="265" t="s">
        <v>5916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5785</v>
      </c>
      <c r="B192" s="257" t="s">
        <v>5913</v>
      </c>
      <c r="C192" s="258" t="s">
        <v>5935</v>
      </c>
      <c r="D192" s="261" t="s">
        <v>5936</v>
      </c>
      <c r="E192" s="262" t="s">
        <v>5553</v>
      </c>
      <c r="F192" s="265" t="s">
        <v>5916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5785</v>
      </c>
      <c r="B193" s="257" t="s">
        <v>5913</v>
      </c>
      <c r="C193" s="258" t="s">
        <v>5937</v>
      </c>
      <c r="D193" s="261" t="s">
        <v>5938</v>
      </c>
      <c r="E193" s="262" t="s">
        <v>5553</v>
      </c>
      <c r="F193" s="265" t="s">
        <v>5916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5785</v>
      </c>
      <c r="B194" s="257" t="s">
        <v>5913</v>
      </c>
      <c r="C194" s="258" t="s">
        <v>5939</v>
      </c>
      <c r="D194" s="261" t="s">
        <v>5940</v>
      </c>
      <c r="E194" s="262" t="s">
        <v>5553</v>
      </c>
      <c r="F194" s="265" t="s">
        <v>5916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5785</v>
      </c>
      <c r="B195" s="257" t="s">
        <v>5913</v>
      </c>
      <c r="C195" s="258" t="s">
        <v>5941</v>
      </c>
      <c r="D195" s="261" t="s">
        <v>5942</v>
      </c>
      <c r="E195" s="262" t="s">
        <v>5553</v>
      </c>
      <c r="F195" s="265" t="s">
        <v>5916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5785</v>
      </c>
      <c r="B196" s="257" t="s">
        <v>5913</v>
      </c>
      <c r="C196" s="258" t="s">
        <v>5943</v>
      </c>
      <c r="D196" s="261" t="s">
        <v>5944</v>
      </c>
      <c r="E196" s="262" t="s">
        <v>5553</v>
      </c>
      <c r="F196" s="265" t="s">
        <v>5945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5785</v>
      </c>
      <c r="B197" s="257" t="s">
        <v>5913</v>
      </c>
      <c r="C197" s="258" t="s">
        <v>5946</v>
      </c>
      <c r="D197" s="261" t="s">
        <v>5947</v>
      </c>
      <c r="E197" s="262" t="s">
        <v>5553</v>
      </c>
      <c r="F197" s="265" t="s">
        <v>5945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5785</v>
      </c>
      <c r="B198" s="257" t="s">
        <v>5913</v>
      </c>
      <c r="C198" s="258" t="s">
        <v>5948</v>
      </c>
      <c r="D198" s="261" t="s">
        <v>5949</v>
      </c>
      <c r="E198" s="262" t="s">
        <v>5553</v>
      </c>
      <c r="F198" s="265" t="s">
        <v>5945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5785</v>
      </c>
      <c r="B199" s="257" t="s">
        <v>5913</v>
      </c>
      <c r="C199" s="258" t="s">
        <v>5950</v>
      </c>
      <c r="D199" s="261" t="s">
        <v>5951</v>
      </c>
      <c r="E199" s="262" t="s">
        <v>5553</v>
      </c>
      <c r="F199" s="265" t="s">
        <v>5945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5952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5952</v>
      </c>
      <c r="B201" s="256" t="s">
        <v>5953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5952</v>
      </c>
      <c r="B202" s="257" t="s">
        <v>5953</v>
      </c>
      <c r="C202" s="258" t="s">
        <v>5954</v>
      </c>
      <c r="D202" s="261" t="s">
        <v>5955</v>
      </c>
      <c r="E202" s="262" t="s">
        <v>5832</v>
      </c>
      <c r="F202" s="265" t="s">
        <v>5956</v>
      </c>
      <c r="G202" s="268">
        <f>IF(COUNTIF(H202:AU202,"&lt;&gt;")=0,"",SUMPRODUCT(((Recommendations[ImplStatus]="Implemented")+(Recommendations[ImplStatus]="Compensated"))*ISNUMBER(MATCH(Recommendations[Id],H202:AU202,0)))/COUNTIF(H202:AU202,"&lt;&gt;"))</f>
        <v>0</v>
      </c>
      <c r="H202" s="269" t="s">
        <v>673</v>
      </c>
      <c r="I202" s="269" t="s">
        <v>723</v>
      </c>
      <c r="J202" s="269" t="s">
        <v>738</v>
      </c>
      <c r="K202" s="269" t="s">
        <v>748</v>
      </c>
      <c r="L202" s="269" t="s">
        <v>753</v>
      </c>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5952</v>
      </c>
      <c r="B203" s="257" t="s">
        <v>5953</v>
      </c>
      <c r="C203" s="258" t="s">
        <v>5957</v>
      </c>
      <c r="D203" s="261" t="s">
        <v>5958</v>
      </c>
      <c r="E203" s="262" t="s">
        <v>5832</v>
      </c>
      <c r="F203" s="265" t="s">
        <v>5956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5952</v>
      </c>
      <c r="B204" s="257" t="s">
        <v>5953</v>
      </c>
      <c r="C204" s="258" t="s">
        <v>5959</v>
      </c>
      <c r="D204" s="261" t="s">
        <v>5960</v>
      </c>
      <c r="E204" s="262" t="s">
        <v>5832</v>
      </c>
      <c r="F204" s="265" t="s">
        <v>5956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5952</v>
      </c>
      <c r="B205" s="257" t="s">
        <v>5953</v>
      </c>
      <c r="C205" s="258" t="s">
        <v>5961</v>
      </c>
      <c r="D205" s="261" t="s">
        <v>5962</v>
      </c>
      <c r="E205" s="262" t="s">
        <v>5832</v>
      </c>
      <c r="F205" s="265" t="s">
        <v>5956</v>
      </c>
      <c r="G205" s="268">
        <f>IF(COUNTIF(H205:AU205,"&lt;&gt;")=0,"",SUMPRODUCT(((Recommendations[ImplStatus]="Implemented")+(Recommendations[ImplStatus]="Compensated"))*ISNUMBER(MATCH(Recommendations[Id],H205:AU205,0)))/COUNTIF(H205:AU205,"&lt;&gt;"))</f>
        <v>0</v>
      </c>
      <c r="H205" s="269" t="s">
        <v>753</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5952</v>
      </c>
      <c r="B206" s="257" t="s">
        <v>5953</v>
      </c>
      <c r="C206" s="258" t="s">
        <v>5963</v>
      </c>
      <c r="D206" s="261" t="s">
        <v>5964</v>
      </c>
      <c r="E206" s="262" t="s">
        <v>5832</v>
      </c>
      <c r="F206" s="265" t="s">
        <v>5956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5952</v>
      </c>
      <c r="B207" s="257" t="s">
        <v>5953</v>
      </c>
      <c r="C207" s="258" t="s">
        <v>5965</v>
      </c>
      <c r="D207" s="261" t="s">
        <v>5966</v>
      </c>
      <c r="E207" s="262" t="s">
        <v>5697</v>
      </c>
      <c r="F207" s="265" t="s">
        <v>5956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5952</v>
      </c>
      <c r="B208" s="257" t="s">
        <v>5953</v>
      </c>
      <c r="C208" s="258" t="s">
        <v>5967</v>
      </c>
      <c r="D208" s="261" t="s">
        <v>5968</v>
      </c>
      <c r="E208" s="262" t="s">
        <v>5697</v>
      </c>
      <c r="F208" s="265" t="s">
        <v>5956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5952</v>
      </c>
      <c r="B209" s="257" t="s">
        <v>5953</v>
      </c>
      <c r="C209" s="258" t="s">
        <v>5969</v>
      </c>
      <c r="D209" s="261" t="s">
        <v>5970</v>
      </c>
      <c r="E209" s="262" t="s">
        <v>5832</v>
      </c>
      <c r="F209" s="265" t="s">
        <v>5956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5952</v>
      </c>
      <c r="B210" s="257" t="s">
        <v>5953</v>
      </c>
      <c r="C210" s="258" t="s">
        <v>5971</v>
      </c>
      <c r="D210" s="261" t="s">
        <v>5972</v>
      </c>
      <c r="E210" s="262" t="s">
        <v>5582</v>
      </c>
      <c r="F210" s="265" t="s">
        <v>5973</v>
      </c>
      <c r="G210" s="268">
        <f>IF(COUNTIF(H210:AU210,"&lt;&gt;")=0,"",SUMPRODUCT(((Recommendations[ImplStatus]="Implemented")+(Recommendations[ImplStatus]="Compensated"))*ISNUMBER(MATCH(Recommendations[Id],H210:AU210,0)))/COUNTIF(H210:AU210,"&lt;&gt;"))</f>
        <v>0</v>
      </c>
      <c r="H210" s="269" t="s">
        <v>683</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5952</v>
      </c>
      <c r="B211" s="257" t="s">
        <v>5953</v>
      </c>
      <c r="C211" s="258" t="s">
        <v>5974</v>
      </c>
      <c r="D211" s="261" t="s">
        <v>5975</v>
      </c>
      <c r="E211" s="262" t="s">
        <v>5582</v>
      </c>
      <c r="F211" s="265" t="s">
        <v>5973</v>
      </c>
      <c r="G211" s="268">
        <f>IF(COUNTIF(H211:AU211,"&lt;&gt;")=0,"",SUMPRODUCT(((Recommendations[ImplStatus]="Implemented")+(Recommendations[ImplStatus]="Compensated"))*ISNUMBER(MATCH(Recommendations[Id],H211:AU211,0)))/COUNTIF(H211:AU211,"&lt;&gt;"))</f>
        <v>0</v>
      </c>
      <c r="H211" s="269" t="s">
        <v>683</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5952</v>
      </c>
      <c r="B212" s="257" t="s">
        <v>5953</v>
      </c>
      <c r="C212" s="258" t="s">
        <v>5976</v>
      </c>
      <c r="D212" s="261" t="s">
        <v>5977</v>
      </c>
      <c r="E212" s="262" t="s">
        <v>5649</v>
      </c>
      <c r="F212" s="265" t="s">
        <v>5978</v>
      </c>
      <c r="G212" s="268">
        <f>IF(COUNTIF(H212:AU212,"&lt;&gt;")=0,"",SUMPRODUCT(((Recommendations[ImplStatus]="Implemented")+(Recommendations[ImplStatus]="Compensated"))*ISNUMBER(MATCH(Recommendations[Id],H212:AU212,0)))/COUNTIF(H212:AU212,"&lt;&gt;"))</f>
        <v>0</v>
      </c>
      <c r="H212" s="269" t="s">
        <v>678</v>
      </c>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5952</v>
      </c>
      <c r="B213" s="257" t="s">
        <v>5953</v>
      </c>
      <c r="C213" s="258" t="s">
        <v>5979</v>
      </c>
      <c r="D213" s="261" t="s">
        <v>5980</v>
      </c>
      <c r="E213" s="262" t="s">
        <v>5582</v>
      </c>
      <c r="F213" s="265" t="s">
        <v>5981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5952</v>
      </c>
      <c r="B214" s="257" t="s">
        <v>5953</v>
      </c>
      <c r="C214" s="258" t="s">
        <v>5982</v>
      </c>
      <c r="D214" s="261" t="s">
        <v>5983</v>
      </c>
      <c r="E214" s="262" t="s">
        <v>5649</v>
      </c>
      <c r="F214" s="265" t="s">
        <v>5984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5952</v>
      </c>
      <c r="B215" s="257" t="s">
        <v>5953</v>
      </c>
      <c r="C215" s="258" t="s">
        <v>5985</v>
      </c>
      <c r="D215" s="261" t="s">
        <v>5986</v>
      </c>
      <c r="E215" s="262" t="s">
        <v>5553</v>
      </c>
      <c r="F215" s="265" t="s">
        <v>5984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5952</v>
      </c>
      <c r="B216" s="257" t="s">
        <v>5953</v>
      </c>
      <c r="C216" s="258" t="s">
        <v>5987</v>
      </c>
      <c r="D216" s="261" t="s">
        <v>5988</v>
      </c>
      <c r="E216" s="262" t="s">
        <v>5553</v>
      </c>
      <c r="F216" s="265" t="s">
        <v>5984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5952</v>
      </c>
      <c r="B217" s="257" t="s">
        <v>5953</v>
      </c>
      <c r="C217" s="258" t="s">
        <v>5989</v>
      </c>
      <c r="D217" s="261" t="s">
        <v>5990</v>
      </c>
      <c r="E217" s="262" t="s">
        <v>5582</v>
      </c>
      <c r="F217" s="265" t="s">
        <v>5984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5952</v>
      </c>
      <c r="B218" s="257" t="s">
        <v>5953</v>
      </c>
      <c r="C218" s="258" t="s">
        <v>5991</v>
      </c>
      <c r="D218" s="261" t="s">
        <v>5992</v>
      </c>
      <c r="E218" s="262" t="s">
        <v>5582</v>
      </c>
      <c r="F218" s="265" t="s">
        <v>5984</v>
      </c>
      <c r="G218" s="268">
        <f>IF(COUNTIF(H218:AU218,"&lt;&gt;")=0,"",SUMPRODUCT(((Recommendations[ImplStatus]="Implemented")+(Recommendations[ImplStatus]="Compensated"))*ISNUMBER(MATCH(Recommendations[Id],H218:AU218,0)))/COUNTIF(H218:AU218,"&lt;&gt;"))</f>
        <v>0</v>
      </c>
      <c r="H218" s="269" t="s">
        <v>103</v>
      </c>
      <c r="I218" s="269" t="s">
        <v>109</v>
      </c>
      <c r="J218" s="269" t="s">
        <v>449</v>
      </c>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5952</v>
      </c>
      <c r="B219" s="257" t="s">
        <v>5953</v>
      </c>
      <c r="C219" s="258" t="s">
        <v>5993</v>
      </c>
      <c r="D219" s="261" t="s">
        <v>5994</v>
      </c>
      <c r="E219" s="262" t="s">
        <v>5582</v>
      </c>
      <c r="F219" s="265" t="s">
        <v>5984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5952</v>
      </c>
      <c r="B220" s="257" t="s">
        <v>5953</v>
      </c>
      <c r="C220" s="258" t="s">
        <v>5995</v>
      </c>
      <c r="D220" s="261" t="s">
        <v>5996</v>
      </c>
      <c r="E220" s="262" t="s">
        <v>5582</v>
      </c>
      <c r="F220" s="265" t="s">
        <v>5984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5952</v>
      </c>
      <c r="B221" s="256" t="s">
        <v>5997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5952</v>
      </c>
      <c r="B222" s="257" t="s">
        <v>5997</v>
      </c>
      <c r="C222" s="258" t="s">
        <v>5998</v>
      </c>
      <c r="D222" s="261" t="s">
        <v>5999</v>
      </c>
      <c r="E222" s="262" t="s">
        <v>5649</v>
      </c>
      <c r="F222" s="265" t="s">
        <v>6000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5952</v>
      </c>
      <c r="B223" s="257" t="s">
        <v>5997</v>
      </c>
      <c r="C223" s="258" t="s">
        <v>6001</v>
      </c>
      <c r="D223" s="261" t="s">
        <v>6002</v>
      </c>
      <c r="E223" s="262" t="s">
        <v>5649</v>
      </c>
      <c r="F223" s="265" t="s">
        <v>6000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5952</v>
      </c>
      <c r="B224" s="257" t="s">
        <v>5997</v>
      </c>
      <c r="C224" s="258" t="s">
        <v>6003</v>
      </c>
      <c r="D224" s="261" t="s">
        <v>6004</v>
      </c>
      <c r="E224" s="262" t="s">
        <v>5649</v>
      </c>
      <c r="F224" s="265" t="s">
        <v>6000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5952</v>
      </c>
      <c r="B225" s="257" t="s">
        <v>5997</v>
      </c>
      <c r="C225" s="258" t="s">
        <v>6005</v>
      </c>
      <c r="D225" s="261" t="s">
        <v>6006</v>
      </c>
      <c r="E225" s="262" t="s">
        <v>5649</v>
      </c>
      <c r="F225" s="265" t="s">
        <v>6000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5952</v>
      </c>
      <c r="B226" s="257" t="s">
        <v>5997</v>
      </c>
      <c r="C226" s="258" t="s">
        <v>6007</v>
      </c>
      <c r="D226" s="261" t="s">
        <v>6008</v>
      </c>
      <c r="E226" s="262" t="s">
        <v>5649</v>
      </c>
      <c r="F226" s="265" t="s">
        <v>6000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5952</v>
      </c>
      <c r="B227" s="257" t="s">
        <v>5997</v>
      </c>
      <c r="C227" s="258" t="s">
        <v>6009</v>
      </c>
      <c r="D227" s="261" t="s">
        <v>6010</v>
      </c>
      <c r="E227" s="262" t="s">
        <v>5649</v>
      </c>
      <c r="F227" s="265" t="s">
        <v>6000</v>
      </c>
      <c r="G227" s="268">
        <f>IF(COUNTIF(H227:AU227,"&lt;&gt;")=0,"",SUMPRODUCT(((Recommendations[ImplStatus]="Implemented")+(Recommendations[ImplStatus]="Compensated"))*ISNUMBER(MATCH(Recommendations[Id],H227:AU227,0)))/COUNTIF(H227:AU227,"&lt;&gt;"))</f>
        <v>0</v>
      </c>
      <c r="H227" s="269" t="s">
        <v>773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5952</v>
      </c>
      <c r="B228" s="257" t="s">
        <v>5997</v>
      </c>
      <c r="C228" s="258" t="s">
        <v>6011</v>
      </c>
      <c r="D228" s="261" t="s">
        <v>6012</v>
      </c>
      <c r="E228" s="262" t="s">
        <v>5649</v>
      </c>
      <c r="F228" s="265" t="s">
        <v>6000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5952</v>
      </c>
      <c r="B229" s="257" t="s">
        <v>5997</v>
      </c>
      <c r="C229" s="258" t="s">
        <v>6013</v>
      </c>
      <c r="D229" s="261" t="s">
        <v>6014</v>
      </c>
      <c r="E229" s="262" t="s">
        <v>5553</v>
      </c>
      <c r="F229" s="265" t="s">
        <v>6000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5952</v>
      </c>
      <c r="B230" s="257" t="s">
        <v>5997</v>
      </c>
      <c r="C230" s="258" t="s">
        <v>6015</v>
      </c>
      <c r="D230" s="261" t="s">
        <v>6016</v>
      </c>
      <c r="E230" s="262" t="s">
        <v>5553</v>
      </c>
      <c r="F230" s="265" t="s">
        <v>6000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5952</v>
      </c>
      <c r="B231" s="257" t="s">
        <v>5997</v>
      </c>
      <c r="C231" s="258" t="s">
        <v>6017</v>
      </c>
      <c r="D231" s="261" t="s">
        <v>6018</v>
      </c>
      <c r="E231" s="262" t="s">
        <v>5649</v>
      </c>
      <c r="F231" s="265" t="s">
        <v>6019</v>
      </c>
      <c r="G231" s="268">
        <f>IF(COUNTIF(H231:AU231,"&lt;&gt;")=0,"",SUMPRODUCT(((Recommendations[ImplStatus]="Implemented")+(Recommendations[ImplStatus]="Compensated"))*ISNUMBER(MATCH(Recommendations[Id],H231:AU231,0)))/COUNTIF(H231:AU231,"&lt;&gt;"))</f>
        <v>0</v>
      </c>
      <c r="H231" s="269" t="s">
        <v>444</v>
      </c>
      <c r="I231" s="269" t="s">
        <v>459</v>
      </c>
      <c r="J231" s="269" t="s">
        <v>728</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5952</v>
      </c>
      <c r="B232" s="257" t="s">
        <v>5997</v>
      </c>
      <c r="C232" s="258" t="s">
        <v>6020</v>
      </c>
      <c r="D232" s="261" t="s">
        <v>6021</v>
      </c>
      <c r="E232" s="262" t="s">
        <v>5649</v>
      </c>
      <c r="F232" s="265" t="s">
        <v>6019</v>
      </c>
      <c r="G232" s="268">
        <f>IF(COUNTIF(H232:AU232,"&lt;&gt;")=0,"",SUMPRODUCT(((Recommendations[ImplStatus]="Implemented")+(Recommendations[ImplStatus]="Compensated"))*ISNUMBER(MATCH(Recommendations[Id],H232:AU232,0)))/COUNTIF(H232:AU232,"&lt;&gt;"))</f>
        <v>0</v>
      </c>
      <c r="H232" s="269" t="s">
        <v>444</v>
      </c>
      <c r="I232" s="269" t="s">
        <v>459</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5952</v>
      </c>
      <c r="B233" s="257" t="s">
        <v>5997</v>
      </c>
      <c r="C233" s="258" t="s">
        <v>6022</v>
      </c>
      <c r="D233" s="261" t="s">
        <v>6023</v>
      </c>
      <c r="E233" s="262" t="s">
        <v>5582</v>
      </c>
      <c r="F233" s="265" t="s">
        <v>6019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5952</v>
      </c>
      <c r="B234" s="257" t="s">
        <v>5997</v>
      </c>
      <c r="C234" s="258" t="s">
        <v>6024</v>
      </c>
      <c r="D234" s="261" t="s">
        <v>6025</v>
      </c>
      <c r="E234" s="262" t="s">
        <v>5582</v>
      </c>
      <c r="F234" s="265" t="s">
        <v>6019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5952</v>
      </c>
      <c r="B235" s="257" t="s">
        <v>5997</v>
      </c>
      <c r="C235" s="258" t="s">
        <v>6026</v>
      </c>
      <c r="D235" s="261" t="s">
        <v>6027</v>
      </c>
      <c r="E235" s="262" t="s">
        <v>5649</v>
      </c>
      <c r="F235" s="265" t="s">
        <v>6019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5952</v>
      </c>
      <c r="B236" s="257" t="s">
        <v>5997</v>
      </c>
      <c r="C236" s="258" t="s">
        <v>6028</v>
      </c>
      <c r="D236" s="261" t="s">
        <v>6029</v>
      </c>
      <c r="E236" s="262" t="s">
        <v>5582</v>
      </c>
      <c r="F236" s="265" t="s">
        <v>6019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5952</v>
      </c>
      <c r="B237" s="256" t="s">
        <v>2186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5952</v>
      </c>
      <c r="B238" s="257" t="s">
        <v>2186</v>
      </c>
      <c r="C238" s="258" t="s">
        <v>6030</v>
      </c>
      <c r="D238" s="261" t="s">
        <v>6031</v>
      </c>
      <c r="E238" s="262" t="s">
        <v>5553</v>
      </c>
      <c r="F238" s="265" t="s">
        <v>6032</v>
      </c>
      <c r="G238" s="268">
        <f>IF(COUNTIF(H238:AU238,"&lt;&gt;")=0,"",SUMPRODUCT(((Recommendations[ImplStatus]="Implemented")+(Recommendations[ImplStatus]="Compensated"))*ISNUMBER(MATCH(Recommendations[Id],H238:AU238,0)))/COUNTIF(H238:AU238,"&lt;&gt;"))</f>
        <v>0</v>
      </c>
      <c r="H238" s="269" t="s">
        <v>743</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5952</v>
      </c>
      <c r="B239" s="257" t="s">
        <v>2186</v>
      </c>
      <c r="C239" s="258" t="s">
        <v>6033</v>
      </c>
      <c r="D239" s="261" t="s">
        <v>6034</v>
      </c>
      <c r="E239" s="262" t="s">
        <v>5553</v>
      </c>
      <c r="F239" s="265" t="s">
        <v>6032</v>
      </c>
      <c r="G239" s="268">
        <f>IF(COUNTIF(H239:AU239,"&lt;&gt;")=0,"",SUMPRODUCT(((Recommendations[ImplStatus]="Implemented")+(Recommendations[ImplStatus]="Compensated"))*ISNUMBER(MATCH(Recommendations[Id],H239:AU239,0)))/COUNTIF(H239:AU239,"&lt;&gt;"))</f>
        <v>0</v>
      </c>
      <c r="H239" s="269" t="s">
        <v>43</v>
      </c>
      <c r="I239" s="269" t="s">
        <v>63</v>
      </c>
      <c r="J239" s="269" t="s">
        <v>68</v>
      </c>
      <c r="K239" s="269" t="s">
        <v>384</v>
      </c>
      <c r="L239" s="269" t="s">
        <v>389</v>
      </c>
      <c r="M239" s="269" t="s">
        <v>394</v>
      </c>
      <c r="N239" s="269" t="s">
        <v>434</v>
      </c>
      <c r="O239" s="269" t="s">
        <v>439</v>
      </c>
      <c r="P239" s="269" t="s">
        <v>474</v>
      </c>
      <c r="Q239" s="269" t="s">
        <v>559</v>
      </c>
      <c r="R239" s="269" t="s">
        <v>599</v>
      </c>
      <c r="S239" s="269" t="s">
        <v>693</v>
      </c>
      <c r="T239" s="269" t="s">
        <v>698</v>
      </c>
      <c r="U239" s="269" t="s">
        <v>703</v>
      </c>
      <c r="V239" s="269" t="s">
        <v>718</v>
      </c>
      <c r="W239" s="269" t="s">
        <v>748</v>
      </c>
      <c r="X239" s="269" t="s">
        <v>778</v>
      </c>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5952</v>
      </c>
      <c r="B240" s="257" t="s">
        <v>2186</v>
      </c>
      <c r="C240" s="258" t="s">
        <v>6035</v>
      </c>
      <c r="D240" s="261" t="s">
        <v>6036</v>
      </c>
      <c r="E240" s="262" t="s">
        <v>5553</v>
      </c>
      <c r="F240" s="265" t="s">
        <v>6032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5952</v>
      </c>
      <c r="B241" s="257" t="s">
        <v>2186</v>
      </c>
      <c r="C241" s="258" t="s">
        <v>6037</v>
      </c>
      <c r="D241" s="261" t="s">
        <v>6038</v>
      </c>
      <c r="E241" s="262" t="s">
        <v>5553</v>
      </c>
      <c r="F241" s="265" t="s">
        <v>6032</v>
      </c>
      <c r="G241" s="268">
        <f>IF(COUNTIF(H241:AU241,"&lt;&gt;")=0,"",SUMPRODUCT(((Recommendations[ImplStatus]="Implemented")+(Recommendations[ImplStatus]="Compensated"))*ISNUMBER(MATCH(Recommendations[Id],H241:AU241,0)))/COUNTIF(H241:AU241,"&lt;&gt;"))</f>
        <v>0</v>
      </c>
      <c r="H241" s="269" t="s">
        <v>13</v>
      </c>
      <c r="I241" s="269" t="s">
        <v>23</v>
      </c>
      <c r="J241" s="269" t="s">
        <v>28</v>
      </c>
      <c r="K241" s="269" t="s">
        <v>33</v>
      </c>
      <c r="L241" s="269" t="s">
        <v>38</v>
      </c>
      <c r="M241" s="269" t="s">
        <v>88</v>
      </c>
      <c r="N241" s="269" t="s">
        <v>93</v>
      </c>
      <c r="O241" s="269" t="s">
        <v>119</v>
      </c>
      <c r="P241" s="269" t="s">
        <v>134</v>
      </c>
      <c r="Q241" s="269" t="s">
        <v>139</v>
      </c>
      <c r="R241" s="269" t="s">
        <v>144</v>
      </c>
      <c r="S241" s="269" t="s">
        <v>149</v>
      </c>
      <c r="T241" s="269" t="s">
        <v>154</v>
      </c>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5952</v>
      </c>
      <c r="B242" s="257" t="s">
        <v>2186</v>
      </c>
      <c r="C242" s="258" t="s">
        <v>6039</v>
      </c>
      <c r="D242" s="261" t="s">
        <v>6040</v>
      </c>
      <c r="E242" s="262" t="s">
        <v>5553</v>
      </c>
      <c r="F242" s="265" t="s">
        <v>6032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5952</v>
      </c>
      <c r="B243" s="257" t="s">
        <v>2186</v>
      </c>
      <c r="C243" s="258" t="s">
        <v>6041</v>
      </c>
      <c r="D243" s="261" t="s">
        <v>6042</v>
      </c>
      <c r="E243" s="262" t="s">
        <v>5553</v>
      </c>
      <c r="F243" s="265" t="s">
        <v>6032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5952</v>
      </c>
      <c r="B244" s="257" t="s">
        <v>2186</v>
      </c>
      <c r="C244" s="258" t="s">
        <v>6043</v>
      </c>
      <c r="D244" s="261" t="s">
        <v>6044</v>
      </c>
      <c r="E244" s="262" t="s">
        <v>5553</v>
      </c>
      <c r="F244" s="265" t="s">
        <v>6032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5952</v>
      </c>
      <c r="B245" s="257" t="s">
        <v>2186</v>
      </c>
      <c r="C245" s="258" t="s">
        <v>6045</v>
      </c>
      <c r="D245" s="261" t="s">
        <v>6046</v>
      </c>
      <c r="E245" s="262" t="s">
        <v>5553</v>
      </c>
      <c r="F245" s="265" t="s">
        <v>6032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5952</v>
      </c>
      <c r="B246" s="257" t="s">
        <v>2186</v>
      </c>
      <c r="C246" s="258" t="s">
        <v>6047</v>
      </c>
      <c r="D246" s="261" t="s">
        <v>6048</v>
      </c>
      <c r="E246" s="262" t="s">
        <v>5553</v>
      </c>
      <c r="F246" s="265" t="s">
        <v>6032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5952</v>
      </c>
      <c r="B247" s="257" t="s">
        <v>2186</v>
      </c>
      <c r="C247" s="258" t="s">
        <v>6049</v>
      </c>
      <c r="D247" s="261" t="s">
        <v>6050</v>
      </c>
      <c r="E247" s="262" t="s">
        <v>5553</v>
      </c>
      <c r="F247" s="265" t="s">
        <v>6032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5952</v>
      </c>
      <c r="B248" s="257" t="s">
        <v>2186</v>
      </c>
      <c r="C248" s="258" t="s">
        <v>6051</v>
      </c>
      <c r="D248" s="261" t="s">
        <v>6052</v>
      </c>
      <c r="E248" s="262" t="s">
        <v>5582</v>
      </c>
      <c r="F248" s="265" t="s">
        <v>6032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5952</v>
      </c>
      <c r="B249" s="257" t="s">
        <v>2186</v>
      </c>
      <c r="C249" s="258" t="s">
        <v>6053</v>
      </c>
      <c r="D249" s="261" t="s">
        <v>6054</v>
      </c>
      <c r="E249" s="262" t="s">
        <v>5582</v>
      </c>
      <c r="F249" s="265" t="s">
        <v>6055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5952</v>
      </c>
      <c r="B250" s="257" t="s">
        <v>2186</v>
      </c>
      <c r="C250" s="258" t="s">
        <v>6056</v>
      </c>
      <c r="D250" s="261" t="s">
        <v>6057</v>
      </c>
      <c r="E250" s="262" t="s">
        <v>5582</v>
      </c>
      <c r="F250" s="265" t="s">
        <v>6055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5952</v>
      </c>
      <c r="B251" s="256" t="s">
        <v>6058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5952</v>
      </c>
      <c r="B252" s="257" t="s">
        <v>6058</v>
      </c>
      <c r="C252" s="258" t="s">
        <v>6059</v>
      </c>
      <c r="D252" s="261" t="s">
        <v>6060</v>
      </c>
      <c r="E252" s="262" t="s">
        <v>5649</v>
      </c>
      <c r="F252" s="265" t="s">
        <v>6061</v>
      </c>
      <c r="G252" s="268">
        <f>IF(COUNTIF(H252:AU252,"&lt;&gt;")=0,"",SUMPRODUCT(((Recommendations[ImplStatus]="Implemented")+(Recommendations[ImplStatus]="Compensated"))*ISNUMBER(MATCH(Recommendations[Id],H252:AU252,0)))/COUNTIF(H252:AU252,"&lt;&gt;"))</f>
        <v>0</v>
      </c>
      <c r="H252" s="269" t="s">
        <v>773</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5952</v>
      </c>
      <c r="B253" s="257" t="s">
        <v>6058</v>
      </c>
      <c r="C253" s="258" t="s">
        <v>6062</v>
      </c>
      <c r="D253" s="261" t="s">
        <v>6063</v>
      </c>
      <c r="E253" s="262" t="s">
        <v>5649</v>
      </c>
      <c r="F253" s="265" t="s">
        <v>6061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5952</v>
      </c>
      <c r="B254" s="257" t="s">
        <v>6058</v>
      </c>
      <c r="C254" s="258" t="s">
        <v>6064</v>
      </c>
      <c r="D254" s="261" t="s">
        <v>6065</v>
      </c>
      <c r="E254" s="262" t="s">
        <v>5649</v>
      </c>
      <c r="F254" s="265" t="s">
        <v>6061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5952</v>
      </c>
      <c r="B255" s="257" t="s">
        <v>6058</v>
      </c>
      <c r="C255" s="258" t="s">
        <v>6066</v>
      </c>
      <c r="D255" s="261" t="s">
        <v>6067</v>
      </c>
      <c r="E255" s="262" t="s">
        <v>5649</v>
      </c>
      <c r="F255" s="265" t="s">
        <v>6061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5952</v>
      </c>
      <c r="B256" s="257" t="s">
        <v>6058</v>
      </c>
      <c r="C256" s="258" t="s">
        <v>6068</v>
      </c>
      <c r="D256" s="261" t="s">
        <v>6069</v>
      </c>
      <c r="E256" s="262" t="s">
        <v>5649</v>
      </c>
      <c r="F256" s="265" t="s">
        <v>6061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5952</v>
      </c>
      <c r="B257" s="257" t="s">
        <v>6058</v>
      </c>
      <c r="C257" s="258" t="s">
        <v>6070</v>
      </c>
      <c r="D257" s="261" t="s">
        <v>6071</v>
      </c>
      <c r="E257" s="262" t="s">
        <v>5553</v>
      </c>
      <c r="F257" s="265" t="s">
        <v>6061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5952</v>
      </c>
      <c r="B258" s="257" t="s">
        <v>6058</v>
      </c>
      <c r="C258" s="258" t="s">
        <v>6072</v>
      </c>
      <c r="D258" s="261" t="s">
        <v>6073</v>
      </c>
      <c r="E258" s="262" t="s">
        <v>5553</v>
      </c>
      <c r="F258" s="265" t="s">
        <v>6061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5952</v>
      </c>
      <c r="B259" s="257" t="s">
        <v>6058</v>
      </c>
      <c r="C259" s="258" t="s">
        <v>6074</v>
      </c>
      <c r="D259" s="261" t="s">
        <v>6075</v>
      </c>
      <c r="E259" s="262" t="s">
        <v>5553</v>
      </c>
      <c r="F259" s="265" t="s">
        <v>6061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5952</v>
      </c>
      <c r="B260" s="257" t="s">
        <v>6058</v>
      </c>
      <c r="C260" s="258" t="s">
        <v>6076</v>
      </c>
      <c r="D260" s="261" t="s">
        <v>6077</v>
      </c>
      <c r="E260" s="262" t="s">
        <v>5553</v>
      </c>
      <c r="F260" s="265" t="s">
        <v>6061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5952</v>
      </c>
      <c r="B261" s="257" t="s">
        <v>6058</v>
      </c>
      <c r="C261" s="258" t="s">
        <v>6078</v>
      </c>
      <c r="D261" s="261" t="s">
        <v>6079</v>
      </c>
      <c r="E261" s="262" t="s">
        <v>5697</v>
      </c>
      <c r="F261" s="265" t="s">
        <v>6061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5952</v>
      </c>
      <c r="B262" s="257" t="s">
        <v>6058</v>
      </c>
      <c r="C262" s="258" t="s">
        <v>6080</v>
      </c>
      <c r="D262" s="261" t="s">
        <v>6081</v>
      </c>
      <c r="E262" s="262" t="s">
        <v>5697</v>
      </c>
      <c r="F262" s="265" t="s">
        <v>6061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5952</v>
      </c>
      <c r="B263" s="257" t="s">
        <v>6058</v>
      </c>
      <c r="C263" s="258" t="s">
        <v>6082</v>
      </c>
      <c r="D263" s="261" t="s">
        <v>6083</v>
      </c>
      <c r="E263" s="262" t="s">
        <v>5697</v>
      </c>
      <c r="F263" s="265" t="s">
        <v>6061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5952</v>
      </c>
      <c r="B264" s="256" t="s">
        <v>6084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5952</v>
      </c>
      <c r="B265" s="257" t="s">
        <v>6084</v>
      </c>
      <c r="C265" s="258" t="s">
        <v>6085</v>
      </c>
      <c r="D265" s="261" t="s">
        <v>6086</v>
      </c>
      <c r="E265" s="262" t="s">
        <v>5582</v>
      </c>
      <c r="F265" s="265" t="s">
        <v>6087</v>
      </c>
      <c r="G265" s="268">
        <f>IF(COUNTIF(H265:AU265,"&lt;&gt;")=0,"",SUMPRODUCT(((Recommendations[ImplStatus]="Implemented")+(Recommendations[ImplStatus]="Compensated"))*ISNUMBER(MATCH(Recommendations[Id],H265:AU265,0)))/COUNTIF(H265:AU265,"&lt;&gt;"))</f>
        <v>0</v>
      </c>
      <c r="H265" s="269" t="s">
        <v>743</v>
      </c>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5952</v>
      </c>
      <c r="B266" s="257" t="s">
        <v>6084</v>
      </c>
      <c r="C266" s="258" t="s">
        <v>6088</v>
      </c>
      <c r="D266" s="261" t="s">
        <v>6089</v>
      </c>
      <c r="E266" s="262" t="s">
        <v>5582</v>
      </c>
      <c r="F266" s="265" t="s">
        <v>6087</v>
      </c>
      <c r="G266" s="268">
        <f>IF(COUNTIF(H266:AU266,"&lt;&gt;")=0,"",SUMPRODUCT(((Recommendations[ImplStatus]="Implemented")+(Recommendations[ImplStatus]="Compensated"))*ISNUMBER(MATCH(Recommendations[Id],H266:AU266,0)))/COUNTIF(H266:AU266,"&lt;&gt;"))</f>
        <v>0</v>
      </c>
      <c r="H266" s="269" t="s">
        <v>743</v>
      </c>
      <c r="I266" s="269" t="s">
        <v>803</v>
      </c>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5952</v>
      </c>
      <c r="B267" s="257" t="s">
        <v>6084</v>
      </c>
      <c r="C267" s="258" t="s">
        <v>6090</v>
      </c>
      <c r="D267" s="261" t="s">
        <v>6091</v>
      </c>
      <c r="E267" s="262" t="s">
        <v>5582</v>
      </c>
      <c r="F267" s="265" t="s">
        <v>6087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5952</v>
      </c>
      <c r="B268" s="257" t="s">
        <v>6084</v>
      </c>
      <c r="C268" s="258" t="s">
        <v>6092</v>
      </c>
      <c r="D268" s="261" t="s">
        <v>6093</v>
      </c>
      <c r="E268" s="262" t="s">
        <v>5582</v>
      </c>
      <c r="F268" s="265" t="s">
        <v>6087</v>
      </c>
      <c r="G268" s="268">
        <f>IF(COUNTIF(H268:AU268,"&lt;&gt;")=0,"",SUMPRODUCT(((Recommendations[ImplStatus]="Implemented")+(Recommendations[ImplStatus]="Compensated"))*ISNUMBER(MATCH(Recommendations[Id],H268:AU268,0)))/COUNTIF(H268:AU268,"&lt;&gt;"))</f>
        <v>0</v>
      </c>
      <c r="H268" s="269" t="s">
        <v>294</v>
      </c>
      <c r="I268" s="269" t="s">
        <v>299</v>
      </c>
      <c r="J268" s="269" t="s">
        <v>309</v>
      </c>
      <c r="K268" s="269" t="s">
        <v>314</v>
      </c>
      <c r="L268" s="269" t="s">
        <v>319</v>
      </c>
      <c r="M268" s="269" t="s">
        <v>324</v>
      </c>
      <c r="N268" s="269" t="s">
        <v>329</v>
      </c>
      <c r="O268" s="269" t="s">
        <v>334</v>
      </c>
      <c r="P268" s="269" t="s">
        <v>379</v>
      </c>
      <c r="Q268" s="269" t="s">
        <v>399</v>
      </c>
      <c r="R268" s="269" t="s">
        <v>429</v>
      </c>
      <c r="S268" s="269" t="s">
        <v>479</v>
      </c>
      <c r="T268" s="269" t="s">
        <v>489</v>
      </c>
      <c r="U268" s="269" t="s">
        <v>494</v>
      </c>
      <c r="V268" s="269" t="s">
        <v>504</v>
      </c>
      <c r="W268" s="269" t="s">
        <v>549</v>
      </c>
      <c r="X268" s="269" t="s">
        <v>554</v>
      </c>
      <c r="Y268" s="269" t="s">
        <v>708</v>
      </c>
      <c r="Z268" s="269" t="s">
        <v>733</v>
      </c>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5952</v>
      </c>
      <c r="B269" s="257" t="s">
        <v>6084</v>
      </c>
      <c r="C269" s="258" t="s">
        <v>6094</v>
      </c>
      <c r="D269" s="261" t="s">
        <v>6095</v>
      </c>
      <c r="E269" s="262" t="s">
        <v>5582</v>
      </c>
      <c r="F269" s="265" t="s">
        <v>6087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5952</v>
      </c>
      <c r="B270" s="257" t="s">
        <v>6084</v>
      </c>
      <c r="C270" s="258" t="s">
        <v>6096</v>
      </c>
      <c r="D270" s="261" t="s">
        <v>6097</v>
      </c>
      <c r="E270" s="262" t="s">
        <v>5582</v>
      </c>
      <c r="F270" s="265" t="s">
        <v>6087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5952</v>
      </c>
      <c r="B271" s="257" t="s">
        <v>6084</v>
      </c>
      <c r="C271" s="258" t="s">
        <v>6098</v>
      </c>
      <c r="D271" s="261" t="s">
        <v>6099</v>
      </c>
      <c r="E271" s="262" t="s">
        <v>5582</v>
      </c>
      <c r="F271" s="265" t="s">
        <v>6087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5952</v>
      </c>
      <c r="B272" s="257" t="s">
        <v>6084</v>
      </c>
      <c r="C272" s="258" t="s">
        <v>6100</v>
      </c>
      <c r="D272" s="261" t="s">
        <v>6101</v>
      </c>
      <c r="E272" s="262" t="s">
        <v>5582</v>
      </c>
      <c r="F272" s="265" t="s">
        <v>6087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5952</v>
      </c>
      <c r="B273" s="257" t="s">
        <v>6084</v>
      </c>
      <c r="C273" s="258" t="s">
        <v>6102</v>
      </c>
      <c r="D273" s="261" t="s">
        <v>6103</v>
      </c>
      <c r="E273" s="262" t="s">
        <v>5582</v>
      </c>
      <c r="F273" s="265" t="s">
        <v>6087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6104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6104</v>
      </c>
      <c r="B275" s="256" t="s">
        <v>6105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6104</v>
      </c>
      <c r="B276" s="257" t="s">
        <v>6105</v>
      </c>
      <c r="C276" s="258" t="s">
        <v>6106</v>
      </c>
      <c r="D276" s="261" t="s">
        <v>6107</v>
      </c>
      <c r="E276" s="262" t="s">
        <v>5553</v>
      </c>
      <c r="F276" s="265" t="s">
        <v>6108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6104</v>
      </c>
      <c r="B277" s="257" t="s">
        <v>6105</v>
      </c>
      <c r="C277" s="258" t="s">
        <v>6109</v>
      </c>
      <c r="D277" s="261" t="s">
        <v>6110</v>
      </c>
      <c r="E277" s="262" t="s">
        <v>5553</v>
      </c>
      <c r="F277" s="265" t="s">
        <v>6108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6104</v>
      </c>
      <c r="B278" s="257" t="s">
        <v>6105</v>
      </c>
      <c r="C278" s="258" t="s">
        <v>6111</v>
      </c>
      <c r="D278" s="261" t="s">
        <v>6112</v>
      </c>
      <c r="E278" s="262" t="s">
        <v>5553</v>
      </c>
      <c r="F278" s="265" t="s">
        <v>6108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6104</v>
      </c>
      <c r="B279" s="257" t="s">
        <v>6105</v>
      </c>
      <c r="C279" s="258" t="s">
        <v>6113</v>
      </c>
      <c r="D279" s="261" t="s">
        <v>6114</v>
      </c>
      <c r="E279" s="262" t="s">
        <v>5553</v>
      </c>
      <c r="F279" s="265" t="s">
        <v>6108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6104</v>
      </c>
      <c r="B280" s="257" t="s">
        <v>6105</v>
      </c>
      <c r="C280" s="258" t="s">
        <v>6115</v>
      </c>
      <c r="D280" s="261" t="s">
        <v>6116</v>
      </c>
      <c r="E280" s="262" t="s">
        <v>5553</v>
      </c>
      <c r="F280" s="265" t="s">
        <v>6108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6104</v>
      </c>
      <c r="B281" s="257" t="s">
        <v>6105</v>
      </c>
      <c r="C281" s="258" t="s">
        <v>6117</v>
      </c>
      <c r="D281" s="261" t="s">
        <v>6118</v>
      </c>
      <c r="E281" s="262" t="s">
        <v>5553</v>
      </c>
      <c r="F281" s="265" t="s">
        <v>6108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6104</v>
      </c>
      <c r="B282" s="257" t="s">
        <v>6105</v>
      </c>
      <c r="C282" s="258" t="s">
        <v>6119</v>
      </c>
      <c r="D282" s="261" t="s">
        <v>6120</v>
      </c>
      <c r="E282" s="262" t="s">
        <v>5553</v>
      </c>
      <c r="F282" s="265" t="s">
        <v>6108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6104</v>
      </c>
      <c r="B283" s="257" t="s">
        <v>6105</v>
      </c>
      <c r="C283" s="258" t="s">
        <v>6121</v>
      </c>
      <c r="D283" s="261" t="s">
        <v>6122</v>
      </c>
      <c r="E283" s="262" t="s">
        <v>5649</v>
      </c>
      <c r="F283" s="265" t="s">
        <v>6123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6104</v>
      </c>
      <c r="B284" s="257" t="s">
        <v>6105</v>
      </c>
      <c r="C284" s="258" t="s">
        <v>6124</v>
      </c>
      <c r="D284" s="261" t="s">
        <v>6125</v>
      </c>
      <c r="E284" s="262" t="s">
        <v>5649</v>
      </c>
      <c r="F284" s="265" t="s">
        <v>6123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6104</v>
      </c>
      <c r="B285" s="257" t="s">
        <v>6105</v>
      </c>
      <c r="C285" s="258" t="s">
        <v>6126</v>
      </c>
      <c r="D285" s="261" t="s">
        <v>6127</v>
      </c>
      <c r="E285" s="262" t="s">
        <v>5553</v>
      </c>
      <c r="F285" s="265" t="s">
        <v>6123</v>
      </c>
      <c r="G285" s="268">
        <f>IF(COUNTIF(H285:AU285,"&lt;&gt;")=0,"",SUMPRODUCT(((Recommendations[ImplStatus]="Implemented")+(Recommendations[ImplStatus]="Compensated"))*ISNUMBER(MATCH(Recommendations[Id],H285:AU285,0)))/COUNTIF(H285:AU285,"&lt;&gt;"))</f>
        <v>0</v>
      </c>
      <c r="H285" s="269" t="s">
        <v>48</v>
      </c>
      <c r="I285" s="269" t="s">
        <v>129</v>
      </c>
      <c r="J285" s="269" t="s">
        <v>269</v>
      </c>
      <c r="K285" s="269" t="s">
        <v>454</v>
      </c>
      <c r="L285" s="269" t="s">
        <v>464</v>
      </c>
      <c r="M285" s="269" t="s">
        <v>499</v>
      </c>
      <c r="N285" s="269" t="s">
        <v>643</v>
      </c>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6104</v>
      </c>
      <c r="B286" s="257" t="s">
        <v>6105</v>
      </c>
      <c r="C286" s="258" t="s">
        <v>6128</v>
      </c>
      <c r="D286" s="261" t="s">
        <v>6129</v>
      </c>
      <c r="E286" s="262" t="s">
        <v>5582</v>
      </c>
      <c r="F286" s="265" t="s">
        <v>6123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6104</v>
      </c>
      <c r="B287" s="257" t="s">
        <v>6105</v>
      </c>
      <c r="C287" s="258" t="s">
        <v>6130</v>
      </c>
      <c r="D287" s="261" t="s">
        <v>6131</v>
      </c>
      <c r="E287" s="262" t="s">
        <v>5582</v>
      </c>
      <c r="F287" s="265" t="s">
        <v>6123</v>
      </c>
      <c r="G287" s="268">
        <f>IF(COUNTIF(H287:AU287,"&lt;&gt;")=0,"",SUMPRODUCT(((Recommendations[ImplStatus]="Implemented")+(Recommendations[ImplStatus]="Compensated"))*ISNUMBER(MATCH(Recommendations[Id],H287:AU287,0)))/COUNTIF(H287:AU287,"&lt;&gt;"))</f>
        <v>0</v>
      </c>
      <c r="H287" s="269" t="s">
        <v>83</v>
      </c>
      <c r="I287" s="269" t="s">
        <v>98</v>
      </c>
      <c r="J287" s="269" t="s">
        <v>464</v>
      </c>
      <c r="K287" s="269" t="s">
        <v>484</v>
      </c>
      <c r="L287" s="269" t="s">
        <v>688</v>
      </c>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6104</v>
      </c>
      <c r="B288" s="257" t="s">
        <v>6105</v>
      </c>
      <c r="C288" s="258" t="s">
        <v>6132</v>
      </c>
      <c r="D288" s="261" t="s">
        <v>6133</v>
      </c>
      <c r="E288" s="262" t="s">
        <v>5582</v>
      </c>
      <c r="F288" s="265" t="s">
        <v>6123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6104</v>
      </c>
      <c r="B289" s="257" t="s">
        <v>6105</v>
      </c>
      <c r="C289" s="258" t="s">
        <v>6134</v>
      </c>
      <c r="D289" s="261" t="s">
        <v>6135</v>
      </c>
      <c r="E289" s="262" t="s">
        <v>5582</v>
      </c>
      <c r="F289" s="265" t="s">
        <v>6123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6104</v>
      </c>
      <c r="B290" s="257" t="s">
        <v>6105</v>
      </c>
      <c r="C290" s="258" t="s">
        <v>6136</v>
      </c>
      <c r="D290" s="261" t="s">
        <v>6137</v>
      </c>
      <c r="E290" s="262" t="s">
        <v>5553</v>
      </c>
      <c r="F290" s="265" t="s">
        <v>6123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6104</v>
      </c>
      <c r="B291" s="257" t="s">
        <v>6105</v>
      </c>
      <c r="C291" s="258" t="s">
        <v>6138</v>
      </c>
      <c r="D291" s="261" t="s">
        <v>6139</v>
      </c>
      <c r="E291" s="262" t="s">
        <v>5582</v>
      </c>
      <c r="F291" s="265" t="s">
        <v>6140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6104</v>
      </c>
      <c r="B292" s="257" t="s">
        <v>6105</v>
      </c>
      <c r="C292" s="258" t="s">
        <v>6141</v>
      </c>
      <c r="D292" s="261" t="s">
        <v>6142</v>
      </c>
      <c r="E292" s="262" t="s">
        <v>5582</v>
      </c>
      <c r="F292" s="265" t="s">
        <v>6140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6104</v>
      </c>
      <c r="B293" s="257" t="s">
        <v>6105</v>
      </c>
      <c r="C293" s="258" t="s">
        <v>6143</v>
      </c>
      <c r="D293" s="261" t="s">
        <v>6144</v>
      </c>
      <c r="E293" s="262" t="s">
        <v>5832</v>
      </c>
      <c r="F293" s="265" t="s">
        <v>6123</v>
      </c>
      <c r="G293" s="268">
        <f>IF(COUNTIF(H293:AU293,"&lt;&gt;")=0,"",SUMPRODUCT(((Recommendations[ImplStatus]="Implemented")+(Recommendations[ImplStatus]="Compensated"))*ISNUMBER(MATCH(Recommendations[Id],H293:AU293,0)))/COUNTIF(H293:AU293,"&lt;&gt;"))</f>
        <v>0</v>
      </c>
      <c r="H293" s="269" t="s">
        <v>569</v>
      </c>
      <c r="I293" s="269" t="s">
        <v>594</v>
      </c>
      <c r="J293" s="269" t="s">
        <v>604</v>
      </c>
      <c r="K293" s="269" t="s">
        <v>713</v>
      </c>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6104</v>
      </c>
      <c r="B294" s="257" t="s">
        <v>6105</v>
      </c>
      <c r="C294" s="258" t="s">
        <v>6145</v>
      </c>
      <c r="D294" s="261" t="s">
        <v>6146</v>
      </c>
      <c r="E294" s="262" t="s">
        <v>5832</v>
      </c>
      <c r="F294" s="265" t="s">
        <v>6123</v>
      </c>
      <c r="G294" s="268">
        <f>IF(COUNTIF(H294:AU294,"&lt;&gt;")=0,"",SUMPRODUCT(((Recommendations[ImplStatus]="Implemented")+(Recommendations[ImplStatus]="Compensated"))*ISNUMBER(MATCH(Recommendations[Id],H294:AU294,0)))/COUNTIF(H294:AU294,"&lt;&gt;"))</f>
        <v>0</v>
      </c>
      <c r="H294" s="269" t="s">
        <v>33</v>
      </c>
      <c r="I294" s="269" t="s">
        <v>264</v>
      </c>
      <c r="J294" s="269" t="s">
        <v>289</v>
      </c>
      <c r="K294" s="269" t="s">
        <v>484</v>
      </c>
      <c r="L294" s="269" t="s">
        <v>609</v>
      </c>
      <c r="M294" s="269" t="s">
        <v>614</v>
      </c>
      <c r="N294" s="269" t="s">
        <v>618</v>
      </c>
      <c r="O294" s="269" t="s">
        <v>623</v>
      </c>
      <c r="P294" s="269" t="s">
        <v>628</v>
      </c>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6104</v>
      </c>
      <c r="B295" s="257" t="s">
        <v>6105</v>
      </c>
      <c r="C295" s="258" t="s">
        <v>6147</v>
      </c>
      <c r="D295" s="261" t="s">
        <v>6148</v>
      </c>
      <c r="E295" s="262" t="s">
        <v>5649</v>
      </c>
      <c r="F295" s="265" t="s">
        <v>6123</v>
      </c>
      <c r="G295" s="268">
        <f>IF(COUNTIF(H295:AU295,"&lt;&gt;")=0,"",SUMPRODUCT(((Recommendations[ImplStatus]="Implemented")+(Recommendations[ImplStatus]="Compensated"))*ISNUMBER(MATCH(Recommendations[Id],H295:AU295,0)))/COUNTIF(H295:AU295,"&lt;&gt;"))</f>
        <v>0</v>
      </c>
      <c r="H295" s="269" t="s">
        <v>58</v>
      </c>
      <c r="I295" s="269" t="s">
        <v>114</v>
      </c>
      <c r="J295" s="269" t="s">
        <v>574</v>
      </c>
      <c r="K295" s="269" t="s">
        <v>579</v>
      </c>
      <c r="L295" s="269" t="s">
        <v>584</v>
      </c>
      <c r="M295" s="269" t="s">
        <v>589</v>
      </c>
      <c r="N295" s="269" t="s">
        <v>633</v>
      </c>
      <c r="O295" s="269" t="s">
        <v>638</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6104</v>
      </c>
      <c r="B296" s="257" t="s">
        <v>6105</v>
      </c>
      <c r="C296" s="258" t="s">
        <v>6149</v>
      </c>
      <c r="D296" s="261" t="s">
        <v>6150</v>
      </c>
      <c r="E296" s="262" t="s">
        <v>5649</v>
      </c>
      <c r="F296" s="265" t="s">
        <v>6123</v>
      </c>
      <c r="G296" s="268">
        <f>IF(COUNTIF(H296:AU296,"&lt;&gt;")=0,"",SUMPRODUCT(((Recommendations[ImplStatus]="Implemented")+(Recommendations[ImplStatus]="Compensated"))*ISNUMBER(MATCH(Recommendations[Id],H296:AU296,0)))/COUNTIF(H296:AU296,"&lt;&gt;"))</f>
        <v>0</v>
      </c>
      <c r="H296" s="269" t="s">
        <v>574</v>
      </c>
      <c r="I296" s="269" t="s">
        <v>579</v>
      </c>
      <c r="J296" s="269" t="s">
        <v>584</v>
      </c>
      <c r="K296" s="269" t="s">
        <v>589</v>
      </c>
      <c r="L296" s="269" t="s">
        <v>633</v>
      </c>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6104</v>
      </c>
      <c r="B297" s="257" t="s">
        <v>6105</v>
      </c>
      <c r="C297" s="258" t="s">
        <v>6151</v>
      </c>
      <c r="D297" s="261" t="s">
        <v>6152</v>
      </c>
      <c r="E297" s="262" t="s">
        <v>5553</v>
      </c>
      <c r="F297" s="265" t="s">
        <v>6123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6104</v>
      </c>
      <c r="B298" s="257" t="s">
        <v>6105</v>
      </c>
      <c r="C298" s="258" t="s">
        <v>6153</v>
      </c>
      <c r="D298" s="261" t="s">
        <v>6154</v>
      </c>
      <c r="E298" s="262" t="s">
        <v>5649</v>
      </c>
      <c r="F298" s="265" t="s">
        <v>6123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6104</v>
      </c>
      <c r="B299" s="257" t="s">
        <v>6105</v>
      </c>
      <c r="C299" s="258" t="s">
        <v>6155</v>
      </c>
      <c r="D299" s="261" t="s">
        <v>6156</v>
      </c>
      <c r="E299" s="262" t="s">
        <v>5582</v>
      </c>
      <c r="F299" s="265" t="s">
        <v>6123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6104</v>
      </c>
      <c r="B300" s="257" t="s">
        <v>6105</v>
      </c>
      <c r="C300" s="258" t="s">
        <v>6157</v>
      </c>
      <c r="D300" s="261" t="s">
        <v>6158</v>
      </c>
      <c r="E300" s="262" t="s">
        <v>5649</v>
      </c>
      <c r="F300" s="265" t="s">
        <v>6123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6104</v>
      </c>
      <c r="B301" s="257" t="s">
        <v>6105</v>
      </c>
      <c r="C301" s="258" t="s">
        <v>6159</v>
      </c>
      <c r="D301" s="261" t="s">
        <v>6160</v>
      </c>
      <c r="E301" s="262" t="s">
        <v>5697</v>
      </c>
      <c r="F301" s="265" t="s">
        <v>6123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6104</v>
      </c>
      <c r="B302" s="257" t="s">
        <v>6105</v>
      </c>
      <c r="C302" s="258" t="s">
        <v>6161</v>
      </c>
      <c r="D302" s="261" t="s">
        <v>6162</v>
      </c>
      <c r="E302" s="262" t="s">
        <v>5697</v>
      </c>
      <c r="F302" s="265" t="s">
        <v>6123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6104</v>
      </c>
      <c r="B303" s="256" t="s">
        <v>1919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6104</v>
      </c>
      <c r="B304" s="257" t="s">
        <v>1919</v>
      </c>
      <c r="C304" s="258" t="s">
        <v>6163</v>
      </c>
      <c r="D304" s="261" t="s">
        <v>6164</v>
      </c>
      <c r="E304" s="262" t="s">
        <v>5553</v>
      </c>
      <c r="F304" s="265" t="s">
        <v>6165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6104</v>
      </c>
      <c r="B305" s="257" t="s">
        <v>1919</v>
      </c>
      <c r="C305" s="258" t="s">
        <v>6166</v>
      </c>
      <c r="D305" s="261" t="s">
        <v>6167</v>
      </c>
      <c r="E305" s="262" t="s">
        <v>5553</v>
      </c>
      <c r="F305" s="265" t="s">
        <v>6165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6104</v>
      </c>
      <c r="B306" s="257" t="s">
        <v>1919</v>
      </c>
      <c r="C306" s="258" t="s">
        <v>6168</v>
      </c>
      <c r="D306" s="261" t="s">
        <v>6169</v>
      </c>
      <c r="E306" s="262" t="s">
        <v>5553</v>
      </c>
      <c r="F306" s="265" t="s">
        <v>6165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6104</v>
      </c>
      <c r="B307" s="257" t="s">
        <v>1919</v>
      </c>
      <c r="C307" s="258" t="s">
        <v>6170</v>
      </c>
      <c r="D307" s="261" t="s">
        <v>6171</v>
      </c>
      <c r="E307" s="262" t="s">
        <v>5553</v>
      </c>
      <c r="F307" s="265" t="s">
        <v>6165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6104</v>
      </c>
      <c r="B308" s="257" t="s">
        <v>1919</v>
      </c>
      <c r="C308" s="258" t="s">
        <v>6172</v>
      </c>
      <c r="D308" s="261" t="s">
        <v>6173</v>
      </c>
      <c r="E308" s="262" t="s">
        <v>5649</v>
      </c>
      <c r="F308" s="265" t="s">
        <v>6165</v>
      </c>
      <c r="G308" s="268">
        <f>IF(COUNTIF(H308:AU308,"&lt;&gt;")=0,"",SUMPRODUCT(((Recommendations[ImplStatus]="Implemented")+(Recommendations[ImplStatus]="Compensated"))*ISNUMBER(MATCH(Recommendations[Id],H308:AU308,0)))/COUNTIF(H308:AU308,"&lt;&gt;"))</f>
        <v>0</v>
      </c>
      <c r="H308" s="269" t="s">
        <v>124</v>
      </c>
      <c r="I308" s="269" t="s">
        <v>129</v>
      </c>
      <c r="J308" s="269" t="s">
        <v>269</v>
      </c>
      <c r="K308" s="269" t="s">
        <v>474</v>
      </c>
      <c r="L308" s="269" t="s">
        <v>623</v>
      </c>
      <c r="M308" s="269" t="s">
        <v>628</v>
      </c>
      <c r="N308" s="269" t="s">
        <v>808</v>
      </c>
      <c r="O308" s="269" t="s">
        <v>813</v>
      </c>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6104</v>
      </c>
      <c r="B309" s="257" t="s">
        <v>1919</v>
      </c>
      <c r="C309" s="258" t="s">
        <v>6174</v>
      </c>
      <c r="D309" s="261" t="s">
        <v>6175</v>
      </c>
      <c r="E309" s="262" t="s">
        <v>5649</v>
      </c>
      <c r="F309" s="265" t="s">
        <v>6165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6104</v>
      </c>
      <c r="B310" s="257" t="s">
        <v>1919</v>
      </c>
      <c r="C310" s="258" t="s">
        <v>6176</v>
      </c>
      <c r="D310" s="261" t="s">
        <v>6177</v>
      </c>
      <c r="E310" s="262" t="s">
        <v>5649</v>
      </c>
      <c r="F310" s="265" t="s">
        <v>6165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6104</v>
      </c>
      <c r="B311" s="257" t="s">
        <v>1919</v>
      </c>
      <c r="C311" s="258" t="s">
        <v>6178</v>
      </c>
      <c r="D311" s="261" t="s">
        <v>6179</v>
      </c>
      <c r="E311" s="262" t="s">
        <v>5649</v>
      </c>
      <c r="F311" s="265" t="s">
        <v>6165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6104</v>
      </c>
      <c r="B312" s="257" t="s">
        <v>1919</v>
      </c>
      <c r="C312" s="258" t="s">
        <v>6180</v>
      </c>
      <c r="D312" s="261" t="s">
        <v>6181</v>
      </c>
      <c r="E312" s="262" t="s">
        <v>5649</v>
      </c>
      <c r="F312" s="265" t="s">
        <v>6165</v>
      </c>
      <c r="G312" s="268">
        <f>IF(COUNTIF(H312:AU312,"&lt;&gt;")=0,"",SUMPRODUCT(((Recommendations[ImplStatus]="Implemented")+(Recommendations[ImplStatus]="Compensated"))*ISNUMBER(MATCH(Recommendations[Id],H312:AU312,0)))/COUNTIF(H312:AU312,"&lt;&gt;"))</f>
        <v>0</v>
      </c>
      <c r="H312" s="269" t="s">
        <v>808</v>
      </c>
      <c r="I312" s="269" t="s">
        <v>813</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6104</v>
      </c>
      <c r="B313" s="257" t="s">
        <v>1919</v>
      </c>
      <c r="C313" s="258" t="s">
        <v>6182</v>
      </c>
      <c r="D313" s="261" t="s">
        <v>6183</v>
      </c>
      <c r="E313" s="262" t="s">
        <v>5582</v>
      </c>
      <c r="F313" s="265" t="s">
        <v>6165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6104</v>
      </c>
      <c r="B314" s="257" t="s">
        <v>1919</v>
      </c>
      <c r="C314" s="258" t="s">
        <v>6184</v>
      </c>
      <c r="D314" s="261" t="s">
        <v>6185</v>
      </c>
      <c r="E314" s="262" t="s">
        <v>5582</v>
      </c>
      <c r="F314" s="265" t="s">
        <v>6165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6104</v>
      </c>
      <c r="B315" s="257" t="s">
        <v>1919</v>
      </c>
      <c r="C315" s="258" t="s">
        <v>6186</v>
      </c>
      <c r="D315" s="261" t="s">
        <v>6187</v>
      </c>
      <c r="E315" s="262" t="s">
        <v>5582</v>
      </c>
      <c r="F315" s="265" t="s">
        <v>6165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6104</v>
      </c>
      <c r="B316" s="257" t="s">
        <v>1919</v>
      </c>
      <c r="C316" s="258" t="s">
        <v>6188</v>
      </c>
      <c r="D316" s="261" t="s">
        <v>6189</v>
      </c>
      <c r="E316" s="262" t="s">
        <v>5582</v>
      </c>
      <c r="F316" s="265" t="s">
        <v>6165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6104</v>
      </c>
      <c r="B317" s="257" t="s">
        <v>1919</v>
      </c>
      <c r="C317" s="258" t="s">
        <v>6190</v>
      </c>
      <c r="D317" s="261" t="s">
        <v>6191</v>
      </c>
      <c r="E317" s="262" t="s">
        <v>5649</v>
      </c>
      <c r="F317" s="265" t="s">
        <v>6123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6104</v>
      </c>
      <c r="B318" s="257" t="s">
        <v>1919</v>
      </c>
      <c r="C318" s="258" t="s">
        <v>6192</v>
      </c>
      <c r="D318" s="261" t="s">
        <v>6193</v>
      </c>
      <c r="E318" s="262" t="s">
        <v>5697</v>
      </c>
      <c r="F318" s="265" t="s">
        <v>6123</v>
      </c>
      <c r="G318" s="268">
        <f>IF(COUNTIF(H318:AU318,"&lt;&gt;")=0,"",SUMPRODUCT(((Recommendations[ImplStatus]="Implemented")+(Recommendations[ImplStatus]="Compensated"))*ISNUMBER(MATCH(Recommendations[Id],H318:AU318,0)))/COUNTIF(H318:AU318,"&lt;&gt;"))</f>
        <v>0</v>
      </c>
      <c r="H318" s="269" t="s">
        <v>169</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6104</v>
      </c>
      <c r="B319" s="257" t="s">
        <v>1919</v>
      </c>
      <c r="C319" s="258" t="s">
        <v>6194</v>
      </c>
      <c r="D319" s="261" t="s">
        <v>6195</v>
      </c>
      <c r="E319" s="262" t="s">
        <v>5697</v>
      </c>
      <c r="F319" s="265" t="s">
        <v>6123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6104</v>
      </c>
      <c r="B320" s="256" t="s">
        <v>6196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6104</v>
      </c>
      <c r="B321" s="257" t="s">
        <v>6196</v>
      </c>
      <c r="C321" s="258" t="s">
        <v>6197</v>
      </c>
      <c r="D321" s="261" t="s">
        <v>6198</v>
      </c>
      <c r="E321" s="262" t="s">
        <v>5582</v>
      </c>
      <c r="F321" s="265" t="s">
        <v>6199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6104</v>
      </c>
      <c r="B322" s="257" t="s">
        <v>6196</v>
      </c>
      <c r="C322" s="258" t="s">
        <v>6200</v>
      </c>
      <c r="D322" s="261" t="s">
        <v>6201</v>
      </c>
      <c r="E322" s="262" t="s">
        <v>5582</v>
      </c>
      <c r="F322" s="265" t="s">
        <v>6199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6104</v>
      </c>
      <c r="B323" s="257" t="s">
        <v>6196</v>
      </c>
      <c r="C323" s="258" t="s">
        <v>6202</v>
      </c>
      <c r="D323" s="261" t="s">
        <v>6203</v>
      </c>
      <c r="E323" s="262" t="s">
        <v>5582</v>
      </c>
      <c r="F323" s="265" t="s">
        <v>6199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6104</v>
      </c>
      <c r="B324" s="257" t="s">
        <v>6196</v>
      </c>
      <c r="C324" s="258" t="s">
        <v>6204</v>
      </c>
      <c r="D324" s="261" t="s">
        <v>6205</v>
      </c>
      <c r="E324" s="262" t="s">
        <v>5582</v>
      </c>
      <c r="F324" s="265" t="s">
        <v>6199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6104</v>
      </c>
      <c r="B325" s="257" t="s">
        <v>6196</v>
      </c>
      <c r="C325" s="258" t="s">
        <v>6206</v>
      </c>
      <c r="D325" s="261" t="s">
        <v>6207</v>
      </c>
      <c r="E325" s="262" t="s">
        <v>5582</v>
      </c>
      <c r="F325" s="265" t="s">
        <v>6199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6104</v>
      </c>
      <c r="B326" s="257" t="s">
        <v>6196</v>
      </c>
      <c r="C326" s="258" t="s">
        <v>6208</v>
      </c>
      <c r="D326" s="261" t="s">
        <v>6209</v>
      </c>
      <c r="E326" s="262" t="s">
        <v>5582</v>
      </c>
      <c r="F326" s="265" t="s">
        <v>6199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6104</v>
      </c>
      <c r="B327" s="257" t="s">
        <v>6196</v>
      </c>
      <c r="C327" s="258" t="s">
        <v>6210</v>
      </c>
      <c r="D327" s="261" t="s">
        <v>6211</v>
      </c>
      <c r="E327" s="262" t="s">
        <v>5582</v>
      </c>
      <c r="F327" s="265" t="s">
        <v>6199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6104</v>
      </c>
      <c r="B328" s="257" t="s">
        <v>6196</v>
      </c>
      <c r="C328" s="258" t="s">
        <v>6212</v>
      </c>
      <c r="D328" s="261" t="s">
        <v>6213</v>
      </c>
      <c r="E328" s="262" t="s">
        <v>5582</v>
      </c>
      <c r="F328" s="265" t="s">
        <v>6199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6104</v>
      </c>
      <c r="B329" s="257" t="s">
        <v>6196</v>
      </c>
      <c r="C329" s="258" t="s">
        <v>6214</v>
      </c>
      <c r="D329" s="261" t="s">
        <v>6215</v>
      </c>
      <c r="E329" s="262" t="s">
        <v>5582</v>
      </c>
      <c r="F329" s="265" t="s">
        <v>6199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6104</v>
      </c>
      <c r="B330" s="257" t="s">
        <v>6196</v>
      </c>
      <c r="C330" s="258" t="s">
        <v>6216</v>
      </c>
      <c r="D330" s="261" t="s">
        <v>6217</v>
      </c>
      <c r="E330" s="262" t="s">
        <v>5582</v>
      </c>
      <c r="F330" s="265" t="s">
        <v>6199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6104</v>
      </c>
      <c r="B331" s="257" t="s">
        <v>6196</v>
      </c>
      <c r="C331" s="258" t="s">
        <v>6218</v>
      </c>
      <c r="D331" s="261" t="s">
        <v>6219</v>
      </c>
      <c r="E331" s="262" t="s">
        <v>5582</v>
      </c>
      <c r="F331" s="265" t="s">
        <v>6199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6104</v>
      </c>
      <c r="B332" s="257" t="s">
        <v>6196</v>
      </c>
      <c r="C332" s="258" t="s">
        <v>6220</v>
      </c>
      <c r="D332" s="261" t="s">
        <v>6221</v>
      </c>
      <c r="E332" s="262" t="s">
        <v>5582</v>
      </c>
      <c r="F332" s="265" t="s">
        <v>6199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6104</v>
      </c>
      <c r="B333" s="257" t="s">
        <v>6196</v>
      </c>
      <c r="C333" s="258" t="s">
        <v>6222</v>
      </c>
      <c r="D333" s="261" t="s">
        <v>6223</v>
      </c>
      <c r="E333" s="262" t="s">
        <v>5582</v>
      </c>
      <c r="F333" s="265" t="s">
        <v>6199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6104</v>
      </c>
      <c r="B334" s="257" t="s">
        <v>6196</v>
      </c>
      <c r="C334" s="258" t="s">
        <v>6224</v>
      </c>
      <c r="D334" s="261" t="s">
        <v>6225</v>
      </c>
      <c r="E334" s="262" t="s">
        <v>5582</v>
      </c>
      <c r="F334" s="265" t="s">
        <v>6199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6104</v>
      </c>
      <c r="B335" s="257" t="s">
        <v>6196</v>
      </c>
      <c r="C335" s="258" t="s">
        <v>6226</v>
      </c>
      <c r="D335" s="261" t="s">
        <v>6227</v>
      </c>
      <c r="E335" s="262" t="s">
        <v>5582</v>
      </c>
      <c r="F335" s="265" t="s">
        <v>6199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6104</v>
      </c>
      <c r="B336" s="257" t="s">
        <v>6196</v>
      </c>
      <c r="C336" s="258" t="s">
        <v>6228</v>
      </c>
      <c r="D336" s="261" t="s">
        <v>6229</v>
      </c>
      <c r="E336" s="262" t="s">
        <v>5697</v>
      </c>
      <c r="F336" s="265" t="s">
        <v>6199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6104</v>
      </c>
      <c r="B337" s="257" t="s">
        <v>6196</v>
      </c>
      <c r="C337" s="258" t="s">
        <v>6230</v>
      </c>
      <c r="D337" s="261" t="s">
        <v>6231</v>
      </c>
      <c r="E337" s="262" t="s">
        <v>5697</v>
      </c>
      <c r="F337" s="265" t="s">
        <v>6199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6104</v>
      </c>
      <c r="B338" s="257" t="s">
        <v>6196</v>
      </c>
      <c r="C338" s="258" t="s">
        <v>6232</v>
      </c>
      <c r="D338" s="261" t="s">
        <v>6233</v>
      </c>
      <c r="E338" s="262" t="s">
        <v>5582</v>
      </c>
      <c r="F338" s="265" t="s">
        <v>6199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6104</v>
      </c>
      <c r="B339" s="257" t="s">
        <v>6196</v>
      </c>
      <c r="C339" s="258" t="s">
        <v>6234</v>
      </c>
      <c r="D339" s="261" t="s">
        <v>6235</v>
      </c>
      <c r="E339" s="262" t="s">
        <v>5582</v>
      </c>
      <c r="F339" s="265" t="s">
        <v>6199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6104</v>
      </c>
      <c r="B340" s="256" t="s">
        <v>6236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6104</v>
      </c>
      <c r="B341" s="257" t="s">
        <v>6236</v>
      </c>
      <c r="C341" s="258" t="s">
        <v>6237</v>
      </c>
      <c r="D341" s="261" t="s">
        <v>6238</v>
      </c>
      <c r="E341" s="262" t="s">
        <v>5553</v>
      </c>
      <c r="F341" s="265" t="s">
        <v>6123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6104</v>
      </c>
      <c r="B342" s="257" t="s">
        <v>6236</v>
      </c>
      <c r="C342" s="258" t="s">
        <v>6239</v>
      </c>
      <c r="D342" s="261" t="s">
        <v>6240</v>
      </c>
      <c r="E342" s="262" t="s">
        <v>5553</v>
      </c>
      <c r="F342" s="265" t="s">
        <v>6123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6104</v>
      </c>
      <c r="B343" s="257" t="s">
        <v>6236</v>
      </c>
      <c r="C343" s="258" t="s">
        <v>6241</v>
      </c>
      <c r="D343" s="261" t="s">
        <v>6242</v>
      </c>
      <c r="E343" s="262" t="s">
        <v>5649</v>
      </c>
      <c r="F343" s="265" t="s">
        <v>6243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6104</v>
      </c>
      <c r="B344" s="257" t="s">
        <v>6236</v>
      </c>
      <c r="C344" s="258" t="s">
        <v>6244</v>
      </c>
      <c r="D344" s="261" t="s">
        <v>6245</v>
      </c>
      <c r="E344" s="262" t="s">
        <v>5582</v>
      </c>
      <c r="F344" s="265" t="s">
        <v>6243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6104</v>
      </c>
      <c r="B345" s="257" t="s">
        <v>6236</v>
      </c>
      <c r="C345" s="258" t="s">
        <v>6246</v>
      </c>
      <c r="D345" s="261" t="s">
        <v>6247</v>
      </c>
      <c r="E345" s="262" t="s">
        <v>5582</v>
      </c>
      <c r="F345" s="265" t="s">
        <v>6243</v>
      </c>
      <c r="G345" s="268">
        <f>IF(COUNTIF(H345:AU345,"&lt;&gt;")=0,"",SUMPRODUCT(((Recommendations[ImplStatus]="Implemented")+(Recommendations[ImplStatus]="Compensated"))*ISNUMBER(MATCH(Recommendations[Id],H345:AU345,0)))/COUNTIF(H345:AU345,"&lt;&gt;"))</f>
        <v>0</v>
      </c>
      <c r="H345" s="269" t="s">
        <v>73</v>
      </c>
      <c r="I345" s="269" t="s">
        <v>78</v>
      </c>
      <c r="J345" s="269" t="s">
        <v>194</v>
      </c>
      <c r="K345" s="269" t="s">
        <v>199</v>
      </c>
      <c r="L345" s="269" t="s">
        <v>204</v>
      </c>
      <c r="M345" s="269" t="s">
        <v>209</v>
      </c>
      <c r="N345" s="269" t="s">
        <v>213</v>
      </c>
      <c r="O345" s="269" t="s">
        <v>218</v>
      </c>
      <c r="P345" s="269" t="s">
        <v>274</v>
      </c>
      <c r="Q345" s="269" t="s">
        <v>279</v>
      </c>
      <c r="R345" s="269" t="s">
        <v>284</v>
      </c>
      <c r="S345" s="269" t="s">
        <v>469</v>
      </c>
      <c r="T345" s="269" t="s">
        <v>648</v>
      </c>
      <c r="U345" s="269" t="s">
        <v>653</v>
      </c>
      <c r="V345" s="269" t="s">
        <v>658</v>
      </c>
      <c r="W345" s="269" t="s">
        <v>663</v>
      </c>
      <c r="X345" s="269" t="s">
        <v>788</v>
      </c>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6104</v>
      </c>
      <c r="B346" s="257" t="s">
        <v>6236</v>
      </c>
      <c r="C346" s="258" t="s">
        <v>6248</v>
      </c>
      <c r="D346" s="261" t="s">
        <v>6249</v>
      </c>
      <c r="E346" s="262" t="s">
        <v>5582</v>
      </c>
      <c r="F346" s="265" t="s">
        <v>6243</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6104</v>
      </c>
      <c r="B347" s="257" t="s">
        <v>6236</v>
      </c>
      <c r="C347" s="258" t="s">
        <v>6250</v>
      </c>
      <c r="D347" s="261" t="s">
        <v>6251</v>
      </c>
      <c r="E347" s="262" t="s">
        <v>5582</v>
      </c>
      <c r="F347" s="265" t="s">
        <v>6243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6104</v>
      </c>
      <c r="B348" s="257" t="s">
        <v>6236</v>
      </c>
      <c r="C348" s="258" t="s">
        <v>6252</v>
      </c>
      <c r="D348" s="261" t="s">
        <v>6253</v>
      </c>
      <c r="E348" s="262" t="s">
        <v>5582</v>
      </c>
      <c r="F348" s="265" t="s">
        <v>6243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6104</v>
      </c>
      <c r="B349" s="257" t="s">
        <v>6236</v>
      </c>
      <c r="C349" s="258" t="s">
        <v>6254</v>
      </c>
      <c r="D349" s="261" t="s">
        <v>6255</v>
      </c>
      <c r="E349" s="262" t="s">
        <v>5582</v>
      </c>
      <c r="F349" s="265" t="s">
        <v>6243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6104</v>
      </c>
      <c r="B350" s="257" t="s">
        <v>6236</v>
      </c>
      <c r="C350" s="258" t="s">
        <v>6256</v>
      </c>
      <c r="D350" s="261" t="s">
        <v>6257</v>
      </c>
      <c r="E350" s="262" t="s">
        <v>5553</v>
      </c>
      <c r="F350" s="265" t="s">
        <v>6243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6104</v>
      </c>
      <c r="B351" s="257" t="s">
        <v>6236</v>
      </c>
      <c r="C351" s="258" t="s">
        <v>6258</v>
      </c>
      <c r="D351" s="261" t="s">
        <v>6259</v>
      </c>
      <c r="E351" s="262" t="s">
        <v>5553</v>
      </c>
      <c r="F351" s="265" t="s">
        <v>6243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6104</v>
      </c>
      <c r="B352" s="257" t="s">
        <v>6236</v>
      </c>
      <c r="C352" s="258" t="s">
        <v>6260</v>
      </c>
      <c r="D352" s="261" t="s">
        <v>6261</v>
      </c>
      <c r="E352" s="262" t="s">
        <v>5553</v>
      </c>
      <c r="F352" s="265" t="s">
        <v>6243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6104</v>
      </c>
      <c r="B353" s="257" t="s">
        <v>6236</v>
      </c>
      <c r="C353" s="258" t="s">
        <v>6262</v>
      </c>
      <c r="D353" s="261" t="s">
        <v>6263</v>
      </c>
      <c r="E353" s="262" t="s">
        <v>5649</v>
      </c>
      <c r="F353" s="265" t="s">
        <v>6123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6104</v>
      </c>
      <c r="B354" s="256" t="s">
        <v>6264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6104</v>
      </c>
      <c r="B355" s="257" t="s">
        <v>6264</v>
      </c>
      <c r="C355" s="258" t="s">
        <v>6265</v>
      </c>
      <c r="D355" s="261" t="s">
        <v>6266</v>
      </c>
      <c r="E355" s="262" t="s">
        <v>5649</v>
      </c>
      <c r="F355" s="265" t="s">
        <v>6267</v>
      </c>
      <c r="G355" s="268">
        <f>IF(COUNTIF(H355:AU355,"&lt;&gt;")=0,"",SUMPRODUCT(((Recommendations[ImplStatus]="Implemented")+(Recommendations[ImplStatus]="Compensated"))*ISNUMBER(MATCH(Recommendations[Id],H355:AU355,0)))/COUNTIF(H355:AU355,"&lt;&gt;"))</f>
        <v>0</v>
      </c>
      <c r="H355" s="269" t="s">
        <v>53</v>
      </c>
      <c r="I355" s="269" t="s">
        <v>159</v>
      </c>
      <c r="J355" s="269" t="s">
        <v>164</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6104</v>
      </c>
      <c r="B356" s="257" t="s">
        <v>6264</v>
      </c>
      <c r="C356" s="258" t="s">
        <v>6268</v>
      </c>
      <c r="D356" s="261" t="s">
        <v>6269</v>
      </c>
      <c r="E356" s="262" t="s">
        <v>5649</v>
      </c>
      <c r="F356" s="265" t="s">
        <v>6267</v>
      </c>
      <c r="G356" s="268">
        <f>IF(COUNTIF(H356:AU356,"&lt;&gt;")=0,"",SUMPRODUCT(((Recommendations[ImplStatus]="Implemented")+(Recommendations[ImplStatus]="Compensated"))*ISNUMBER(MATCH(Recommendations[Id],H356:AU356,0)))/COUNTIF(H356:AU356,"&lt;&gt;"))</f>
        <v>0</v>
      </c>
      <c r="H356" s="269" t="s">
        <v>73</v>
      </c>
      <c r="I356" s="269" t="s">
        <v>78</v>
      </c>
      <c r="J356" s="269" t="s">
        <v>169</v>
      </c>
      <c r="K356" s="269" t="s">
        <v>174</v>
      </c>
      <c r="L356" s="269" t="s">
        <v>179</v>
      </c>
      <c r="M356" s="269" t="s">
        <v>184</v>
      </c>
      <c r="N356" s="269" t="s">
        <v>194</v>
      </c>
      <c r="O356" s="269" t="s">
        <v>199</v>
      </c>
      <c r="P356" s="269" t="s">
        <v>204</v>
      </c>
      <c r="Q356" s="269" t="s">
        <v>209</v>
      </c>
      <c r="R356" s="269" t="s">
        <v>213</v>
      </c>
      <c r="S356" s="269" t="s">
        <v>218</v>
      </c>
      <c r="T356" s="269" t="s">
        <v>259</v>
      </c>
      <c r="U356" s="269" t="s">
        <v>274</v>
      </c>
      <c r="V356" s="269" t="s">
        <v>279</v>
      </c>
      <c r="W356" s="269" t="s">
        <v>284</v>
      </c>
      <c r="X356" s="269" t="s">
        <v>648</v>
      </c>
      <c r="Y356" s="269" t="s">
        <v>653</v>
      </c>
      <c r="Z356" s="269" t="s">
        <v>658</v>
      </c>
      <c r="AA356" s="269" t="s">
        <v>663</v>
      </c>
      <c r="AB356" s="269" t="s">
        <v>788</v>
      </c>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6104</v>
      </c>
      <c r="B357" s="257" t="s">
        <v>6264</v>
      </c>
      <c r="C357" s="258" t="s">
        <v>6270</v>
      </c>
      <c r="D357" s="261" t="s">
        <v>6271</v>
      </c>
      <c r="E357" s="262" t="s">
        <v>5697</v>
      </c>
      <c r="F357" s="265" t="s">
        <v>6267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6104</v>
      </c>
      <c r="B358" s="257" t="s">
        <v>6264</v>
      </c>
      <c r="C358" s="258" t="s">
        <v>6272</v>
      </c>
      <c r="D358" s="261" t="s">
        <v>6273</v>
      </c>
      <c r="E358" s="262" t="s">
        <v>5697</v>
      </c>
      <c r="F358" s="265" t="s">
        <v>6267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6104</v>
      </c>
      <c r="B359" s="257" t="s">
        <v>6264</v>
      </c>
      <c r="C359" s="258" t="s">
        <v>6274</v>
      </c>
      <c r="D359" s="261" t="s">
        <v>6275</v>
      </c>
      <c r="E359" s="262" t="s">
        <v>5697</v>
      </c>
      <c r="F359" s="265" t="s">
        <v>6267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6104</v>
      </c>
      <c r="B360" s="257" t="s">
        <v>6264</v>
      </c>
      <c r="C360" s="258" t="s">
        <v>6276</v>
      </c>
      <c r="D360" s="261" t="s">
        <v>6277</v>
      </c>
      <c r="E360" s="262" t="s">
        <v>5649</v>
      </c>
      <c r="F360" s="265" t="s">
        <v>6267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6104</v>
      </c>
      <c r="B361" s="257" t="s">
        <v>6264</v>
      </c>
      <c r="C361" s="258" t="s">
        <v>6278</v>
      </c>
      <c r="D361" s="261" t="s">
        <v>6279</v>
      </c>
      <c r="E361" s="262" t="s">
        <v>5582</v>
      </c>
      <c r="F361" s="265" t="s">
        <v>6267</v>
      </c>
      <c r="G361" s="268">
        <f>IF(COUNTIF(H361:AU361,"&lt;&gt;")=0,"",SUMPRODUCT(((Recommendations[ImplStatus]="Implemented")+(Recommendations[ImplStatus]="Compensated"))*ISNUMBER(MATCH(Recommendations[Id],H361:AU361,0)))/COUNTIF(H361:AU361,"&lt;&gt;"))</f>
        <v>0</v>
      </c>
      <c r="H361" s="269" t="s">
        <v>174</v>
      </c>
      <c r="I361" s="269" t="s">
        <v>179</v>
      </c>
      <c r="J361" s="269" t="s">
        <v>223</v>
      </c>
      <c r="K361" s="269" t="s">
        <v>228</v>
      </c>
      <c r="L361" s="269" t="s">
        <v>233</v>
      </c>
      <c r="M361" s="269" t="s">
        <v>238</v>
      </c>
      <c r="N361" s="269" t="s">
        <v>259</v>
      </c>
      <c r="O361" s="269" t="s">
        <v>783</v>
      </c>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6104</v>
      </c>
      <c r="B362" s="257" t="s">
        <v>6264</v>
      </c>
      <c r="C362" s="258" t="s">
        <v>6280</v>
      </c>
      <c r="D362" s="261" t="s">
        <v>6281</v>
      </c>
      <c r="E362" s="262" t="s">
        <v>5697</v>
      </c>
      <c r="F362" s="265" t="s">
        <v>6267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6104</v>
      </c>
      <c r="B363" s="257" t="s">
        <v>6264</v>
      </c>
      <c r="C363" s="258" t="s">
        <v>6282</v>
      </c>
      <c r="D363" s="261" t="s">
        <v>6283</v>
      </c>
      <c r="E363" s="262" t="s">
        <v>5697</v>
      </c>
      <c r="F363" s="265" t="s">
        <v>6267</v>
      </c>
      <c r="G363" s="268">
        <f>IF(COUNTIF(H363:AU363,"&lt;&gt;")=0,"",SUMPRODUCT(((Recommendations[ImplStatus]="Implemented")+(Recommendations[ImplStatus]="Compensated"))*ISNUMBER(MATCH(Recommendations[Id],H363:AU363,0)))/COUNTIF(H363:AU363,"&lt;&gt;"))</f>
        <v>0</v>
      </c>
      <c r="H363" s="269" t="s">
        <v>189</v>
      </c>
      <c r="I363" s="269" t="s">
        <v>243</v>
      </c>
      <c r="J363" s="269" t="s">
        <v>249</v>
      </c>
      <c r="K363" s="269" t="s">
        <v>254</v>
      </c>
      <c r="L363" s="269" t="s">
        <v>668</v>
      </c>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6104</v>
      </c>
      <c r="B364" s="257" t="s">
        <v>6264</v>
      </c>
      <c r="C364" s="258" t="s">
        <v>6284</v>
      </c>
      <c r="D364" s="261" t="s">
        <v>6285</v>
      </c>
      <c r="E364" s="262" t="s">
        <v>5697</v>
      </c>
      <c r="F364" s="265" t="s">
        <v>6267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6104</v>
      </c>
      <c r="B365" s="257" t="s">
        <v>6264</v>
      </c>
      <c r="C365" s="258" t="s">
        <v>6286</v>
      </c>
      <c r="D365" s="261" t="s">
        <v>6287</v>
      </c>
      <c r="E365" s="262" t="s">
        <v>5697</v>
      </c>
      <c r="F365" s="265" t="s">
        <v>6267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6104</v>
      </c>
      <c r="B366" s="257" t="s">
        <v>6264</v>
      </c>
      <c r="C366" s="258" t="s">
        <v>6288</v>
      </c>
      <c r="D366" s="261" t="s">
        <v>6289</v>
      </c>
      <c r="E366" s="262" t="s">
        <v>5697</v>
      </c>
      <c r="F366" s="265" t="s">
        <v>6267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6104</v>
      </c>
      <c r="B367" s="257" t="s">
        <v>6264</v>
      </c>
      <c r="C367" s="258" t="s">
        <v>6290</v>
      </c>
      <c r="D367" s="261" t="s">
        <v>6291</v>
      </c>
      <c r="E367" s="262" t="s">
        <v>5697</v>
      </c>
      <c r="F367" s="265" t="s">
        <v>6267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6104</v>
      </c>
      <c r="B368" s="257" t="s">
        <v>6264</v>
      </c>
      <c r="C368" s="258" t="s">
        <v>6292</v>
      </c>
      <c r="D368" s="261" t="s">
        <v>6293</v>
      </c>
      <c r="E368" s="262" t="s">
        <v>5697</v>
      </c>
      <c r="F368" s="265" t="s">
        <v>6267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6104</v>
      </c>
      <c r="B369" s="257" t="s">
        <v>6264</v>
      </c>
      <c r="C369" s="258" t="s">
        <v>6294</v>
      </c>
      <c r="D369" s="261" t="s">
        <v>6295</v>
      </c>
      <c r="E369" s="262" t="s">
        <v>5697</v>
      </c>
      <c r="F369" s="265" t="s">
        <v>6267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6296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6296</v>
      </c>
      <c r="B371" s="256" t="s">
        <v>6297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6296</v>
      </c>
      <c r="B372" s="257" t="s">
        <v>6297</v>
      </c>
      <c r="C372" s="258" t="s">
        <v>6298</v>
      </c>
      <c r="D372" s="261" t="s">
        <v>6299</v>
      </c>
      <c r="E372" s="262" t="s">
        <v>5553</v>
      </c>
      <c r="F372" s="265" t="s">
        <v>6300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6296</v>
      </c>
      <c r="B373" s="257" t="s">
        <v>6297</v>
      </c>
      <c r="C373" s="258" t="s">
        <v>6301</v>
      </c>
      <c r="D373" s="261" t="s">
        <v>6302</v>
      </c>
      <c r="E373" s="262" t="s">
        <v>5553</v>
      </c>
      <c r="F373" s="265" t="s">
        <v>6303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6296</v>
      </c>
      <c r="B374" s="257" t="s">
        <v>6297</v>
      </c>
      <c r="C374" s="258" t="s">
        <v>6304</v>
      </c>
      <c r="D374" s="261" t="s">
        <v>6305</v>
      </c>
      <c r="E374" s="262" t="s">
        <v>5582</v>
      </c>
      <c r="F374" s="265" t="s">
        <v>6303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6296</v>
      </c>
      <c r="B375" s="257" t="s">
        <v>6297</v>
      </c>
      <c r="C375" s="258" t="s">
        <v>6306</v>
      </c>
      <c r="D375" s="261" t="s">
        <v>6307</v>
      </c>
      <c r="E375" s="262" t="s">
        <v>5582</v>
      </c>
      <c r="F375" s="265" t="s">
        <v>6303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6296</v>
      </c>
      <c r="B376" s="257" t="s">
        <v>6297</v>
      </c>
      <c r="C376" s="258" t="s">
        <v>6308</v>
      </c>
      <c r="D376" s="261" t="s">
        <v>6309</v>
      </c>
      <c r="E376" s="262" t="s">
        <v>5582</v>
      </c>
      <c r="F376" s="265" t="s">
        <v>6165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6296</v>
      </c>
      <c r="B377" s="257" t="s">
        <v>6297</v>
      </c>
      <c r="C377" s="258" t="s">
        <v>6310</v>
      </c>
      <c r="D377" s="261" t="s">
        <v>6311</v>
      </c>
      <c r="E377" s="262" t="s">
        <v>5649</v>
      </c>
      <c r="F377" s="265" t="s">
        <v>6123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6296</v>
      </c>
      <c r="B378" s="257" t="s">
        <v>6297</v>
      </c>
      <c r="C378" s="258" t="s">
        <v>6312</v>
      </c>
      <c r="D378" s="261" t="s">
        <v>6313</v>
      </c>
      <c r="E378" s="262" t="s">
        <v>5649</v>
      </c>
      <c r="F378" s="265" t="s">
        <v>6303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6296</v>
      </c>
      <c r="B379" s="257" t="s">
        <v>6297</v>
      </c>
      <c r="C379" s="258" t="s">
        <v>6314</v>
      </c>
      <c r="D379" s="261" t="s">
        <v>6315</v>
      </c>
      <c r="E379" s="262" t="s">
        <v>5649</v>
      </c>
      <c r="F379" s="265" t="s">
        <v>6300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6296</v>
      </c>
      <c r="B380" s="257" t="s">
        <v>6297</v>
      </c>
      <c r="C380" s="258" t="s">
        <v>6316</v>
      </c>
      <c r="D380" s="261" t="s">
        <v>6317</v>
      </c>
      <c r="E380" s="262" t="s">
        <v>5649</v>
      </c>
      <c r="F380" s="265" t="s">
        <v>6300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6296</v>
      </c>
      <c r="B381" s="257" t="s">
        <v>6297</v>
      </c>
      <c r="C381" s="258" t="s">
        <v>6318</v>
      </c>
      <c r="D381" s="261" t="s">
        <v>6319</v>
      </c>
      <c r="E381" s="262" t="s">
        <v>5649</v>
      </c>
      <c r="F381" s="265" t="s">
        <v>6300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6296</v>
      </c>
      <c r="B382" s="257" t="s">
        <v>6297</v>
      </c>
      <c r="C382" s="258" t="s">
        <v>6320</v>
      </c>
      <c r="D382" s="261" t="s">
        <v>6321</v>
      </c>
      <c r="E382" s="262" t="s">
        <v>5697</v>
      </c>
      <c r="F382" s="265" t="s">
        <v>6300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6296</v>
      </c>
      <c r="B383" s="257" t="s">
        <v>6297</v>
      </c>
      <c r="C383" s="258" t="s">
        <v>6322</v>
      </c>
      <c r="D383" s="261" t="s">
        <v>6323</v>
      </c>
      <c r="E383" s="262" t="s">
        <v>5697</v>
      </c>
      <c r="F383" s="265" t="s">
        <v>6300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6296</v>
      </c>
      <c r="B384" s="257" t="s">
        <v>6297</v>
      </c>
      <c r="C384" s="258" t="s">
        <v>6324</v>
      </c>
      <c r="D384" s="261" t="s">
        <v>6325</v>
      </c>
      <c r="E384" s="262" t="s">
        <v>5697</v>
      </c>
      <c r="F384" s="265" t="s">
        <v>6300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6296</v>
      </c>
      <c r="B385" s="257" t="s">
        <v>6297</v>
      </c>
      <c r="C385" s="258" t="s">
        <v>6326</v>
      </c>
      <c r="D385" s="261" t="s">
        <v>6327</v>
      </c>
      <c r="E385" s="262" t="s">
        <v>5649</v>
      </c>
      <c r="F385" s="265" t="s">
        <v>6300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6296</v>
      </c>
      <c r="B386" s="256" t="s">
        <v>6328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6296</v>
      </c>
      <c r="B387" s="257" t="s">
        <v>6328</v>
      </c>
      <c r="C387" s="258" t="s">
        <v>6329</v>
      </c>
      <c r="D387" s="261" t="s">
        <v>6330</v>
      </c>
      <c r="E387" s="262" t="s">
        <v>5553</v>
      </c>
      <c r="F387" s="265" t="s">
        <v>6331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6296</v>
      </c>
      <c r="B388" s="257" t="s">
        <v>6328</v>
      </c>
      <c r="C388" s="258" t="s">
        <v>6332</v>
      </c>
      <c r="D388" s="261" t="s">
        <v>6333</v>
      </c>
      <c r="E388" s="262" t="s">
        <v>5553</v>
      </c>
      <c r="F388" s="265" t="s">
        <v>6331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6296</v>
      </c>
      <c r="B389" s="257" t="s">
        <v>6328</v>
      </c>
      <c r="C389" s="258" t="s">
        <v>6334</v>
      </c>
      <c r="D389" s="261" t="s">
        <v>6335</v>
      </c>
      <c r="E389" s="262" t="s">
        <v>5832</v>
      </c>
      <c r="F389" s="265" t="s">
        <v>6331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6296</v>
      </c>
      <c r="B390" s="257" t="s">
        <v>6328</v>
      </c>
      <c r="C390" s="258" t="s">
        <v>6336</v>
      </c>
      <c r="D390" s="261" t="s">
        <v>6337</v>
      </c>
      <c r="E390" s="262" t="s">
        <v>5649</v>
      </c>
      <c r="F390" s="265" t="s">
        <v>6331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6296</v>
      </c>
      <c r="B391" s="257" t="s">
        <v>6328</v>
      </c>
      <c r="C391" s="258" t="s">
        <v>6338</v>
      </c>
      <c r="D391" s="261" t="s">
        <v>6339</v>
      </c>
      <c r="E391" s="262" t="s">
        <v>5832</v>
      </c>
      <c r="F391" s="265" t="s">
        <v>6331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6296</v>
      </c>
      <c r="B392" s="257" t="s">
        <v>6328</v>
      </c>
      <c r="C392" s="258" t="s">
        <v>6340</v>
      </c>
      <c r="D392" s="261" t="s">
        <v>6341</v>
      </c>
      <c r="E392" s="262" t="s">
        <v>5582</v>
      </c>
      <c r="F392" s="265" t="s">
        <v>6331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6296</v>
      </c>
      <c r="B393" s="257" t="s">
        <v>6328</v>
      </c>
      <c r="C393" s="258" t="s">
        <v>6342</v>
      </c>
      <c r="D393" s="261" t="s">
        <v>6343</v>
      </c>
      <c r="E393" s="262" t="s">
        <v>5582</v>
      </c>
      <c r="F393" s="265" t="s">
        <v>6331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6296</v>
      </c>
      <c r="B394" s="257" t="s">
        <v>6328</v>
      </c>
      <c r="C394" s="258" t="s">
        <v>6344</v>
      </c>
      <c r="D394" s="261" t="s">
        <v>6345</v>
      </c>
      <c r="E394" s="262" t="s">
        <v>5832</v>
      </c>
      <c r="F394" s="265" t="s">
        <v>6331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6296</v>
      </c>
      <c r="B395" s="257" t="s">
        <v>6328</v>
      </c>
      <c r="C395" s="258" t="s">
        <v>6346</v>
      </c>
      <c r="D395" s="261" t="s">
        <v>6347</v>
      </c>
      <c r="E395" s="262" t="s">
        <v>5649</v>
      </c>
      <c r="F395" s="265" t="s">
        <v>6331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6296</v>
      </c>
      <c r="B396" s="257" t="s">
        <v>6328</v>
      </c>
      <c r="C396" s="258" t="s">
        <v>6348</v>
      </c>
      <c r="D396" s="261" t="s">
        <v>6349</v>
      </c>
      <c r="E396" s="262" t="s">
        <v>5832</v>
      </c>
      <c r="F396" s="265" t="s">
        <v>6331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6296</v>
      </c>
      <c r="B397" s="257" t="s">
        <v>6328</v>
      </c>
      <c r="C397" s="258" t="s">
        <v>6350</v>
      </c>
      <c r="D397" s="261" t="s">
        <v>6351</v>
      </c>
      <c r="E397" s="262" t="s">
        <v>5582</v>
      </c>
      <c r="F397" s="265" t="s">
        <v>6331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6296</v>
      </c>
      <c r="B398" s="257" t="s">
        <v>6328</v>
      </c>
      <c r="C398" s="258" t="s">
        <v>6352</v>
      </c>
      <c r="D398" s="261" t="s">
        <v>6353</v>
      </c>
      <c r="E398" s="262" t="s">
        <v>5697</v>
      </c>
      <c r="F398" s="265" t="s">
        <v>6331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6296</v>
      </c>
      <c r="B399" s="257" t="s">
        <v>6328</v>
      </c>
      <c r="C399" s="258" t="s">
        <v>6354</v>
      </c>
      <c r="D399" s="261" t="s">
        <v>6355</v>
      </c>
      <c r="E399" s="262" t="s">
        <v>5832</v>
      </c>
      <c r="F399" s="265" t="s">
        <v>6331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6296</v>
      </c>
      <c r="B400" s="257" t="s">
        <v>6328</v>
      </c>
      <c r="C400" s="258" t="s">
        <v>6356</v>
      </c>
      <c r="D400" s="261" t="s">
        <v>6357</v>
      </c>
      <c r="E400" s="262" t="s">
        <v>5832</v>
      </c>
      <c r="F400" s="265" t="s">
        <v>6331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6296</v>
      </c>
      <c r="B401" s="257" t="s">
        <v>6328</v>
      </c>
      <c r="C401" s="258" t="s">
        <v>6358</v>
      </c>
      <c r="D401" s="261" t="s">
        <v>6359</v>
      </c>
      <c r="E401" s="262" t="s">
        <v>5582</v>
      </c>
      <c r="F401" s="265" t="s">
        <v>6331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6296</v>
      </c>
      <c r="B402" s="257" t="s">
        <v>6328</v>
      </c>
      <c r="C402" s="258" t="s">
        <v>6360</v>
      </c>
      <c r="D402" s="261" t="s">
        <v>6361</v>
      </c>
      <c r="E402" s="262" t="s">
        <v>5582</v>
      </c>
      <c r="F402" s="265" t="s">
        <v>6331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6296</v>
      </c>
      <c r="B403" s="257" t="s">
        <v>6328</v>
      </c>
      <c r="C403" s="258" t="s">
        <v>6362</v>
      </c>
      <c r="D403" s="261" t="s">
        <v>6363</v>
      </c>
      <c r="E403" s="262" t="s">
        <v>5582</v>
      </c>
      <c r="F403" s="265" t="s">
        <v>6331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6296</v>
      </c>
      <c r="B404" s="257" t="s">
        <v>6328</v>
      </c>
      <c r="C404" s="258" t="s">
        <v>6364</v>
      </c>
      <c r="D404" s="261" t="s">
        <v>6365</v>
      </c>
      <c r="E404" s="262" t="s">
        <v>5697</v>
      </c>
      <c r="F404" s="265" t="s">
        <v>6331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6296</v>
      </c>
      <c r="B405" s="257" t="s">
        <v>6328</v>
      </c>
      <c r="C405" s="258" t="s">
        <v>6366</v>
      </c>
      <c r="D405" s="261" t="s">
        <v>6367</v>
      </c>
      <c r="E405" s="262" t="s">
        <v>5697</v>
      </c>
      <c r="F405" s="265" t="s">
        <v>6331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6296</v>
      </c>
      <c r="B406" s="257" t="s">
        <v>6328</v>
      </c>
      <c r="C406" s="258" t="s">
        <v>6368</v>
      </c>
      <c r="D406" s="261" t="s">
        <v>6369</v>
      </c>
      <c r="E406" s="262" t="s">
        <v>5697</v>
      </c>
      <c r="F406" s="265" t="s">
        <v>6370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6296</v>
      </c>
      <c r="B407" s="257" t="s">
        <v>6328</v>
      </c>
      <c r="C407" s="258" t="s">
        <v>6371</v>
      </c>
      <c r="D407" s="261" t="s">
        <v>6372</v>
      </c>
      <c r="E407" s="262" t="s">
        <v>5697</v>
      </c>
      <c r="F407" s="265" t="s">
        <v>6331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6296</v>
      </c>
      <c r="B408" s="257" t="s">
        <v>6328</v>
      </c>
      <c r="C408" s="258" t="s">
        <v>6373</v>
      </c>
      <c r="D408" s="261" t="s">
        <v>6374</v>
      </c>
      <c r="E408" s="262" t="s">
        <v>5697</v>
      </c>
      <c r="F408" s="265" t="s">
        <v>6331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6296</v>
      </c>
      <c r="B409" s="257" t="s">
        <v>6328</v>
      </c>
      <c r="C409" s="258" t="s">
        <v>6375</v>
      </c>
      <c r="D409" s="261" t="s">
        <v>6376</v>
      </c>
      <c r="E409" s="262" t="s">
        <v>5697</v>
      </c>
      <c r="F409" s="265" t="s">
        <v>6377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6296</v>
      </c>
      <c r="B410" s="256" t="s">
        <v>6378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6296</v>
      </c>
      <c r="B411" s="257" t="s">
        <v>6378</v>
      </c>
      <c r="C411" s="258" t="s">
        <v>6379</v>
      </c>
      <c r="D411" s="261" t="s">
        <v>6380</v>
      </c>
      <c r="E411" s="262" t="s">
        <v>5553</v>
      </c>
      <c r="F411" s="265" t="s">
        <v>6303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6296</v>
      </c>
      <c r="B412" s="257" t="s">
        <v>6378</v>
      </c>
      <c r="C412" s="258" t="s">
        <v>6381</v>
      </c>
      <c r="D412" s="261" t="s">
        <v>6382</v>
      </c>
      <c r="E412" s="262" t="s">
        <v>5553</v>
      </c>
      <c r="F412" s="265" t="s">
        <v>6303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6296</v>
      </c>
      <c r="B413" s="257" t="s">
        <v>6378</v>
      </c>
      <c r="C413" s="258" t="s">
        <v>6383</v>
      </c>
      <c r="D413" s="261" t="s">
        <v>6384</v>
      </c>
      <c r="E413" s="262" t="s">
        <v>5553</v>
      </c>
      <c r="F413" s="265" t="s">
        <v>6303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6296</v>
      </c>
      <c r="B414" s="257" t="s">
        <v>6378</v>
      </c>
      <c r="C414" s="258" t="s">
        <v>6385</v>
      </c>
      <c r="D414" s="261" t="s">
        <v>6386</v>
      </c>
      <c r="E414" s="262" t="s">
        <v>5553</v>
      </c>
      <c r="F414" s="265" t="s">
        <v>6303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6296</v>
      </c>
      <c r="B415" s="257" t="s">
        <v>6378</v>
      </c>
      <c r="C415" s="258" t="s">
        <v>6387</v>
      </c>
      <c r="D415" s="261" t="s">
        <v>6388</v>
      </c>
      <c r="E415" s="262" t="s">
        <v>5582</v>
      </c>
      <c r="F415" s="265" t="s">
        <v>6303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6296</v>
      </c>
      <c r="B416" s="257" t="s">
        <v>6378</v>
      </c>
      <c r="C416" s="258" t="s">
        <v>6389</v>
      </c>
      <c r="D416" s="261" t="s">
        <v>6390</v>
      </c>
      <c r="E416" s="262" t="s">
        <v>5582</v>
      </c>
      <c r="F416" s="265" t="s">
        <v>6391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6296</v>
      </c>
      <c r="B417" s="257" t="s">
        <v>6378</v>
      </c>
      <c r="C417" s="258" t="s">
        <v>6392</v>
      </c>
      <c r="D417" s="261" t="s">
        <v>6393</v>
      </c>
      <c r="E417" s="262" t="s">
        <v>5582</v>
      </c>
      <c r="F417" s="265" t="s">
        <v>6391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6296</v>
      </c>
      <c r="B418" s="257" t="s">
        <v>6378</v>
      </c>
      <c r="C418" s="258" t="s">
        <v>6394</v>
      </c>
      <c r="D418" s="261" t="s">
        <v>6395</v>
      </c>
      <c r="E418" s="262" t="s">
        <v>5832</v>
      </c>
      <c r="F418" s="265" t="s">
        <v>6391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6296</v>
      </c>
      <c r="B419" s="257" t="s">
        <v>6378</v>
      </c>
      <c r="C419" s="258" t="s">
        <v>6396</v>
      </c>
      <c r="D419" s="261" t="s">
        <v>6397</v>
      </c>
      <c r="E419" s="262" t="s">
        <v>5582</v>
      </c>
      <c r="F419" s="265" t="s">
        <v>6391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6296</v>
      </c>
      <c r="B420" s="257" t="s">
        <v>6378</v>
      </c>
      <c r="C420" s="258" t="s">
        <v>6398</v>
      </c>
      <c r="D420" s="261" t="s">
        <v>6399</v>
      </c>
      <c r="E420" s="262" t="s">
        <v>5832</v>
      </c>
      <c r="F420" s="265" t="s">
        <v>6391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6296</v>
      </c>
      <c r="B421" s="257" t="s">
        <v>6378</v>
      </c>
      <c r="C421" s="258" t="s">
        <v>6400</v>
      </c>
      <c r="D421" s="261" t="s">
        <v>6401</v>
      </c>
      <c r="E421" s="262" t="s">
        <v>5832</v>
      </c>
      <c r="F421" s="265" t="s">
        <v>6391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6296</v>
      </c>
      <c r="B422" s="257" t="s">
        <v>6378</v>
      </c>
      <c r="C422" s="258" t="s">
        <v>6402</v>
      </c>
      <c r="D422" s="261" t="s">
        <v>6403</v>
      </c>
      <c r="E422" s="262" t="s">
        <v>5582</v>
      </c>
      <c r="F422" s="265" t="s">
        <v>6391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6296</v>
      </c>
      <c r="B423" s="257" t="s">
        <v>6378</v>
      </c>
      <c r="C423" s="258" t="s">
        <v>6404</v>
      </c>
      <c r="D423" s="261" t="s">
        <v>6405</v>
      </c>
      <c r="E423" s="262" t="s">
        <v>5582</v>
      </c>
      <c r="F423" s="265" t="s">
        <v>6391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6406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6406</v>
      </c>
      <c r="B425" s="256" t="s">
        <v>6407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6406</v>
      </c>
      <c r="B426" s="257" t="s">
        <v>6407</v>
      </c>
      <c r="C426" s="258" t="s">
        <v>6408</v>
      </c>
      <c r="D426" s="261" t="s">
        <v>6409</v>
      </c>
      <c r="E426" s="262" t="s">
        <v>5553</v>
      </c>
      <c r="F426" s="265" t="s">
        <v>6370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6406</v>
      </c>
      <c r="B427" s="257" t="s">
        <v>6407</v>
      </c>
      <c r="C427" s="258" t="s">
        <v>6410</v>
      </c>
      <c r="D427" s="261" t="s">
        <v>6411</v>
      </c>
      <c r="E427" s="262" t="s">
        <v>5553</v>
      </c>
      <c r="F427" s="265" t="s">
        <v>6370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6406</v>
      </c>
      <c r="B428" s="257" t="s">
        <v>6407</v>
      </c>
      <c r="C428" s="258" t="s">
        <v>6412</v>
      </c>
      <c r="D428" s="261" t="s">
        <v>6413</v>
      </c>
      <c r="E428" s="262" t="s">
        <v>5832</v>
      </c>
      <c r="F428" s="265" t="s">
        <v>6370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6406</v>
      </c>
      <c r="B429" s="257" t="s">
        <v>6407</v>
      </c>
      <c r="C429" s="258" t="s">
        <v>6414</v>
      </c>
      <c r="D429" s="261" t="s">
        <v>6415</v>
      </c>
      <c r="E429" s="262" t="s">
        <v>5582</v>
      </c>
      <c r="F429" s="265" t="s">
        <v>6370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6406</v>
      </c>
      <c r="B430" s="257" t="s">
        <v>6407</v>
      </c>
      <c r="C430" s="258" t="s">
        <v>6416</v>
      </c>
      <c r="D430" s="261" t="s">
        <v>6417</v>
      </c>
      <c r="E430" s="262" t="s">
        <v>5582</v>
      </c>
      <c r="F430" s="265" t="s">
        <v>6370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6406</v>
      </c>
      <c r="B431" s="257" t="s">
        <v>6407</v>
      </c>
      <c r="C431" s="258" t="s">
        <v>6418</v>
      </c>
      <c r="D431" s="261" t="s">
        <v>6419</v>
      </c>
      <c r="E431" s="262" t="s">
        <v>5832</v>
      </c>
      <c r="F431" s="265" t="s">
        <v>6370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6406</v>
      </c>
      <c r="B432" s="257" t="s">
        <v>6407</v>
      </c>
      <c r="C432" s="258" t="s">
        <v>6420</v>
      </c>
      <c r="D432" s="261" t="s">
        <v>6421</v>
      </c>
      <c r="E432" s="262" t="s">
        <v>5832</v>
      </c>
      <c r="F432" s="265" t="s">
        <v>6370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6406</v>
      </c>
      <c r="B433" s="257" t="s">
        <v>6407</v>
      </c>
      <c r="C433" s="258" t="s">
        <v>6422</v>
      </c>
      <c r="D433" s="261" t="s">
        <v>6423</v>
      </c>
      <c r="E433" s="262" t="s">
        <v>5649</v>
      </c>
      <c r="F433" s="265" t="s">
        <v>6370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6406</v>
      </c>
      <c r="B434" s="257" t="s">
        <v>6407</v>
      </c>
      <c r="C434" s="258" t="s">
        <v>6424</v>
      </c>
      <c r="D434" s="261" t="s">
        <v>6425</v>
      </c>
      <c r="E434" s="262" t="s">
        <v>5649</v>
      </c>
      <c r="F434" s="265" t="s">
        <v>6370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6406</v>
      </c>
      <c r="B435" s="257" t="s">
        <v>6407</v>
      </c>
      <c r="C435" s="258" t="s">
        <v>6426</v>
      </c>
      <c r="D435" s="261" t="s">
        <v>6427</v>
      </c>
      <c r="E435" s="262" t="s">
        <v>5582</v>
      </c>
      <c r="F435" s="265" t="s">
        <v>6370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6406</v>
      </c>
      <c r="B436" s="257" t="s">
        <v>6407</v>
      </c>
      <c r="C436" s="258" t="s">
        <v>6428</v>
      </c>
      <c r="D436" s="261" t="s">
        <v>6429</v>
      </c>
      <c r="E436" s="262" t="s">
        <v>5649</v>
      </c>
      <c r="F436" s="265" t="s">
        <v>6370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6406</v>
      </c>
      <c r="B437" s="257" t="s">
        <v>6407</v>
      </c>
      <c r="C437" s="258" t="s">
        <v>6430</v>
      </c>
      <c r="D437" s="261" t="s">
        <v>6431</v>
      </c>
      <c r="E437" s="262" t="s">
        <v>5582</v>
      </c>
      <c r="F437" s="265" t="s">
        <v>6370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6406</v>
      </c>
      <c r="B438" s="256" t="s">
        <v>6432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6406</v>
      </c>
      <c r="B439" s="257" t="s">
        <v>6432</v>
      </c>
      <c r="C439" s="258" t="s">
        <v>6433</v>
      </c>
      <c r="D439" s="261" t="s">
        <v>6434</v>
      </c>
      <c r="E439" s="262" t="s">
        <v>5553</v>
      </c>
      <c r="F439" s="265" t="s">
        <v>6435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6406</v>
      </c>
      <c r="B440" s="257" t="s">
        <v>6432</v>
      </c>
      <c r="C440" s="258" t="s">
        <v>6436</v>
      </c>
      <c r="D440" s="261" t="s">
        <v>6437</v>
      </c>
      <c r="E440" s="262" t="s">
        <v>5553</v>
      </c>
      <c r="F440" s="265" t="s">
        <v>6435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6406</v>
      </c>
      <c r="B441" s="257" t="s">
        <v>6432</v>
      </c>
      <c r="C441" s="258" t="s">
        <v>6438</v>
      </c>
      <c r="D441" s="261" t="s">
        <v>6439</v>
      </c>
      <c r="E441" s="262" t="s">
        <v>5553</v>
      </c>
      <c r="F441" s="265" t="s">
        <v>6435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6406</v>
      </c>
      <c r="B442" s="257" t="s">
        <v>6432</v>
      </c>
      <c r="C442" s="258" t="s">
        <v>6440</v>
      </c>
      <c r="D442" s="261" t="s">
        <v>6441</v>
      </c>
      <c r="E442" s="262" t="s">
        <v>5553</v>
      </c>
      <c r="F442" s="265" t="s">
        <v>6435</v>
      </c>
      <c r="G442" s="268">
        <f>IF(COUNTIF(H442:AU442,"&lt;&gt;")=0,"",SUMPRODUCT(((Recommendations[ImplStatus]="Implemented")+(Recommendations[ImplStatus]="Compensated"))*ISNUMBER(MATCH(Recommendations[Id],H442:AU442,0)))/COUNTIF(H442:AU442,"&lt;&gt;"))</f>
        <v>0</v>
      </c>
      <c r="H442" s="269" t="s">
        <v>339</v>
      </c>
      <c r="I442" s="269" t="s">
        <v>344</v>
      </c>
      <c r="J442" s="269" t="s">
        <v>349</v>
      </c>
      <c r="K442" s="269" t="s">
        <v>354</v>
      </c>
      <c r="L442" s="269" t="s">
        <v>359</v>
      </c>
      <c r="M442" s="269" t="s">
        <v>409</v>
      </c>
      <c r="N442" s="269" t="s">
        <v>414</v>
      </c>
      <c r="O442" s="269" t="s">
        <v>419</v>
      </c>
      <c r="P442" s="269" t="s">
        <v>424</v>
      </c>
      <c r="Q442" s="269" t="s">
        <v>509</v>
      </c>
      <c r="R442" s="269" t="s">
        <v>514</v>
      </c>
      <c r="S442" s="269" t="s">
        <v>519</v>
      </c>
      <c r="T442" s="269" t="s">
        <v>564</v>
      </c>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6406</v>
      </c>
      <c r="B443" s="257" t="s">
        <v>6432</v>
      </c>
      <c r="C443" s="258" t="s">
        <v>6442</v>
      </c>
      <c r="D443" s="261" t="s">
        <v>6443</v>
      </c>
      <c r="E443" s="262" t="s">
        <v>5582</v>
      </c>
      <c r="F443" s="265" t="s">
        <v>6435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6406</v>
      </c>
      <c r="B444" s="257" t="s">
        <v>6432</v>
      </c>
      <c r="C444" s="258" t="s">
        <v>6444</v>
      </c>
      <c r="D444" s="261" t="s">
        <v>6445</v>
      </c>
      <c r="E444" s="262" t="s">
        <v>5582</v>
      </c>
      <c r="F444" s="265" t="s">
        <v>6435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6406</v>
      </c>
      <c r="B445" s="257" t="s">
        <v>6432</v>
      </c>
      <c r="C445" s="258" t="s">
        <v>6446</v>
      </c>
      <c r="D445" s="261" t="s">
        <v>6447</v>
      </c>
      <c r="E445" s="262" t="s">
        <v>5582</v>
      </c>
      <c r="F445" s="265" t="s">
        <v>6435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6406</v>
      </c>
      <c r="B446" s="257" t="s">
        <v>6432</v>
      </c>
      <c r="C446" s="258" t="s">
        <v>6448</v>
      </c>
      <c r="D446" s="261" t="s">
        <v>6449</v>
      </c>
      <c r="E446" s="262" t="s">
        <v>5697</v>
      </c>
      <c r="F446" s="265" t="s">
        <v>6435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6406</v>
      </c>
      <c r="B447" s="257" t="s">
        <v>6432</v>
      </c>
      <c r="C447" s="258" t="s">
        <v>6450</v>
      </c>
      <c r="D447" s="261" t="s">
        <v>6451</v>
      </c>
      <c r="E447" s="262" t="s">
        <v>5582</v>
      </c>
      <c r="F447" s="265" t="s">
        <v>6435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6406</v>
      </c>
      <c r="B448" s="257" t="s">
        <v>6432</v>
      </c>
      <c r="C448" s="258" t="s">
        <v>6452</v>
      </c>
      <c r="D448" s="261" t="s">
        <v>6453</v>
      </c>
      <c r="E448" s="262" t="s">
        <v>5697</v>
      </c>
      <c r="F448" s="265" t="s">
        <v>6435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6406</v>
      </c>
      <c r="B449" s="257" t="s">
        <v>6432</v>
      </c>
      <c r="C449" s="258" t="s">
        <v>6454</v>
      </c>
      <c r="D449" s="261" t="s">
        <v>6455</v>
      </c>
      <c r="E449" s="262" t="s">
        <v>5697</v>
      </c>
      <c r="F449" s="265" t="s">
        <v>6435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6456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6456</v>
      </c>
      <c r="B451" s="256" t="s">
        <v>6457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6456</v>
      </c>
      <c r="B452" s="257" t="s">
        <v>6457</v>
      </c>
      <c r="C452" s="258" t="s">
        <v>6458</v>
      </c>
      <c r="D452" s="261" t="s">
        <v>6459</v>
      </c>
      <c r="E452" s="262" t="s">
        <v>5553</v>
      </c>
      <c r="F452" s="265" t="s">
        <v>6460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6456</v>
      </c>
      <c r="B453" s="257" t="s">
        <v>6457</v>
      </c>
      <c r="C453" s="258" t="s">
        <v>6461</v>
      </c>
      <c r="D453" s="261" t="s">
        <v>6462</v>
      </c>
      <c r="E453" s="262" t="s">
        <v>5553</v>
      </c>
      <c r="F453" s="265" t="s">
        <v>6460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6456</v>
      </c>
      <c r="B454" s="257" t="s">
        <v>6457</v>
      </c>
      <c r="C454" s="258" t="s">
        <v>6463</v>
      </c>
      <c r="D454" s="261" t="s">
        <v>6464</v>
      </c>
      <c r="E454" s="262" t="s">
        <v>5553</v>
      </c>
      <c r="F454" s="265" t="s">
        <v>6460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6456</v>
      </c>
      <c r="B455" s="257" t="s">
        <v>6457</v>
      </c>
      <c r="C455" s="258" t="s">
        <v>6465</v>
      </c>
      <c r="D455" s="261" t="s">
        <v>6466</v>
      </c>
      <c r="E455" s="262" t="s">
        <v>5553</v>
      </c>
      <c r="F455" s="265" t="s">
        <v>6460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6456</v>
      </c>
      <c r="B456" s="257" t="s">
        <v>6457</v>
      </c>
      <c r="C456" s="258" t="s">
        <v>6467</v>
      </c>
      <c r="D456" s="261" t="s">
        <v>6468</v>
      </c>
      <c r="E456" s="262" t="s">
        <v>5553</v>
      </c>
      <c r="F456" s="265" t="s">
        <v>6460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6456</v>
      </c>
      <c r="B457" s="257" t="s">
        <v>6457</v>
      </c>
      <c r="C457" s="258" t="s">
        <v>6469</v>
      </c>
      <c r="D457" s="261" t="s">
        <v>6470</v>
      </c>
      <c r="E457" s="262" t="s">
        <v>5582</v>
      </c>
      <c r="F457" s="265" t="s">
        <v>6460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6456</v>
      </c>
      <c r="B458" s="257" t="s">
        <v>6457</v>
      </c>
      <c r="C458" s="258" t="s">
        <v>6471</v>
      </c>
      <c r="D458" s="261" t="s">
        <v>6472</v>
      </c>
      <c r="E458" s="262" t="s">
        <v>5582</v>
      </c>
      <c r="F458" s="265" t="s">
        <v>6460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6456</v>
      </c>
      <c r="B459" s="257" t="s">
        <v>6457</v>
      </c>
      <c r="C459" s="258" t="s">
        <v>6473</v>
      </c>
      <c r="D459" s="261" t="s">
        <v>6474</v>
      </c>
      <c r="E459" s="262" t="s">
        <v>5582</v>
      </c>
      <c r="F459" s="265" t="s">
        <v>6460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6456</v>
      </c>
      <c r="B460" s="257" t="s">
        <v>6457</v>
      </c>
      <c r="C460" s="258" t="s">
        <v>6475</v>
      </c>
      <c r="D460" s="261" t="s">
        <v>6476</v>
      </c>
      <c r="E460" s="262" t="s">
        <v>5582</v>
      </c>
      <c r="F460" s="265" t="s">
        <v>6460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6456</v>
      </c>
      <c r="B461" s="257" t="s">
        <v>6457</v>
      </c>
      <c r="C461" s="258" t="s">
        <v>6477</v>
      </c>
      <c r="D461" s="261" t="s">
        <v>6478</v>
      </c>
      <c r="E461" s="262" t="s">
        <v>5582</v>
      </c>
      <c r="F461" s="265" t="s">
        <v>6460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6456</v>
      </c>
      <c r="B462" s="257" t="s">
        <v>6457</v>
      </c>
      <c r="C462" s="258" t="s">
        <v>6479</v>
      </c>
      <c r="D462" s="261" t="s">
        <v>6480</v>
      </c>
      <c r="E462" s="262" t="s">
        <v>5582</v>
      </c>
      <c r="F462" s="265" t="s">
        <v>6460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6456</v>
      </c>
      <c r="B463" s="257" t="s">
        <v>6457</v>
      </c>
      <c r="C463" s="258" t="s">
        <v>6481</v>
      </c>
      <c r="D463" s="261" t="s">
        <v>6482</v>
      </c>
      <c r="E463" s="262" t="s">
        <v>5582</v>
      </c>
      <c r="F463" s="265" t="s">
        <v>6460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6456</v>
      </c>
      <c r="B464" s="257" t="s">
        <v>6457</v>
      </c>
      <c r="C464" s="258" t="s">
        <v>6483</v>
      </c>
      <c r="D464" s="261" t="s">
        <v>6484</v>
      </c>
      <c r="E464" s="262" t="s">
        <v>5582</v>
      </c>
      <c r="F464" s="265" t="s">
        <v>6460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6456</v>
      </c>
      <c r="B465" s="257" t="s">
        <v>6457</v>
      </c>
      <c r="C465" s="258" t="s">
        <v>6485</v>
      </c>
      <c r="D465" s="261" t="s">
        <v>6486</v>
      </c>
      <c r="E465" s="262" t="s">
        <v>5582</v>
      </c>
      <c r="F465" s="265" t="s">
        <v>6460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6456</v>
      </c>
      <c r="B466" s="256" t="s">
        <v>6487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6456</v>
      </c>
      <c r="B467" s="257" t="s">
        <v>6487</v>
      </c>
      <c r="C467" s="258" t="s">
        <v>6488</v>
      </c>
      <c r="D467" s="261" t="s">
        <v>6489</v>
      </c>
      <c r="E467" s="262" t="s">
        <v>5553</v>
      </c>
      <c r="F467" s="265" t="s">
        <v>5692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6456</v>
      </c>
      <c r="B468" s="257" t="s">
        <v>6487</v>
      </c>
      <c r="C468" s="258" t="s">
        <v>6490</v>
      </c>
      <c r="D468" s="261" t="s">
        <v>6491</v>
      </c>
      <c r="E468" s="262" t="s">
        <v>5553</v>
      </c>
      <c r="F468" s="265" t="s">
        <v>5692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6456</v>
      </c>
      <c r="B469" s="257" t="s">
        <v>6487</v>
      </c>
      <c r="C469" s="258" t="s">
        <v>6492</v>
      </c>
      <c r="D469" s="261" t="s">
        <v>6493</v>
      </c>
      <c r="E469" s="262" t="s">
        <v>5553</v>
      </c>
      <c r="F469" s="265" t="s">
        <v>5692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6456</v>
      </c>
      <c r="B470" s="257" t="s">
        <v>6487</v>
      </c>
      <c r="C470" s="258" t="s">
        <v>6494</v>
      </c>
      <c r="D470" s="261" t="s">
        <v>6495</v>
      </c>
      <c r="E470" s="262" t="s">
        <v>5649</v>
      </c>
      <c r="F470" s="265" t="s">
        <v>6061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6456</v>
      </c>
      <c r="B471" s="257" t="s">
        <v>6487</v>
      </c>
      <c r="C471" s="258" t="s">
        <v>6496</v>
      </c>
      <c r="D471" s="261" t="s">
        <v>6497</v>
      </c>
      <c r="E471" s="262" t="s">
        <v>5649</v>
      </c>
      <c r="F471" s="265" t="s">
        <v>6061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6456</v>
      </c>
      <c r="B472" s="257" t="s">
        <v>6487</v>
      </c>
      <c r="C472" s="258" t="s">
        <v>6498</v>
      </c>
      <c r="D472" s="261" t="s">
        <v>6499</v>
      </c>
      <c r="E472" s="262" t="s">
        <v>5553</v>
      </c>
      <c r="F472" s="265" t="s">
        <v>6061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6456</v>
      </c>
      <c r="B473" s="257" t="s">
        <v>6487</v>
      </c>
      <c r="C473" s="258" t="s">
        <v>6500</v>
      </c>
      <c r="D473" s="261" t="s">
        <v>6501</v>
      </c>
      <c r="E473" s="262" t="s">
        <v>5553</v>
      </c>
      <c r="F473" s="265" t="s">
        <v>6000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6456</v>
      </c>
      <c r="B474" s="257" t="s">
        <v>6487</v>
      </c>
      <c r="C474" s="258" t="s">
        <v>6502</v>
      </c>
      <c r="D474" s="261" t="s">
        <v>6503</v>
      </c>
      <c r="E474" s="262" t="s">
        <v>5582</v>
      </c>
      <c r="F474" s="265" t="s">
        <v>6000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6456</v>
      </c>
      <c r="B475" s="257" t="s">
        <v>6487</v>
      </c>
      <c r="C475" s="258" t="s">
        <v>6504</v>
      </c>
      <c r="D475" s="261" t="s">
        <v>6505</v>
      </c>
      <c r="E475" s="262" t="s">
        <v>5582</v>
      </c>
      <c r="F475" s="265" t="s">
        <v>6000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6456</v>
      </c>
      <c r="B476" s="257" t="s">
        <v>6487</v>
      </c>
      <c r="C476" s="258" t="s">
        <v>6506</v>
      </c>
      <c r="D476" s="261" t="s">
        <v>6507</v>
      </c>
      <c r="E476" s="262" t="s">
        <v>5582</v>
      </c>
      <c r="F476" s="265" t="s">
        <v>6000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6456</v>
      </c>
      <c r="B477" s="257" t="s">
        <v>6487</v>
      </c>
      <c r="C477" s="258" t="s">
        <v>6508</v>
      </c>
      <c r="D477" s="261" t="s">
        <v>6509</v>
      </c>
      <c r="E477" s="262" t="s">
        <v>5582</v>
      </c>
      <c r="F477" s="265" t="s">
        <v>6000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6456</v>
      </c>
      <c r="B478" s="257" t="s">
        <v>6487</v>
      </c>
      <c r="C478" s="258" t="s">
        <v>6510</v>
      </c>
      <c r="D478" s="261" t="s">
        <v>6511</v>
      </c>
      <c r="E478" s="262" t="s">
        <v>5582</v>
      </c>
      <c r="F478" s="265" t="s">
        <v>6061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6456</v>
      </c>
      <c r="B479" s="257" t="s">
        <v>6487</v>
      </c>
      <c r="C479" s="258" t="s">
        <v>6512</v>
      </c>
      <c r="D479" s="261" t="s">
        <v>6513</v>
      </c>
      <c r="E479" s="262" t="s">
        <v>5697</v>
      </c>
      <c r="F479" s="265" t="s">
        <v>6061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6456</v>
      </c>
      <c r="B480" s="257" t="s">
        <v>6487</v>
      </c>
      <c r="C480" s="258" t="s">
        <v>6514</v>
      </c>
      <c r="D480" s="261" t="s">
        <v>6515</v>
      </c>
      <c r="E480" s="262" t="s">
        <v>5697</v>
      </c>
      <c r="F480" s="265" t="s">
        <v>6061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6456</v>
      </c>
      <c r="B481" s="270" t="s">
        <v>6487</v>
      </c>
      <c r="C481" s="271" t="s">
        <v>6516</v>
      </c>
      <c r="D481" s="272" t="s">
        <v>6517</v>
      </c>
      <c r="E481" s="273" t="s">
        <v>5697</v>
      </c>
      <c r="F481" s="274" t="s">
        <v>5692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818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IFERROR(INDEX('Recommendations'!$G$2:$G$161, MATCH(H2,'Recommendations'!$A$2:$A$161,0))="Implemented", FALSE))</xm:f>
            <x14:dxf>
              <font>
                <color rgb="FF000000"/>
              </font>
              <fill>
                <patternFill>
                  <bgColor rgb="FF3C7D22"/>
                </patternFill>
              </fill>
            </x14:dxf>
          </x14:cfRule>
          <x14:cfRule type="expression" priority="2" id="{00000000-000E-0000-0B00-000002000000}">
            <xm:f>AND(H2&lt;&gt;"", IFERROR(INDEX('Recommendations'!$G$2:$G$161, MATCH(H2,'Recommendations'!$A$2:$A$161,0))="Compensated", FALSE))</xm:f>
            <x14:dxf>
              <font>
                <color rgb="FF000000"/>
              </font>
              <fill>
                <patternFill>
                  <bgColor rgb="FFC6E0B4"/>
                </patternFill>
              </fill>
            </x14:dxf>
          </x14:cfRule>
          <x14:cfRule type="expression" priority="3" id="{00000000-000E-0000-0B00-000003000000}">
            <xm:f>AND(H2&lt;&gt;"", IFERROR(INDEX('Recommendations'!$G$2:$G$161, MATCH(H2,'Recommendations'!$A$2:$A$161,0))="Testing", FALSE))</xm:f>
            <x14:dxf>
              <font>
                <color rgb="FF000000"/>
              </font>
              <fill>
                <patternFill>
                  <bgColor rgb="FFFFC000"/>
                </patternFill>
              </fill>
            </x14:dxf>
          </x14:cfRule>
          <x14:cfRule type="expression" priority="4" id="{00000000-000E-0000-0B00-000004000000}">
            <xm:f>AND(H2&lt;&gt;"", IFERROR(INDEX('Recommendations'!$G$2:$G$161, MATCH(H2,'Recommendations'!$A$2:$A$161,0))="Failed", FALSE))</xm:f>
            <x14:dxf>
              <font>
                <color rgb="FF000000"/>
              </font>
              <fill>
                <patternFill>
                  <bgColor rgb="FFD82891"/>
                </patternFill>
              </fill>
            </x14:dxf>
          </x14:cfRule>
          <x14:cfRule type="expression" priority="5" id="{00000000-000E-0000-0B00-000005000000}">
            <xm:f>AND(H2&lt;&gt;"", IFERROR(INDEX('Recommendations'!$G$2:$G$161, MATCH(H2,'Recommendations'!$A$2:$A$161,0))="Risk Accepted", FALSE))</xm:f>
            <x14:dxf>
              <font>
                <color rgb="FF000000"/>
              </font>
              <fill>
                <patternFill>
                  <bgColor rgb="FFD9D9D9"/>
                </patternFill>
              </fill>
            </x14:dxf>
          </x14:cfRule>
          <x14:cfRule type="expression" priority="6" id="{00000000-000E-0000-0B00-000006000000}">
            <xm:f>AND(H2&lt;&gt;"", IFERROR(INDEX('Recommendations'!$G$2:$G$161, MATCH(H2,'Recommendations'!$A$2:$A$161,0))="N/A",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898</v>
      </c>
      <c r="C2" s="290"/>
      <c r="D2" s="290"/>
      <c r="E2" s="290"/>
      <c r="F2" s="290"/>
      <c r="G2" s="290"/>
      <c r="H2" s="290"/>
      <c r="I2" s="290"/>
    </row>
    <row r="4" spans="2:15" ht="18.5" x14ac:dyDescent="0.45">
      <c r="B4" s="39" t="s">
        <v>899</v>
      </c>
    </row>
    <row r="5" spans="2:15" x14ac:dyDescent="0.35">
      <c r="B5" s="41" t="s">
        <v>19</v>
      </c>
      <c r="C5" s="41" t="s">
        <v>900</v>
      </c>
      <c r="D5" s="41" t="s">
        <v>901</v>
      </c>
      <c r="F5" s="291" t="s">
        <v>902</v>
      </c>
      <c r="G5" s="291"/>
      <c r="H5" s="291"/>
      <c r="I5" s="292" t="s">
        <v>903</v>
      </c>
      <c r="J5" s="292"/>
      <c r="K5" s="292"/>
      <c r="L5" s="292"/>
      <c r="M5" s="292"/>
      <c r="N5" s="292"/>
      <c r="O5" s="292"/>
    </row>
    <row r="6" spans="2:15" x14ac:dyDescent="0.35">
      <c r="B6" s="47" t="s">
        <v>904</v>
      </c>
      <c r="C6" s="48">
        <v>160</v>
      </c>
      <c r="D6" s="49" t="s">
        <v>19</v>
      </c>
      <c r="F6" s="291" t="s">
        <v>905</v>
      </c>
      <c r="G6" s="291"/>
      <c r="H6" s="291"/>
      <c r="I6" s="293" t="s">
        <v>906</v>
      </c>
      <c r="J6" s="293"/>
      <c r="K6" s="293"/>
      <c r="L6" s="293"/>
      <c r="M6" s="293"/>
      <c r="N6" s="293"/>
      <c r="O6" s="293"/>
    </row>
    <row r="7" spans="2:15" x14ac:dyDescent="0.35">
      <c r="B7" s="50" t="s">
        <v>907</v>
      </c>
      <c r="C7" s="51">
        <f>C6-C8-C9</f>
        <v>160</v>
      </c>
      <c r="D7" s="52">
        <f>IF(C6&gt;0,C7/C6,0)</f>
        <v>1</v>
      </c>
      <c r="F7" s="291" t="s">
        <v>908</v>
      </c>
      <c r="G7" s="291"/>
      <c r="H7" s="291"/>
      <c r="I7" s="293" t="s">
        <v>906</v>
      </c>
      <c r="J7" s="293"/>
      <c r="K7" s="293"/>
      <c r="L7" s="293"/>
      <c r="M7" s="293"/>
      <c r="N7" s="293"/>
      <c r="O7" s="293"/>
    </row>
    <row r="8" spans="2:15" x14ac:dyDescent="0.35">
      <c r="B8" s="43" t="s">
        <v>909</v>
      </c>
      <c r="C8" s="44">
        <f>COUNTIF('Recommendations'!G:G,"Risk Accepted")</f>
        <v>0</v>
      </c>
      <c r="D8" s="45">
        <f>IF(C6&gt;0,C8/C6,0)</f>
        <v>0</v>
      </c>
      <c r="F8" s="291" t="s">
        <v>910</v>
      </c>
      <c r="G8" s="291"/>
      <c r="H8" s="291"/>
      <c r="I8" s="293" t="s">
        <v>906</v>
      </c>
      <c r="J8" s="293"/>
      <c r="K8" s="293"/>
      <c r="L8" s="293"/>
      <c r="M8" s="293"/>
      <c r="N8" s="293"/>
      <c r="O8" s="293"/>
    </row>
    <row r="9" spans="2:15" x14ac:dyDescent="0.35">
      <c r="B9" s="43" t="s">
        <v>911</v>
      </c>
      <c r="C9" s="44">
        <f>COUNTIF('Recommendations'!G:G,"N/A")</f>
        <v>0</v>
      </c>
      <c r="D9" s="45">
        <f>IF(C6&gt;0,C9/C6,0)</f>
        <v>0</v>
      </c>
      <c r="F9" s="291" t="s">
        <v>912</v>
      </c>
      <c r="G9" s="291"/>
      <c r="H9" s="291"/>
      <c r="I9" s="293" t="s">
        <v>906</v>
      </c>
      <c r="J9" s="293"/>
      <c r="K9" s="293"/>
      <c r="L9" s="293"/>
      <c r="M9" s="293"/>
      <c r="N9" s="293"/>
      <c r="O9" s="293"/>
    </row>
    <row r="12" spans="2:15" ht="18.5" x14ac:dyDescent="0.45">
      <c r="B12" s="39" t="s">
        <v>913</v>
      </c>
    </row>
    <row r="14" spans="2:15" x14ac:dyDescent="0.35">
      <c r="B14" s="53" t="s">
        <v>914</v>
      </c>
    </row>
    <row r="15" spans="2:15" x14ac:dyDescent="0.35">
      <c r="B15" s="41" t="s">
        <v>19</v>
      </c>
      <c r="C15" s="41" t="s">
        <v>915</v>
      </c>
      <c r="D15" s="41" t="s">
        <v>916</v>
      </c>
      <c r="E15" s="41" t="s">
        <v>917</v>
      </c>
      <c r="F15" s="41" t="s">
        <v>918</v>
      </c>
    </row>
    <row r="16" spans="2:15" x14ac:dyDescent="0.35">
      <c r="B16" s="43" t="s">
        <v>919</v>
      </c>
      <c r="C16" s="44">
        <f>COUNTIF('Recommendations'!L:L,"Resolved")</f>
        <v>0</v>
      </c>
      <c r="D16" s="44">
        <f>COUNTIF('Recommendations'!L:L,"Testing")</f>
        <v>0</v>
      </c>
      <c r="E16" s="44">
        <f>COUNTIF('Recommendations'!L:L,"Outstanding")</f>
        <v>160</v>
      </c>
      <c r="F16" s="44">
        <f>SUM(C16:E16)</f>
        <v>160</v>
      </c>
    </row>
    <row r="18" spans="2:6" x14ac:dyDescent="0.35">
      <c r="B18" s="53" t="s">
        <v>920</v>
      </c>
    </row>
    <row r="19" spans="2:6" x14ac:dyDescent="0.35">
      <c r="B19" s="54" t="s">
        <v>19</v>
      </c>
      <c r="C19" s="54" t="s">
        <v>915</v>
      </c>
      <c r="D19" s="54" t="s">
        <v>916</v>
      </c>
      <c r="E19" s="54" t="s">
        <v>917</v>
      </c>
      <c r="F19" s="54" t="s">
        <v>19</v>
      </c>
    </row>
    <row r="20" spans="2:6" x14ac:dyDescent="0.35">
      <c r="B20" s="43" t="s">
        <v>919</v>
      </c>
      <c r="C20" s="45">
        <f>IF(F16&gt;0, C16/F16, 0)</f>
        <v>0</v>
      </c>
      <c r="D20" s="45">
        <f>IF(F16&gt;0, D16/F16, 0)</f>
        <v>0</v>
      </c>
      <c r="E20" s="45">
        <f>IF(F16&gt;0, E16/F16, 0)</f>
        <v>1</v>
      </c>
      <c r="F20" s="46" t="s">
        <v>19</v>
      </c>
    </row>
    <row r="25" spans="2:6" ht="18.5" x14ac:dyDescent="0.45">
      <c r="B25" s="39" t="s">
        <v>921</v>
      </c>
    </row>
    <row r="27" spans="2:6" x14ac:dyDescent="0.35">
      <c r="B27" s="53" t="s">
        <v>914</v>
      </c>
    </row>
    <row r="28" spans="2:6" x14ac:dyDescent="0.35">
      <c r="B28" s="41" t="s">
        <v>5</v>
      </c>
      <c r="C28" s="41" t="s">
        <v>915</v>
      </c>
      <c r="D28" s="41" t="s">
        <v>916</v>
      </c>
      <c r="E28" s="41" t="s">
        <v>917</v>
      </c>
      <c r="F28" s="41" t="s">
        <v>918</v>
      </c>
    </row>
    <row r="29" spans="2:6" x14ac:dyDescent="0.35">
      <c r="B29" s="43" t="s">
        <v>922</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923</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924</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925</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926</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160</v>
      </c>
      <c r="F34" s="44">
        <f t="shared" si="0"/>
        <v>160</v>
      </c>
    </row>
    <row r="36" spans="2:6" x14ac:dyDescent="0.35">
      <c r="B36" s="53" t="s">
        <v>920</v>
      </c>
    </row>
    <row r="37" spans="2:6" x14ac:dyDescent="0.35">
      <c r="B37" s="54" t="s">
        <v>5</v>
      </c>
      <c r="C37" s="54" t="s">
        <v>915</v>
      </c>
      <c r="D37" s="54" t="s">
        <v>916</v>
      </c>
      <c r="E37" s="54" t="s">
        <v>917</v>
      </c>
      <c r="F37" s="54" t="s">
        <v>19</v>
      </c>
    </row>
    <row r="38" spans="2:6" x14ac:dyDescent="0.35">
      <c r="B38" s="43" t="s">
        <v>922</v>
      </c>
      <c r="C38" s="45">
        <f t="shared" ref="C38:C43" si="1">IF(F29&gt;0, C29/F29, 0)</f>
        <v>0</v>
      </c>
      <c r="D38" s="45">
        <f t="shared" ref="D38:D43" si="2">IF(F29&gt;0, D29/F29, 0)</f>
        <v>0</v>
      </c>
      <c r="E38" s="45">
        <f t="shared" ref="E38:E43" si="3">IF(F29&gt;0, E29/F29, 0)</f>
        <v>0</v>
      </c>
      <c r="F38" s="46" t="s">
        <v>19</v>
      </c>
    </row>
    <row r="39" spans="2:6" x14ac:dyDescent="0.35">
      <c r="B39" s="43" t="s">
        <v>923</v>
      </c>
      <c r="C39" s="45">
        <f t="shared" si="1"/>
        <v>0</v>
      </c>
      <c r="D39" s="45">
        <f t="shared" si="2"/>
        <v>0</v>
      </c>
      <c r="E39" s="45">
        <f t="shared" si="3"/>
        <v>0</v>
      </c>
      <c r="F39" s="46" t="s">
        <v>19</v>
      </c>
    </row>
    <row r="40" spans="2:6" x14ac:dyDescent="0.35">
      <c r="B40" s="43" t="s">
        <v>924</v>
      </c>
      <c r="C40" s="45">
        <f t="shared" si="1"/>
        <v>0</v>
      </c>
      <c r="D40" s="45">
        <f t="shared" si="2"/>
        <v>0</v>
      </c>
      <c r="E40" s="45">
        <f t="shared" si="3"/>
        <v>0</v>
      </c>
      <c r="F40" s="46" t="s">
        <v>19</v>
      </c>
    </row>
    <row r="41" spans="2:6" x14ac:dyDescent="0.35">
      <c r="B41" s="43" t="s">
        <v>925</v>
      </c>
      <c r="C41" s="45">
        <f t="shared" si="1"/>
        <v>0</v>
      </c>
      <c r="D41" s="45">
        <f t="shared" si="2"/>
        <v>0</v>
      </c>
      <c r="E41" s="45">
        <f t="shared" si="3"/>
        <v>0</v>
      </c>
      <c r="F41" s="46" t="s">
        <v>19</v>
      </c>
    </row>
    <row r="42" spans="2:6" x14ac:dyDescent="0.35">
      <c r="B42" s="43" t="s">
        <v>926</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927</v>
      </c>
    </row>
    <row r="50" spans="2:6" x14ac:dyDescent="0.35">
      <c r="B50" s="53" t="s">
        <v>914</v>
      </c>
    </row>
    <row r="51" spans="2:6" x14ac:dyDescent="0.35">
      <c r="B51" s="41" t="s">
        <v>2</v>
      </c>
      <c r="C51" s="41" t="s">
        <v>915</v>
      </c>
      <c r="D51" s="41" t="s">
        <v>916</v>
      </c>
      <c r="E51" s="41" t="s">
        <v>917</v>
      </c>
      <c r="F51" s="41" t="s">
        <v>918</v>
      </c>
    </row>
    <row r="52" spans="2:6" x14ac:dyDescent="0.35">
      <c r="B52" s="43" t="s">
        <v>105</v>
      </c>
      <c r="C52" s="44">
        <f>COUNTIFS('Recommendations'!C:C,"CAT I (High)",'Recommendations'!L:L,"=Resolved")</f>
        <v>0</v>
      </c>
      <c r="D52" s="44">
        <f>COUNTIFS('Recommendations'!C:C,"=CAT I (High)",'Recommendations'!L:L,"=Testing")</f>
        <v>0</v>
      </c>
      <c r="E52" s="44">
        <f>COUNTIFS('Recommendations'!C:C,"=CAT I (High)",'Recommendations'!L:L,"=Outstanding")</f>
        <v>11</v>
      </c>
      <c r="F52" s="44">
        <f>SUM(C52:E52)</f>
        <v>11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147</v>
      </c>
      <c r="F53" s="44">
        <f>SUM(C53:E53)</f>
        <v>147</v>
      </c>
    </row>
    <row r="54" spans="2:6" x14ac:dyDescent="0.35">
      <c r="B54" s="43" t="s">
        <v>245</v>
      </c>
      <c r="C54" s="44">
        <f>COUNTIFS('Recommendations'!C:C,"CAT III (Low)",'Recommendations'!L:L,"=Resolved")</f>
        <v>0</v>
      </c>
      <c r="D54" s="44">
        <f>COUNTIFS('Recommendations'!C:C,"=CAT III (Low)",'Recommendations'!L:L,"=Testing")</f>
        <v>0</v>
      </c>
      <c r="E54" s="44">
        <f>COUNTIFS('Recommendations'!C:C,"=CAT III (Low)",'Recommendations'!L:L,"=Outstanding")</f>
        <v>2</v>
      </c>
      <c r="F54" s="44">
        <f>SUM(C54:E54)</f>
        <v>2</v>
      </c>
    </row>
    <row r="56" spans="2:6" x14ac:dyDescent="0.35">
      <c r="B56" s="53" t="s">
        <v>920</v>
      </c>
    </row>
    <row r="57" spans="2:6" x14ac:dyDescent="0.35">
      <c r="B57" s="54" t="s">
        <v>2</v>
      </c>
      <c r="C57" s="54" t="s">
        <v>915</v>
      </c>
      <c r="D57" s="54" t="s">
        <v>916</v>
      </c>
      <c r="E57" s="54" t="s">
        <v>917</v>
      </c>
      <c r="F57" s="54" t="s">
        <v>19</v>
      </c>
    </row>
    <row r="58" spans="2:6" x14ac:dyDescent="0.35">
      <c r="B58" s="43" t="s">
        <v>105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245</v>
      </c>
      <c r="C60" s="45">
        <f>IF(F54&gt;0, C54/F54, 0)</f>
        <v>0</v>
      </c>
      <c r="D60" s="45">
        <f>IF(F54&gt;0, D54/F54, 0)</f>
        <v>0</v>
      </c>
      <c r="E60" s="45">
        <f>IF(F54&gt;0, E54/F54, 0)</f>
        <v>1</v>
      </c>
      <c r="F60" s="46" t="s">
        <v>19</v>
      </c>
    </row>
    <row r="65" spans="2:6" ht="18.5" x14ac:dyDescent="0.45">
      <c r="B65" s="39" t="s">
        <v>928</v>
      </c>
    </row>
    <row r="67" spans="2:6" x14ac:dyDescent="0.35">
      <c r="B67" s="53" t="s">
        <v>914</v>
      </c>
    </row>
    <row r="68" spans="2:6" x14ac:dyDescent="0.35">
      <c r="B68" s="41" t="s">
        <v>3</v>
      </c>
      <c r="C68" s="41" t="s">
        <v>915</v>
      </c>
      <c r="D68" s="41" t="s">
        <v>916</v>
      </c>
      <c r="E68" s="41" t="s">
        <v>917</v>
      </c>
      <c r="F68" s="41" t="s">
        <v>918</v>
      </c>
    </row>
    <row r="69" spans="2:6" x14ac:dyDescent="0.35">
      <c r="B69" s="43" t="s">
        <v>929</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930</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931</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932</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160</v>
      </c>
      <c r="F73" s="44">
        <f>SUM(C73:E73)</f>
        <v>160</v>
      </c>
    </row>
    <row r="75" spans="2:6" x14ac:dyDescent="0.35">
      <c r="B75" s="53" t="s">
        <v>920</v>
      </c>
    </row>
    <row r="76" spans="2:6" x14ac:dyDescent="0.35">
      <c r="B76" s="54" t="s">
        <v>3</v>
      </c>
      <c r="C76" s="54" t="s">
        <v>915</v>
      </c>
      <c r="D76" s="54" t="s">
        <v>916</v>
      </c>
      <c r="E76" s="54" t="s">
        <v>917</v>
      </c>
      <c r="F76" s="54" t="s">
        <v>19</v>
      </c>
    </row>
    <row r="77" spans="2:6" x14ac:dyDescent="0.35">
      <c r="B77" s="43" t="s">
        <v>929</v>
      </c>
      <c r="C77" s="45">
        <f>IF(F69&gt;0, C69/F69, 0)</f>
        <v>0</v>
      </c>
      <c r="D77" s="45">
        <f>IF(F69&gt;0, D69/F69, 0)</f>
        <v>0</v>
      </c>
      <c r="E77" s="45">
        <f>IF(F69&gt;0, E69/F69, 0)</f>
        <v>0</v>
      </c>
      <c r="F77" s="46" t="s">
        <v>19</v>
      </c>
    </row>
    <row r="78" spans="2:6" x14ac:dyDescent="0.35">
      <c r="B78" s="43" t="s">
        <v>930</v>
      </c>
      <c r="C78" s="45">
        <f>IF(F70&gt;0, C70/F70, 0)</f>
        <v>0</v>
      </c>
      <c r="D78" s="45">
        <f>IF(F70&gt;0, D70/F70, 0)</f>
        <v>0</v>
      </c>
      <c r="E78" s="45">
        <f>IF(F70&gt;0, E70/F70, 0)</f>
        <v>0</v>
      </c>
      <c r="F78" s="46" t="s">
        <v>19</v>
      </c>
    </row>
    <row r="79" spans="2:6" x14ac:dyDescent="0.35">
      <c r="B79" s="43" t="s">
        <v>931</v>
      </c>
      <c r="C79" s="45">
        <f>IF(F71&gt;0, C71/F71, 0)</f>
        <v>0</v>
      </c>
      <c r="D79" s="45">
        <f>IF(F71&gt;0, D71/F71, 0)</f>
        <v>0</v>
      </c>
      <c r="E79" s="45">
        <f>IF(F71&gt;0, E71/F71, 0)</f>
        <v>0</v>
      </c>
      <c r="F79" s="46" t="s">
        <v>19</v>
      </c>
    </row>
    <row r="80" spans="2:6" x14ac:dyDescent="0.35">
      <c r="B80" s="43" t="s">
        <v>932</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933</v>
      </c>
    </row>
    <row r="88" spans="2:6" x14ac:dyDescent="0.35">
      <c r="B88" s="53" t="s">
        <v>914</v>
      </c>
    </row>
    <row r="89" spans="2:6" x14ac:dyDescent="0.35">
      <c r="B89" s="41" t="s">
        <v>934</v>
      </c>
      <c r="C89" s="41" t="s">
        <v>915</v>
      </c>
      <c r="D89" s="41" t="s">
        <v>916</v>
      </c>
      <c r="E89" s="41" t="s">
        <v>917</v>
      </c>
      <c r="F89" s="41" t="s">
        <v>918</v>
      </c>
    </row>
    <row r="90" spans="2:6" x14ac:dyDescent="0.35">
      <c r="B90" s="43" t="s">
        <v>935</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936</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937</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160</v>
      </c>
      <c r="F93" s="44">
        <f>SUM(C93:E93)</f>
        <v>160</v>
      </c>
    </row>
    <row r="95" spans="2:6" x14ac:dyDescent="0.35">
      <c r="B95" s="53" t="s">
        <v>920</v>
      </c>
    </row>
    <row r="96" spans="2:6" x14ac:dyDescent="0.35">
      <c r="B96" s="54" t="s">
        <v>934</v>
      </c>
      <c r="C96" s="54" t="s">
        <v>915</v>
      </c>
      <c r="D96" s="54" t="s">
        <v>916</v>
      </c>
      <c r="E96" s="54" t="s">
        <v>917</v>
      </c>
      <c r="F96" s="54" t="s">
        <v>19</v>
      </c>
    </row>
    <row r="97" spans="2:15" x14ac:dyDescent="0.35">
      <c r="B97" s="43" t="s">
        <v>935</v>
      </c>
      <c r="C97" s="45">
        <f>IF(F90&gt;0, C90/F90, 0)</f>
        <v>0</v>
      </c>
      <c r="D97" s="45">
        <f>IF(F90&gt;0, D90/F90, 0)</f>
        <v>0</v>
      </c>
      <c r="E97" s="45">
        <f>IF(F90&gt;0, E90/F90, 0)</f>
        <v>0</v>
      </c>
      <c r="F97" s="46" t="s">
        <v>19</v>
      </c>
    </row>
    <row r="98" spans="2:15" x14ac:dyDescent="0.35">
      <c r="B98" s="43" t="s">
        <v>936</v>
      </c>
      <c r="C98" s="45">
        <f>IF(F91&gt;0, C91/F91, 0)</f>
        <v>0</v>
      </c>
      <c r="D98" s="45">
        <f>IF(F91&gt;0, D91/F91, 0)</f>
        <v>0</v>
      </c>
      <c r="E98" s="45">
        <f>IF(F91&gt;0, E91/F91, 0)</f>
        <v>0</v>
      </c>
      <c r="F98" s="46" t="s">
        <v>19</v>
      </c>
    </row>
    <row r="99" spans="2:15" x14ac:dyDescent="0.35">
      <c r="B99" s="43" t="s">
        <v>937</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938</v>
      </c>
      <c r="J105" s="39" t="s">
        <v>939</v>
      </c>
    </row>
    <row r="106" spans="2:15" x14ac:dyDescent="0.35">
      <c r="B106" s="41" t="s">
        <v>5</v>
      </c>
      <c r="C106" s="294" t="s">
        <v>940</v>
      </c>
      <c r="D106" s="294"/>
      <c r="E106" s="41" t="s">
        <v>907</v>
      </c>
      <c r="F106" s="41" t="s">
        <v>915</v>
      </c>
      <c r="G106" s="294" t="s">
        <v>941</v>
      </c>
      <c r="H106" s="294"/>
      <c r="J106" s="41" t="s">
        <v>5</v>
      </c>
      <c r="K106" s="41" t="s">
        <v>929</v>
      </c>
      <c r="L106" s="41" t="s">
        <v>930</v>
      </c>
      <c r="M106" s="41" t="s">
        <v>931</v>
      </c>
      <c r="N106" s="41" t="s">
        <v>932</v>
      </c>
      <c r="O106" s="41" t="s">
        <v>16</v>
      </c>
    </row>
    <row r="107" spans="2:15" x14ac:dyDescent="0.35">
      <c r="B107" s="47" t="s">
        <v>922</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922</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923</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923</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924</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924</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925</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925</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926</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926</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160</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160</v>
      </c>
    </row>
    <row r="119" spans="2:24" ht="21" x14ac:dyDescent="0.5">
      <c r="B119" s="39" t="s">
        <v>942</v>
      </c>
      <c r="P119" s="56" t="s">
        <v>943</v>
      </c>
    </row>
    <row r="121" spans="2:24" ht="60" customHeight="1" x14ac:dyDescent="0.35">
      <c r="B121" s="297" t="s">
        <v>944</v>
      </c>
      <c r="C121" s="290"/>
      <c r="D121" s="290"/>
      <c r="E121" s="290"/>
      <c r="F121" s="290"/>
      <c r="P121" s="297" t="s">
        <v>945</v>
      </c>
      <c r="Q121" s="290"/>
      <c r="R121" s="290"/>
      <c r="S121" s="290"/>
      <c r="T121" s="290"/>
      <c r="U121" s="290"/>
      <c r="V121" s="290"/>
      <c r="W121" s="290"/>
    </row>
    <row r="123" spans="2:24" ht="30" customHeight="1" x14ac:dyDescent="0.35">
      <c r="P123" s="57" t="s">
        <v>946</v>
      </c>
      <c r="Q123" s="58">
        <f>C16</f>
        <v>0</v>
      </c>
      <c r="R123" s="59"/>
      <c r="S123" s="58">
        <f>C69</f>
        <v>0</v>
      </c>
      <c r="T123" s="59"/>
      <c r="U123" s="58">
        <f>C70</f>
        <v>0</v>
      </c>
      <c r="V123" s="59"/>
      <c r="W123" s="58">
        <f>C71</f>
        <v>0</v>
      </c>
      <c r="X123" s="59"/>
    </row>
    <row r="124" spans="2:24" ht="35" customHeight="1" x14ac:dyDescent="0.35">
      <c r="P124" s="60" t="s">
        <v>947</v>
      </c>
      <c r="Q124" s="60" t="s">
        <v>948</v>
      </c>
      <c r="R124" s="60" t="s">
        <v>949</v>
      </c>
      <c r="S124" s="60" t="s">
        <v>950</v>
      </c>
      <c r="T124" s="60" t="s">
        <v>951</v>
      </c>
      <c r="U124" s="60" t="s">
        <v>952</v>
      </c>
      <c r="V124" s="60" t="s">
        <v>953</v>
      </c>
      <c r="W124" s="60" t="s">
        <v>954</v>
      </c>
      <c r="X124" s="60" t="s">
        <v>955</v>
      </c>
    </row>
    <row r="125" spans="2:24" x14ac:dyDescent="0.35">
      <c r="O125" s="61" t="s">
        <v>956</v>
      </c>
      <c r="P125" s="62" t="s">
        <v>957</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958</v>
      </c>
      <c r="P160" s="56" t="s">
        <v>959</v>
      </c>
    </row>
    <row r="162" spans="2:22" ht="45" customHeight="1" x14ac:dyDescent="0.35">
      <c r="B162" s="297" t="s">
        <v>960</v>
      </c>
      <c r="C162" s="290"/>
      <c r="D162" s="290"/>
      <c r="E162" s="290"/>
      <c r="F162" s="290"/>
      <c r="P162" s="297" t="s">
        <v>961</v>
      </c>
      <c r="Q162" s="290"/>
      <c r="R162" s="290"/>
      <c r="S162" s="290"/>
      <c r="T162" s="290"/>
      <c r="U162" s="290"/>
    </row>
    <row r="163" spans="2:22" ht="35" customHeight="1" x14ac:dyDescent="0.35">
      <c r="P163" s="294" t="s">
        <v>962</v>
      </c>
      <c r="Q163" s="294"/>
      <c r="R163" s="294" t="s">
        <v>963</v>
      </c>
      <c r="S163" s="294"/>
      <c r="T163" s="294"/>
    </row>
    <row r="164" spans="2:22" ht="30" customHeight="1" x14ac:dyDescent="0.35">
      <c r="P164" s="298">
        <v>0</v>
      </c>
      <c r="Q164" s="299"/>
      <c r="R164" s="300" t="s">
        <v>964</v>
      </c>
      <c r="S164" s="301"/>
      <c r="T164" s="301"/>
    </row>
    <row r="167" spans="2:22" ht="25" customHeight="1" x14ac:dyDescent="0.35">
      <c r="P167" s="65" t="s">
        <v>947</v>
      </c>
      <c r="Q167" s="65" t="s">
        <v>965</v>
      </c>
      <c r="R167" s="65" t="s">
        <v>966</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818</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6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105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105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207</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245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105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15</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15</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15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15</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15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15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15</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15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15</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15</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15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105</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15</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15</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15</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15</v>
      </c>
      <c r="D82" s="3" t="s">
        <v>16</v>
      </c>
      <c r="E82" s="3" t="s">
        <v>17</v>
      </c>
      <c r="F82" s="3" t="s">
        <v>18</v>
      </c>
      <c r="G82" s="3" t="s">
        <v>19</v>
      </c>
      <c r="H82" s="4" t="s">
        <v>19</v>
      </c>
      <c r="I82" s="1" t="s">
        <v>421</v>
      </c>
      <c r="J82" s="1" t="s">
        <v>422</v>
      </c>
      <c r="K82" s="1" t="s">
        <v>423</v>
      </c>
      <c r="L82" s="3" t="str">
        <f t="shared" si="0"/>
        <v>Outstanding</v>
      </c>
      <c r="M82" s="11" t="s">
        <v>19</v>
      </c>
    </row>
    <row r="83" spans="1:13" ht="60" customHeight="1" x14ac:dyDescent="0.35">
      <c r="A83" s="9" t="s">
        <v>424</v>
      </c>
      <c r="B83" s="1" t="s">
        <v>425</v>
      </c>
      <c r="C83" s="2" t="s">
        <v>15</v>
      </c>
      <c r="D83" s="3" t="s">
        <v>16</v>
      </c>
      <c r="E83" s="3" t="s">
        <v>17</v>
      </c>
      <c r="F83" s="3" t="s">
        <v>18</v>
      </c>
      <c r="G83" s="3" t="s">
        <v>19</v>
      </c>
      <c r="H83" s="4" t="s">
        <v>19</v>
      </c>
      <c r="I83" s="1" t="s">
        <v>426</v>
      </c>
      <c r="J83" s="1" t="s">
        <v>427</v>
      </c>
      <c r="K83" s="1" t="s">
        <v>428</v>
      </c>
      <c r="L83" s="3" t="str">
        <f t="shared" si="0"/>
        <v>Outstanding</v>
      </c>
      <c r="M83" s="11" t="s">
        <v>19</v>
      </c>
    </row>
    <row r="84" spans="1:13" ht="60" customHeight="1" x14ac:dyDescent="0.35">
      <c r="A84" s="9" t="s">
        <v>429</v>
      </c>
      <c r="B84" s="1" t="s">
        <v>430</v>
      </c>
      <c r="C84" s="2" t="s">
        <v>15</v>
      </c>
      <c r="D84" s="3" t="s">
        <v>16</v>
      </c>
      <c r="E84" s="3" t="s">
        <v>17</v>
      </c>
      <c r="F84" s="3" t="s">
        <v>18</v>
      </c>
      <c r="G84" s="3" t="s">
        <v>19</v>
      </c>
      <c r="H84" s="4" t="s">
        <v>19</v>
      </c>
      <c r="I84" s="1" t="s">
        <v>431</v>
      </c>
      <c r="J84" s="1" t="s">
        <v>432</v>
      </c>
      <c r="K84" s="1" t="s">
        <v>433</v>
      </c>
      <c r="L84" s="3" t="str">
        <f t="shared" si="0"/>
        <v>Outstanding</v>
      </c>
      <c r="M84" s="11" t="s">
        <v>19</v>
      </c>
    </row>
    <row r="85" spans="1:13" ht="60" customHeight="1" x14ac:dyDescent="0.35">
      <c r="A85" s="9" t="s">
        <v>434</v>
      </c>
      <c r="B85" s="1" t="s">
        <v>435</v>
      </c>
      <c r="C85" s="2" t="s">
        <v>15</v>
      </c>
      <c r="D85" s="3" t="s">
        <v>16</v>
      </c>
      <c r="E85" s="3" t="s">
        <v>17</v>
      </c>
      <c r="F85" s="3" t="s">
        <v>18</v>
      </c>
      <c r="G85" s="3" t="s">
        <v>19</v>
      </c>
      <c r="H85" s="4" t="s">
        <v>19</v>
      </c>
      <c r="I85" s="1" t="s">
        <v>436</v>
      </c>
      <c r="J85" s="1" t="s">
        <v>437</v>
      </c>
      <c r="K85" s="1" t="s">
        <v>438</v>
      </c>
      <c r="L85" s="3" t="str">
        <f t="shared" si="0"/>
        <v>Outstanding</v>
      </c>
      <c r="M85" s="11" t="s">
        <v>19</v>
      </c>
    </row>
    <row r="86" spans="1:13" ht="60" customHeight="1" x14ac:dyDescent="0.35">
      <c r="A86" s="9" t="s">
        <v>439</v>
      </c>
      <c r="B86" s="1" t="s">
        <v>440</v>
      </c>
      <c r="C86" s="2" t="s">
        <v>15</v>
      </c>
      <c r="D86" s="3" t="s">
        <v>16</v>
      </c>
      <c r="E86" s="3" t="s">
        <v>17</v>
      </c>
      <c r="F86" s="3" t="s">
        <v>18</v>
      </c>
      <c r="G86" s="3" t="s">
        <v>19</v>
      </c>
      <c r="H86" s="4" t="s">
        <v>19</v>
      </c>
      <c r="I86" s="1" t="s">
        <v>441</v>
      </c>
      <c r="J86" s="1" t="s">
        <v>442</v>
      </c>
      <c r="K86" s="1" t="s">
        <v>443</v>
      </c>
      <c r="L86" s="3" t="str">
        <f t="shared" si="0"/>
        <v>Outstanding</v>
      </c>
      <c r="M86" s="11" t="s">
        <v>19</v>
      </c>
    </row>
    <row r="87" spans="1:13" ht="60" customHeight="1" x14ac:dyDescent="0.35">
      <c r="A87" s="9" t="s">
        <v>444</v>
      </c>
      <c r="B87" s="1" t="s">
        <v>445</v>
      </c>
      <c r="C87" s="2" t="s">
        <v>105</v>
      </c>
      <c r="D87" s="3" t="s">
        <v>16</v>
      </c>
      <c r="E87" s="3" t="s">
        <v>17</v>
      </c>
      <c r="F87" s="3" t="s">
        <v>18</v>
      </c>
      <c r="G87" s="3" t="s">
        <v>19</v>
      </c>
      <c r="H87" s="4" t="s">
        <v>19</v>
      </c>
      <c r="I87" s="1" t="s">
        <v>446</v>
      </c>
      <c r="J87" s="1" t="s">
        <v>447</v>
      </c>
      <c r="K87" s="1" t="s">
        <v>448</v>
      </c>
      <c r="L87" s="3" t="str">
        <f t="shared" si="0"/>
        <v>Outstanding</v>
      </c>
      <c r="M87" s="11" t="s">
        <v>19</v>
      </c>
    </row>
    <row r="88" spans="1:13" ht="60" customHeight="1" x14ac:dyDescent="0.35">
      <c r="A88" s="9" t="s">
        <v>449</v>
      </c>
      <c r="B88" s="1" t="s">
        <v>450</v>
      </c>
      <c r="C88" s="2" t="s">
        <v>105</v>
      </c>
      <c r="D88" s="3" t="s">
        <v>16</v>
      </c>
      <c r="E88" s="3" t="s">
        <v>17</v>
      </c>
      <c r="F88" s="3" t="s">
        <v>18</v>
      </c>
      <c r="G88" s="3" t="s">
        <v>19</v>
      </c>
      <c r="H88" s="4" t="s">
        <v>19</v>
      </c>
      <c r="I88" s="1" t="s">
        <v>451</v>
      </c>
      <c r="J88" s="1" t="s">
        <v>452</v>
      </c>
      <c r="K88" s="1" t="s">
        <v>453</v>
      </c>
      <c r="L88" s="3" t="str">
        <f t="shared" si="0"/>
        <v>Outstanding</v>
      </c>
      <c r="M88" s="11" t="s">
        <v>19</v>
      </c>
    </row>
    <row r="89" spans="1:13" ht="60" customHeight="1" x14ac:dyDescent="0.35">
      <c r="A89" s="9" t="s">
        <v>454</v>
      </c>
      <c r="B89" s="1" t="s">
        <v>455</v>
      </c>
      <c r="C89" s="2" t="s">
        <v>15</v>
      </c>
      <c r="D89" s="3" t="s">
        <v>16</v>
      </c>
      <c r="E89" s="3" t="s">
        <v>17</v>
      </c>
      <c r="F89" s="3" t="s">
        <v>18</v>
      </c>
      <c r="G89" s="3" t="s">
        <v>19</v>
      </c>
      <c r="H89" s="4" t="s">
        <v>19</v>
      </c>
      <c r="I89" s="1" t="s">
        <v>456</v>
      </c>
      <c r="J89" s="1" t="s">
        <v>457</v>
      </c>
      <c r="K89" s="1" t="s">
        <v>458</v>
      </c>
      <c r="L89" s="3" t="str">
        <f t="shared" si="0"/>
        <v>Outstanding</v>
      </c>
      <c r="M89" s="11" t="s">
        <v>19</v>
      </c>
    </row>
    <row r="90" spans="1:13" ht="60" customHeight="1" x14ac:dyDescent="0.35">
      <c r="A90" s="9" t="s">
        <v>459</v>
      </c>
      <c r="B90" s="1" t="s">
        <v>460</v>
      </c>
      <c r="C90" s="2" t="s">
        <v>105</v>
      </c>
      <c r="D90" s="3" t="s">
        <v>16</v>
      </c>
      <c r="E90" s="3" t="s">
        <v>17</v>
      </c>
      <c r="F90" s="3" t="s">
        <v>18</v>
      </c>
      <c r="G90" s="3" t="s">
        <v>19</v>
      </c>
      <c r="H90" s="4" t="s">
        <v>19</v>
      </c>
      <c r="I90" s="1" t="s">
        <v>461</v>
      </c>
      <c r="J90" s="1" t="s">
        <v>462</v>
      </c>
      <c r="K90" s="1" t="s">
        <v>463</v>
      </c>
      <c r="L90" s="3" t="str">
        <f t="shared" si="0"/>
        <v>Outstanding</v>
      </c>
      <c r="M90" s="11" t="s">
        <v>19</v>
      </c>
    </row>
    <row r="91" spans="1:13" ht="60" customHeight="1" x14ac:dyDescent="0.35">
      <c r="A91" s="9" t="s">
        <v>464</v>
      </c>
      <c r="B91" s="1" t="s">
        <v>465</v>
      </c>
      <c r="C91" s="2" t="s">
        <v>105</v>
      </c>
      <c r="D91" s="3" t="s">
        <v>16</v>
      </c>
      <c r="E91" s="3" t="s">
        <v>17</v>
      </c>
      <c r="F91" s="3" t="s">
        <v>18</v>
      </c>
      <c r="G91" s="3" t="s">
        <v>19</v>
      </c>
      <c r="H91" s="4" t="s">
        <v>19</v>
      </c>
      <c r="I91" s="1" t="s">
        <v>466</v>
      </c>
      <c r="J91" s="1" t="s">
        <v>467</v>
      </c>
      <c r="K91" s="1" t="s">
        <v>468</v>
      </c>
      <c r="L91" s="3" t="str">
        <f t="shared" si="0"/>
        <v>Outstanding</v>
      </c>
      <c r="M91" s="11" t="s">
        <v>19</v>
      </c>
    </row>
    <row r="92" spans="1:13" ht="60" customHeight="1" x14ac:dyDescent="0.35">
      <c r="A92" s="9" t="s">
        <v>469</v>
      </c>
      <c r="B92" s="1" t="s">
        <v>470</v>
      </c>
      <c r="C92" s="2" t="s">
        <v>15</v>
      </c>
      <c r="D92" s="3" t="s">
        <v>16</v>
      </c>
      <c r="E92" s="3" t="s">
        <v>17</v>
      </c>
      <c r="F92" s="3" t="s">
        <v>18</v>
      </c>
      <c r="G92" s="3" t="s">
        <v>19</v>
      </c>
      <c r="H92" s="4" t="s">
        <v>19</v>
      </c>
      <c r="I92" s="1" t="s">
        <v>471</v>
      </c>
      <c r="J92" s="1" t="s">
        <v>472</v>
      </c>
      <c r="K92" s="1" t="s">
        <v>473</v>
      </c>
      <c r="L92" s="3" t="str">
        <f t="shared" si="0"/>
        <v>Outstanding</v>
      </c>
      <c r="M92" s="11" t="s">
        <v>19</v>
      </c>
    </row>
    <row r="93" spans="1:13" ht="60" customHeight="1" x14ac:dyDescent="0.35">
      <c r="A93" s="9" t="s">
        <v>474</v>
      </c>
      <c r="B93" s="1" t="s">
        <v>475</v>
      </c>
      <c r="C93" s="2" t="s">
        <v>105</v>
      </c>
      <c r="D93" s="3" t="s">
        <v>16</v>
      </c>
      <c r="E93" s="3" t="s">
        <v>17</v>
      </c>
      <c r="F93" s="3" t="s">
        <v>18</v>
      </c>
      <c r="G93" s="3" t="s">
        <v>19</v>
      </c>
      <c r="H93" s="4" t="s">
        <v>19</v>
      </c>
      <c r="I93" s="1" t="s">
        <v>476</v>
      </c>
      <c r="J93" s="1" t="s">
        <v>477</v>
      </c>
      <c r="K93" s="1" t="s">
        <v>478</v>
      </c>
      <c r="L93" s="3" t="str">
        <f t="shared" si="0"/>
        <v>Outstanding</v>
      </c>
      <c r="M93" s="11" t="s">
        <v>19</v>
      </c>
    </row>
    <row r="94" spans="1:13" ht="60" customHeight="1" x14ac:dyDescent="0.35">
      <c r="A94" s="9" t="s">
        <v>479</v>
      </c>
      <c r="B94" s="1" t="s">
        <v>480</v>
      </c>
      <c r="C94" s="2" t="s">
        <v>15</v>
      </c>
      <c r="D94" s="3" t="s">
        <v>16</v>
      </c>
      <c r="E94" s="3" t="s">
        <v>17</v>
      </c>
      <c r="F94" s="3" t="s">
        <v>18</v>
      </c>
      <c r="G94" s="3" t="s">
        <v>19</v>
      </c>
      <c r="H94" s="4" t="s">
        <v>19</v>
      </c>
      <c r="I94" s="1" t="s">
        <v>481</v>
      </c>
      <c r="J94" s="1" t="s">
        <v>482</v>
      </c>
      <c r="K94" s="1" t="s">
        <v>483</v>
      </c>
      <c r="L94" s="3" t="str">
        <f t="shared" si="0"/>
        <v>Outstanding</v>
      </c>
      <c r="M94" s="11" t="s">
        <v>19</v>
      </c>
    </row>
    <row r="95" spans="1:13" ht="60" customHeight="1" x14ac:dyDescent="0.35">
      <c r="A95" s="9" t="s">
        <v>484</v>
      </c>
      <c r="B95" s="1" t="s">
        <v>485</v>
      </c>
      <c r="C95" s="2" t="s">
        <v>15</v>
      </c>
      <c r="D95" s="3" t="s">
        <v>16</v>
      </c>
      <c r="E95" s="3" t="s">
        <v>17</v>
      </c>
      <c r="F95" s="3" t="s">
        <v>18</v>
      </c>
      <c r="G95" s="3" t="s">
        <v>19</v>
      </c>
      <c r="H95" s="4" t="s">
        <v>19</v>
      </c>
      <c r="I95" s="1" t="s">
        <v>486</v>
      </c>
      <c r="J95" s="1" t="s">
        <v>487</v>
      </c>
      <c r="K95" s="1" t="s">
        <v>488</v>
      </c>
      <c r="L95" s="3" t="str">
        <f t="shared" si="0"/>
        <v>Outstanding</v>
      </c>
      <c r="M95" s="11" t="s">
        <v>19</v>
      </c>
    </row>
    <row r="96" spans="1:13" ht="60" customHeight="1" x14ac:dyDescent="0.35">
      <c r="A96" s="9" t="s">
        <v>489</v>
      </c>
      <c r="B96" s="1" t="s">
        <v>490</v>
      </c>
      <c r="C96" s="2" t="s">
        <v>15</v>
      </c>
      <c r="D96" s="3" t="s">
        <v>16</v>
      </c>
      <c r="E96" s="3" t="s">
        <v>17</v>
      </c>
      <c r="F96" s="3" t="s">
        <v>18</v>
      </c>
      <c r="G96" s="3" t="s">
        <v>19</v>
      </c>
      <c r="H96" s="4" t="s">
        <v>19</v>
      </c>
      <c r="I96" s="1" t="s">
        <v>491</v>
      </c>
      <c r="J96" s="1" t="s">
        <v>492</v>
      </c>
      <c r="K96" s="1" t="s">
        <v>493</v>
      </c>
      <c r="L96" s="3" t="str">
        <f t="shared" si="0"/>
        <v>Outstanding</v>
      </c>
      <c r="M96" s="11" t="s">
        <v>19</v>
      </c>
    </row>
    <row r="97" spans="1:13" ht="60" customHeight="1" x14ac:dyDescent="0.35">
      <c r="A97" s="9" t="s">
        <v>494</v>
      </c>
      <c r="B97" s="1" t="s">
        <v>495</v>
      </c>
      <c r="C97" s="2" t="s">
        <v>15</v>
      </c>
      <c r="D97" s="3" t="s">
        <v>16</v>
      </c>
      <c r="E97" s="3" t="s">
        <v>17</v>
      </c>
      <c r="F97" s="3" t="s">
        <v>18</v>
      </c>
      <c r="G97" s="3" t="s">
        <v>19</v>
      </c>
      <c r="H97" s="4" t="s">
        <v>19</v>
      </c>
      <c r="I97" s="1" t="s">
        <v>496</v>
      </c>
      <c r="J97" s="1" t="s">
        <v>497</v>
      </c>
      <c r="K97" s="1" t="s">
        <v>498</v>
      </c>
      <c r="L97" s="3" t="str">
        <f t="shared" si="0"/>
        <v>Outstanding</v>
      </c>
      <c r="M97" s="11" t="s">
        <v>19</v>
      </c>
    </row>
    <row r="98" spans="1:13" ht="60" customHeight="1" x14ac:dyDescent="0.35">
      <c r="A98" s="9" t="s">
        <v>499</v>
      </c>
      <c r="B98" s="1" t="s">
        <v>500</v>
      </c>
      <c r="C98" s="2" t="s">
        <v>15</v>
      </c>
      <c r="D98" s="3" t="s">
        <v>16</v>
      </c>
      <c r="E98" s="3" t="s">
        <v>17</v>
      </c>
      <c r="F98" s="3" t="s">
        <v>18</v>
      </c>
      <c r="G98" s="3" t="s">
        <v>19</v>
      </c>
      <c r="H98" s="4" t="s">
        <v>19</v>
      </c>
      <c r="I98" s="1" t="s">
        <v>501</v>
      </c>
      <c r="J98" s="1" t="s">
        <v>502</v>
      </c>
      <c r="K98" s="1" t="s">
        <v>503</v>
      </c>
      <c r="L98" s="3" t="str">
        <f t="shared" si="0"/>
        <v>Outstanding</v>
      </c>
      <c r="M98" s="11" t="s">
        <v>19</v>
      </c>
    </row>
    <row r="99" spans="1:13" ht="60" customHeight="1" x14ac:dyDescent="0.35">
      <c r="A99" s="9" t="s">
        <v>504</v>
      </c>
      <c r="B99" s="1" t="s">
        <v>505</v>
      </c>
      <c r="C99" s="2" t="s">
        <v>15</v>
      </c>
      <c r="D99" s="3" t="s">
        <v>16</v>
      </c>
      <c r="E99" s="3" t="s">
        <v>17</v>
      </c>
      <c r="F99" s="3" t="s">
        <v>18</v>
      </c>
      <c r="G99" s="3" t="s">
        <v>19</v>
      </c>
      <c r="H99" s="4" t="s">
        <v>19</v>
      </c>
      <c r="I99" s="1" t="s">
        <v>506</v>
      </c>
      <c r="J99" s="1" t="s">
        <v>507</v>
      </c>
      <c r="K99" s="1" t="s">
        <v>508</v>
      </c>
      <c r="L99" s="3" t="str">
        <f t="shared" si="0"/>
        <v>Outstanding</v>
      </c>
      <c r="M99" s="11" t="s">
        <v>19</v>
      </c>
    </row>
    <row r="100" spans="1:13" ht="60" customHeight="1" x14ac:dyDescent="0.35">
      <c r="A100" s="9" t="s">
        <v>509</v>
      </c>
      <c r="B100" s="1" t="s">
        <v>510</v>
      </c>
      <c r="C100" s="2" t="s">
        <v>15</v>
      </c>
      <c r="D100" s="3" t="s">
        <v>16</v>
      </c>
      <c r="E100" s="3" t="s">
        <v>17</v>
      </c>
      <c r="F100" s="3" t="s">
        <v>18</v>
      </c>
      <c r="G100" s="3" t="s">
        <v>19</v>
      </c>
      <c r="H100" s="4" t="s">
        <v>19</v>
      </c>
      <c r="I100" s="1" t="s">
        <v>511</v>
      </c>
      <c r="J100" s="1" t="s">
        <v>512</v>
      </c>
      <c r="K100" s="1" t="s">
        <v>513</v>
      </c>
      <c r="L100" s="3" t="str">
        <f t="shared" si="0"/>
        <v>Outstanding</v>
      </c>
      <c r="M100" s="11" t="s">
        <v>19</v>
      </c>
    </row>
    <row r="101" spans="1:13" ht="60" customHeight="1" x14ac:dyDescent="0.35">
      <c r="A101" s="9" t="s">
        <v>514</v>
      </c>
      <c r="B101" s="1" t="s">
        <v>515</v>
      </c>
      <c r="C101" s="2" t="s">
        <v>15</v>
      </c>
      <c r="D101" s="3" t="s">
        <v>16</v>
      </c>
      <c r="E101" s="3" t="s">
        <v>17</v>
      </c>
      <c r="F101" s="3" t="s">
        <v>18</v>
      </c>
      <c r="G101" s="3" t="s">
        <v>19</v>
      </c>
      <c r="H101" s="4" t="s">
        <v>19</v>
      </c>
      <c r="I101" s="1" t="s">
        <v>516</v>
      </c>
      <c r="J101" s="1" t="s">
        <v>517</v>
      </c>
      <c r="K101" s="1" t="s">
        <v>518</v>
      </c>
      <c r="L101" s="3" t="str">
        <f t="shared" si="0"/>
        <v>Outstanding</v>
      </c>
      <c r="M101" s="11" t="s">
        <v>19</v>
      </c>
    </row>
    <row r="102" spans="1:13" ht="60" customHeight="1" x14ac:dyDescent="0.35">
      <c r="A102" s="9" t="s">
        <v>519</v>
      </c>
      <c r="B102" s="1" t="s">
        <v>520</v>
      </c>
      <c r="C102" s="2" t="s">
        <v>15</v>
      </c>
      <c r="D102" s="3" t="s">
        <v>16</v>
      </c>
      <c r="E102" s="3" t="s">
        <v>17</v>
      </c>
      <c r="F102" s="3" t="s">
        <v>18</v>
      </c>
      <c r="G102" s="3" t="s">
        <v>19</v>
      </c>
      <c r="H102" s="4" t="s">
        <v>19</v>
      </c>
      <c r="I102" s="1" t="s">
        <v>521</v>
      </c>
      <c r="J102" s="1" t="s">
        <v>522</v>
      </c>
      <c r="K102" s="1" t="s">
        <v>523</v>
      </c>
      <c r="L102" s="3" t="str">
        <f t="shared" si="0"/>
        <v>Outstanding</v>
      </c>
      <c r="M102" s="11" t="s">
        <v>19</v>
      </c>
    </row>
    <row r="103" spans="1:13" ht="60" customHeight="1" x14ac:dyDescent="0.35">
      <c r="A103" s="9" t="s">
        <v>524</v>
      </c>
      <c r="B103" s="1" t="s">
        <v>525</v>
      </c>
      <c r="C103" s="2" t="s">
        <v>15</v>
      </c>
      <c r="D103" s="3" t="s">
        <v>16</v>
      </c>
      <c r="E103" s="3" t="s">
        <v>17</v>
      </c>
      <c r="F103" s="3" t="s">
        <v>18</v>
      </c>
      <c r="G103" s="3" t="s">
        <v>19</v>
      </c>
      <c r="H103" s="4" t="s">
        <v>19</v>
      </c>
      <c r="I103" s="1" t="s">
        <v>526</v>
      </c>
      <c r="J103" s="1" t="s">
        <v>527</v>
      </c>
      <c r="K103" s="1" t="s">
        <v>528</v>
      </c>
      <c r="L103" s="3" t="str">
        <f t="shared" si="0"/>
        <v>Outstanding</v>
      </c>
      <c r="M103" s="11" t="s">
        <v>19</v>
      </c>
    </row>
    <row r="104" spans="1:13" ht="60" customHeight="1" x14ac:dyDescent="0.35">
      <c r="A104" s="9" t="s">
        <v>529</v>
      </c>
      <c r="B104" s="1" t="s">
        <v>530</v>
      </c>
      <c r="C104" s="2" t="s">
        <v>15</v>
      </c>
      <c r="D104" s="3" t="s">
        <v>16</v>
      </c>
      <c r="E104" s="3" t="s">
        <v>17</v>
      </c>
      <c r="F104" s="3" t="s">
        <v>18</v>
      </c>
      <c r="G104" s="3" t="s">
        <v>19</v>
      </c>
      <c r="H104" s="4" t="s">
        <v>19</v>
      </c>
      <c r="I104" s="1" t="s">
        <v>531</v>
      </c>
      <c r="J104" s="1" t="s">
        <v>532</v>
      </c>
      <c r="K104" s="1" t="s">
        <v>533</v>
      </c>
      <c r="L104" s="3" t="str">
        <f t="shared" si="0"/>
        <v>Outstanding</v>
      </c>
      <c r="M104" s="11" t="s">
        <v>19</v>
      </c>
    </row>
    <row r="105" spans="1:13" ht="60" customHeight="1" x14ac:dyDescent="0.35">
      <c r="A105" s="9" t="s">
        <v>534</v>
      </c>
      <c r="B105" s="1" t="s">
        <v>535</v>
      </c>
      <c r="C105" s="2" t="s">
        <v>15</v>
      </c>
      <c r="D105" s="3" t="s">
        <v>16</v>
      </c>
      <c r="E105" s="3" t="s">
        <v>17</v>
      </c>
      <c r="F105" s="3" t="s">
        <v>18</v>
      </c>
      <c r="G105" s="3" t="s">
        <v>19</v>
      </c>
      <c r="H105" s="4" t="s">
        <v>19</v>
      </c>
      <c r="I105" s="1" t="s">
        <v>536</v>
      </c>
      <c r="J105" s="1" t="s">
        <v>537</v>
      </c>
      <c r="K105" s="1" t="s">
        <v>538</v>
      </c>
      <c r="L105" s="3" t="str">
        <f t="shared" si="0"/>
        <v>Outstanding</v>
      </c>
      <c r="M105" s="11" t="s">
        <v>19</v>
      </c>
    </row>
    <row r="106" spans="1:13" ht="60" customHeight="1" x14ac:dyDescent="0.35">
      <c r="A106" s="9" t="s">
        <v>539</v>
      </c>
      <c r="B106" s="1" t="s">
        <v>540</v>
      </c>
      <c r="C106" s="2" t="s">
        <v>15</v>
      </c>
      <c r="D106" s="3" t="s">
        <v>16</v>
      </c>
      <c r="E106" s="3" t="s">
        <v>17</v>
      </c>
      <c r="F106" s="3" t="s">
        <v>18</v>
      </c>
      <c r="G106" s="3" t="s">
        <v>19</v>
      </c>
      <c r="H106" s="4" t="s">
        <v>19</v>
      </c>
      <c r="I106" s="1" t="s">
        <v>541</v>
      </c>
      <c r="J106" s="1" t="s">
        <v>542</v>
      </c>
      <c r="K106" s="1" t="s">
        <v>543</v>
      </c>
      <c r="L106" s="3" t="str">
        <f t="shared" si="0"/>
        <v>Outstanding</v>
      </c>
      <c r="M106" s="11" t="s">
        <v>19</v>
      </c>
    </row>
    <row r="107" spans="1:13" ht="60" customHeight="1" x14ac:dyDescent="0.35">
      <c r="A107" s="9" t="s">
        <v>544</v>
      </c>
      <c r="B107" s="1" t="s">
        <v>545</v>
      </c>
      <c r="C107" s="2" t="s">
        <v>15</v>
      </c>
      <c r="D107" s="3" t="s">
        <v>16</v>
      </c>
      <c r="E107" s="3" t="s">
        <v>17</v>
      </c>
      <c r="F107" s="3" t="s">
        <v>18</v>
      </c>
      <c r="G107" s="3" t="s">
        <v>19</v>
      </c>
      <c r="H107" s="4" t="s">
        <v>19</v>
      </c>
      <c r="I107" s="1" t="s">
        <v>546</v>
      </c>
      <c r="J107" s="1" t="s">
        <v>547</v>
      </c>
      <c r="K107" s="1" t="s">
        <v>548</v>
      </c>
      <c r="L107" s="3" t="str">
        <f t="shared" si="0"/>
        <v>Outstanding</v>
      </c>
      <c r="M107" s="11" t="s">
        <v>19</v>
      </c>
    </row>
    <row r="108" spans="1:13" ht="60" customHeight="1" x14ac:dyDescent="0.35">
      <c r="A108" s="9" t="s">
        <v>549</v>
      </c>
      <c r="B108" s="1" t="s">
        <v>550</v>
      </c>
      <c r="C108" s="2" t="s">
        <v>15</v>
      </c>
      <c r="D108" s="3" t="s">
        <v>16</v>
      </c>
      <c r="E108" s="3" t="s">
        <v>17</v>
      </c>
      <c r="F108" s="3" t="s">
        <v>18</v>
      </c>
      <c r="G108" s="3" t="s">
        <v>19</v>
      </c>
      <c r="H108" s="4" t="s">
        <v>19</v>
      </c>
      <c r="I108" s="1" t="s">
        <v>551</v>
      </c>
      <c r="J108" s="1" t="s">
        <v>552</v>
      </c>
      <c r="K108" s="1" t="s">
        <v>553</v>
      </c>
      <c r="L108" s="3" t="str">
        <f t="shared" si="0"/>
        <v>Outstanding</v>
      </c>
      <c r="M108" s="11" t="s">
        <v>19</v>
      </c>
    </row>
    <row r="109" spans="1:13" ht="60" customHeight="1" x14ac:dyDescent="0.35">
      <c r="A109" s="9" t="s">
        <v>554</v>
      </c>
      <c r="B109" s="1" t="s">
        <v>555</v>
      </c>
      <c r="C109" s="2" t="s">
        <v>15</v>
      </c>
      <c r="D109" s="3" t="s">
        <v>16</v>
      </c>
      <c r="E109" s="3" t="s">
        <v>17</v>
      </c>
      <c r="F109" s="3" t="s">
        <v>18</v>
      </c>
      <c r="G109" s="3" t="s">
        <v>19</v>
      </c>
      <c r="H109" s="4" t="s">
        <v>19</v>
      </c>
      <c r="I109" s="1" t="s">
        <v>556</v>
      </c>
      <c r="J109" s="1" t="s">
        <v>557</v>
      </c>
      <c r="K109" s="1" t="s">
        <v>558</v>
      </c>
      <c r="L109" s="3" t="str">
        <f t="shared" si="0"/>
        <v>Outstanding</v>
      </c>
      <c r="M109" s="11" t="s">
        <v>19</v>
      </c>
    </row>
    <row r="110" spans="1:13" ht="60" customHeight="1" x14ac:dyDescent="0.35">
      <c r="A110" s="9" t="s">
        <v>559</v>
      </c>
      <c r="B110" s="1" t="s">
        <v>560</v>
      </c>
      <c r="C110" s="2" t="s">
        <v>15</v>
      </c>
      <c r="D110" s="3" t="s">
        <v>16</v>
      </c>
      <c r="E110" s="3" t="s">
        <v>17</v>
      </c>
      <c r="F110" s="3" t="s">
        <v>18</v>
      </c>
      <c r="G110" s="3" t="s">
        <v>19</v>
      </c>
      <c r="H110" s="4" t="s">
        <v>19</v>
      </c>
      <c r="I110" s="1" t="s">
        <v>561</v>
      </c>
      <c r="J110" s="1" t="s">
        <v>562</v>
      </c>
      <c r="K110" s="1" t="s">
        <v>563</v>
      </c>
      <c r="L110" s="3" t="str">
        <f t="shared" si="0"/>
        <v>Outstanding</v>
      </c>
      <c r="M110" s="11" t="s">
        <v>19</v>
      </c>
    </row>
    <row r="111" spans="1:13" ht="60" customHeight="1" x14ac:dyDescent="0.35">
      <c r="A111" s="9" t="s">
        <v>564</v>
      </c>
      <c r="B111" s="1" t="s">
        <v>565</v>
      </c>
      <c r="C111" s="2" t="s">
        <v>15</v>
      </c>
      <c r="D111" s="3" t="s">
        <v>16</v>
      </c>
      <c r="E111" s="3" t="s">
        <v>17</v>
      </c>
      <c r="F111" s="3" t="s">
        <v>18</v>
      </c>
      <c r="G111" s="3" t="s">
        <v>19</v>
      </c>
      <c r="H111" s="4" t="s">
        <v>19</v>
      </c>
      <c r="I111" s="1" t="s">
        <v>566</v>
      </c>
      <c r="J111" s="1" t="s">
        <v>567</v>
      </c>
      <c r="K111" s="1" t="s">
        <v>568</v>
      </c>
      <c r="L111" s="3" t="str">
        <f t="shared" si="0"/>
        <v>Outstanding</v>
      </c>
      <c r="M111" s="11" t="s">
        <v>19</v>
      </c>
    </row>
    <row r="112" spans="1:13" ht="60" customHeight="1" x14ac:dyDescent="0.35">
      <c r="A112" s="9" t="s">
        <v>569</v>
      </c>
      <c r="B112" s="1" t="s">
        <v>570</v>
      </c>
      <c r="C112" s="2" t="s">
        <v>15</v>
      </c>
      <c r="D112" s="3" t="s">
        <v>16</v>
      </c>
      <c r="E112" s="3" t="s">
        <v>17</v>
      </c>
      <c r="F112" s="3" t="s">
        <v>18</v>
      </c>
      <c r="G112" s="3" t="s">
        <v>19</v>
      </c>
      <c r="H112" s="4" t="s">
        <v>19</v>
      </c>
      <c r="I112" s="1" t="s">
        <v>571</v>
      </c>
      <c r="J112" s="1" t="s">
        <v>572</v>
      </c>
      <c r="K112" s="1" t="s">
        <v>573</v>
      </c>
      <c r="L112" s="3" t="str">
        <f t="shared" si="0"/>
        <v>Outstanding</v>
      </c>
      <c r="M112" s="11" t="s">
        <v>19</v>
      </c>
    </row>
    <row r="113" spans="1:13" ht="60" customHeight="1" x14ac:dyDescent="0.35">
      <c r="A113" s="9" t="s">
        <v>574</v>
      </c>
      <c r="B113" s="1" t="s">
        <v>575</v>
      </c>
      <c r="C113" s="2" t="s">
        <v>15</v>
      </c>
      <c r="D113" s="3" t="s">
        <v>16</v>
      </c>
      <c r="E113" s="3" t="s">
        <v>17</v>
      </c>
      <c r="F113" s="3" t="s">
        <v>18</v>
      </c>
      <c r="G113" s="3" t="s">
        <v>19</v>
      </c>
      <c r="H113" s="4" t="s">
        <v>19</v>
      </c>
      <c r="I113" s="1" t="s">
        <v>576</v>
      </c>
      <c r="J113" s="1" t="s">
        <v>577</v>
      </c>
      <c r="K113" s="1" t="s">
        <v>578</v>
      </c>
      <c r="L113" s="3" t="str">
        <f t="shared" si="0"/>
        <v>Outstanding</v>
      </c>
      <c r="M113" s="11" t="s">
        <v>19</v>
      </c>
    </row>
    <row r="114" spans="1:13" ht="60" customHeight="1" x14ac:dyDescent="0.35">
      <c r="A114" s="9" t="s">
        <v>579</v>
      </c>
      <c r="B114" s="1" t="s">
        <v>580</v>
      </c>
      <c r="C114" s="2" t="s">
        <v>15</v>
      </c>
      <c r="D114" s="3" t="s">
        <v>16</v>
      </c>
      <c r="E114" s="3" t="s">
        <v>17</v>
      </c>
      <c r="F114" s="3" t="s">
        <v>18</v>
      </c>
      <c r="G114" s="3" t="s">
        <v>19</v>
      </c>
      <c r="H114" s="4" t="s">
        <v>19</v>
      </c>
      <c r="I114" s="1" t="s">
        <v>581</v>
      </c>
      <c r="J114" s="1" t="s">
        <v>582</v>
      </c>
      <c r="K114" s="1" t="s">
        <v>583</v>
      </c>
      <c r="L114" s="3" t="str">
        <f t="shared" si="0"/>
        <v>Outstanding</v>
      </c>
      <c r="M114" s="11" t="s">
        <v>19</v>
      </c>
    </row>
    <row r="115" spans="1:13" ht="60" customHeight="1" x14ac:dyDescent="0.35">
      <c r="A115" s="9" t="s">
        <v>584</v>
      </c>
      <c r="B115" s="1" t="s">
        <v>585</v>
      </c>
      <c r="C115" s="2" t="s">
        <v>15</v>
      </c>
      <c r="D115" s="3" t="s">
        <v>16</v>
      </c>
      <c r="E115" s="3" t="s">
        <v>17</v>
      </c>
      <c r="F115" s="3" t="s">
        <v>18</v>
      </c>
      <c r="G115" s="3" t="s">
        <v>19</v>
      </c>
      <c r="H115" s="4" t="s">
        <v>19</v>
      </c>
      <c r="I115" s="1" t="s">
        <v>586</v>
      </c>
      <c r="J115" s="1" t="s">
        <v>587</v>
      </c>
      <c r="K115" s="1" t="s">
        <v>588</v>
      </c>
      <c r="L115" s="3" t="str">
        <f t="shared" si="0"/>
        <v>Outstanding</v>
      </c>
      <c r="M115" s="11" t="s">
        <v>19</v>
      </c>
    </row>
    <row r="116" spans="1:13" ht="60" customHeight="1" x14ac:dyDescent="0.35">
      <c r="A116" s="9" t="s">
        <v>589</v>
      </c>
      <c r="B116" s="1" t="s">
        <v>590</v>
      </c>
      <c r="C116" s="2" t="s">
        <v>15</v>
      </c>
      <c r="D116" s="3" t="s">
        <v>16</v>
      </c>
      <c r="E116" s="3" t="s">
        <v>17</v>
      </c>
      <c r="F116" s="3" t="s">
        <v>18</v>
      </c>
      <c r="G116" s="3" t="s">
        <v>19</v>
      </c>
      <c r="H116" s="4" t="s">
        <v>19</v>
      </c>
      <c r="I116" s="1" t="s">
        <v>591</v>
      </c>
      <c r="J116" s="1" t="s">
        <v>592</v>
      </c>
      <c r="K116" s="1" t="s">
        <v>593</v>
      </c>
      <c r="L116" s="3" t="str">
        <f t="shared" si="0"/>
        <v>Outstanding</v>
      </c>
      <c r="M116" s="11" t="s">
        <v>19</v>
      </c>
    </row>
    <row r="117" spans="1:13" ht="60" customHeight="1" x14ac:dyDescent="0.35">
      <c r="A117" s="9" t="s">
        <v>594</v>
      </c>
      <c r="B117" s="1" t="s">
        <v>595</v>
      </c>
      <c r="C117" s="2" t="s">
        <v>15</v>
      </c>
      <c r="D117" s="3" t="s">
        <v>16</v>
      </c>
      <c r="E117" s="3" t="s">
        <v>17</v>
      </c>
      <c r="F117" s="3" t="s">
        <v>18</v>
      </c>
      <c r="G117" s="3" t="s">
        <v>19</v>
      </c>
      <c r="H117" s="4" t="s">
        <v>19</v>
      </c>
      <c r="I117" s="1" t="s">
        <v>596</v>
      </c>
      <c r="J117" s="1" t="s">
        <v>597</v>
      </c>
      <c r="K117" s="1" t="s">
        <v>598</v>
      </c>
      <c r="L117" s="3" t="str">
        <f t="shared" si="0"/>
        <v>Outstanding</v>
      </c>
      <c r="M117" s="11" t="s">
        <v>19</v>
      </c>
    </row>
    <row r="118" spans="1:13" ht="60" customHeight="1" x14ac:dyDescent="0.35">
      <c r="A118" s="9" t="s">
        <v>599</v>
      </c>
      <c r="B118" s="1" t="s">
        <v>600</v>
      </c>
      <c r="C118" s="2" t="s">
        <v>15</v>
      </c>
      <c r="D118" s="3" t="s">
        <v>16</v>
      </c>
      <c r="E118" s="3" t="s">
        <v>17</v>
      </c>
      <c r="F118" s="3" t="s">
        <v>18</v>
      </c>
      <c r="G118" s="3" t="s">
        <v>19</v>
      </c>
      <c r="H118" s="4" t="s">
        <v>19</v>
      </c>
      <c r="I118" s="1" t="s">
        <v>601</v>
      </c>
      <c r="J118" s="1" t="s">
        <v>602</v>
      </c>
      <c r="K118" s="1" t="s">
        <v>603</v>
      </c>
      <c r="L118" s="3" t="str">
        <f t="shared" si="0"/>
        <v>Outstanding</v>
      </c>
      <c r="M118" s="11" t="s">
        <v>19</v>
      </c>
    </row>
    <row r="119" spans="1:13" ht="60" customHeight="1" x14ac:dyDescent="0.35">
      <c r="A119" s="9" t="s">
        <v>604</v>
      </c>
      <c r="B119" s="1" t="s">
        <v>605</v>
      </c>
      <c r="C119" s="2" t="s">
        <v>15</v>
      </c>
      <c r="D119" s="3" t="s">
        <v>16</v>
      </c>
      <c r="E119" s="3" t="s">
        <v>17</v>
      </c>
      <c r="F119" s="3" t="s">
        <v>18</v>
      </c>
      <c r="G119" s="3" t="s">
        <v>19</v>
      </c>
      <c r="H119" s="4" t="s">
        <v>19</v>
      </c>
      <c r="I119" s="1" t="s">
        <v>606</v>
      </c>
      <c r="J119" s="1" t="s">
        <v>607</v>
      </c>
      <c r="K119" s="1" t="s">
        <v>608</v>
      </c>
      <c r="L119" s="3" t="str">
        <f t="shared" si="0"/>
        <v>Outstanding</v>
      </c>
      <c r="M119" s="11" t="s">
        <v>19</v>
      </c>
    </row>
    <row r="120" spans="1:13" ht="60" customHeight="1" x14ac:dyDescent="0.35">
      <c r="A120" s="9" t="s">
        <v>609</v>
      </c>
      <c r="B120" s="1" t="s">
        <v>610</v>
      </c>
      <c r="C120" s="2" t="s">
        <v>15</v>
      </c>
      <c r="D120" s="3" t="s">
        <v>16</v>
      </c>
      <c r="E120" s="3" t="s">
        <v>17</v>
      </c>
      <c r="F120" s="3" t="s">
        <v>18</v>
      </c>
      <c r="G120" s="3" t="s">
        <v>19</v>
      </c>
      <c r="H120" s="4" t="s">
        <v>19</v>
      </c>
      <c r="I120" s="1" t="s">
        <v>611</v>
      </c>
      <c r="J120" s="1" t="s">
        <v>612</v>
      </c>
      <c r="K120" s="1" t="s">
        <v>613</v>
      </c>
      <c r="L120" s="3" t="str">
        <f t="shared" si="0"/>
        <v>Outstanding</v>
      </c>
      <c r="M120" s="11" t="s">
        <v>19</v>
      </c>
    </row>
    <row r="121" spans="1:13" ht="60" customHeight="1" x14ac:dyDescent="0.35">
      <c r="A121" s="9" t="s">
        <v>614</v>
      </c>
      <c r="B121" s="1" t="s">
        <v>615</v>
      </c>
      <c r="C121" s="2" t="s">
        <v>15</v>
      </c>
      <c r="D121" s="3" t="s">
        <v>16</v>
      </c>
      <c r="E121" s="3" t="s">
        <v>17</v>
      </c>
      <c r="F121" s="3" t="s">
        <v>18</v>
      </c>
      <c r="G121" s="3" t="s">
        <v>19</v>
      </c>
      <c r="H121" s="4" t="s">
        <v>19</v>
      </c>
      <c r="I121" s="1" t="s">
        <v>611</v>
      </c>
      <c r="J121" s="1" t="s">
        <v>616</v>
      </c>
      <c r="K121" s="1" t="s">
        <v>617</v>
      </c>
      <c r="L121" s="3" t="str">
        <f t="shared" si="0"/>
        <v>Outstanding</v>
      </c>
      <c r="M121" s="11" t="s">
        <v>19</v>
      </c>
    </row>
    <row r="122" spans="1:13" ht="60" customHeight="1" x14ac:dyDescent="0.35">
      <c r="A122" s="9" t="s">
        <v>618</v>
      </c>
      <c r="B122" s="1" t="s">
        <v>619</v>
      </c>
      <c r="C122" s="2" t="s">
        <v>15</v>
      </c>
      <c r="D122" s="3" t="s">
        <v>16</v>
      </c>
      <c r="E122" s="3" t="s">
        <v>17</v>
      </c>
      <c r="F122" s="3" t="s">
        <v>18</v>
      </c>
      <c r="G122" s="3" t="s">
        <v>19</v>
      </c>
      <c r="H122" s="4" t="s">
        <v>19</v>
      </c>
      <c r="I122" s="1" t="s">
        <v>620</v>
      </c>
      <c r="J122" s="1" t="s">
        <v>621</v>
      </c>
      <c r="K122" s="1" t="s">
        <v>622</v>
      </c>
      <c r="L122" s="3" t="str">
        <f t="shared" si="0"/>
        <v>Outstanding</v>
      </c>
      <c r="M122" s="11" t="s">
        <v>19</v>
      </c>
    </row>
    <row r="123" spans="1:13" ht="60" customHeight="1" x14ac:dyDescent="0.35">
      <c r="A123" s="9" t="s">
        <v>623</v>
      </c>
      <c r="B123" s="1" t="s">
        <v>624</v>
      </c>
      <c r="C123" s="2" t="s">
        <v>15</v>
      </c>
      <c r="D123" s="3" t="s">
        <v>16</v>
      </c>
      <c r="E123" s="3" t="s">
        <v>17</v>
      </c>
      <c r="F123" s="3" t="s">
        <v>18</v>
      </c>
      <c r="G123" s="3" t="s">
        <v>19</v>
      </c>
      <c r="H123" s="4" t="s">
        <v>19</v>
      </c>
      <c r="I123" s="1" t="s">
        <v>625</v>
      </c>
      <c r="J123" s="1" t="s">
        <v>626</v>
      </c>
      <c r="K123" s="1" t="s">
        <v>627</v>
      </c>
      <c r="L123" s="3" t="str">
        <f t="shared" si="0"/>
        <v>Outstanding</v>
      </c>
      <c r="M123" s="11" t="s">
        <v>19</v>
      </c>
    </row>
    <row r="124" spans="1:13" ht="60" customHeight="1" x14ac:dyDescent="0.35">
      <c r="A124" s="9" t="s">
        <v>628</v>
      </c>
      <c r="B124" s="1" t="s">
        <v>629</v>
      </c>
      <c r="C124" s="2" t="s">
        <v>15</v>
      </c>
      <c r="D124" s="3" t="s">
        <v>16</v>
      </c>
      <c r="E124" s="3" t="s">
        <v>17</v>
      </c>
      <c r="F124" s="3" t="s">
        <v>18</v>
      </c>
      <c r="G124" s="3" t="s">
        <v>19</v>
      </c>
      <c r="H124" s="4" t="s">
        <v>19</v>
      </c>
      <c r="I124" s="1" t="s">
        <v>630</v>
      </c>
      <c r="J124" s="1" t="s">
        <v>631</v>
      </c>
      <c r="K124" s="1" t="s">
        <v>632</v>
      </c>
      <c r="L124" s="3" t="str">
        <f t="shared" si="0"/>
        <v>Outstanding</v>
      </c>
      <c r="M124" s="11" t="s">
        <v>19</v>
      </c>
    </row>
    <row r="125" spans="1:13" ht="60" customHeight="1" x14ac:dyDescent="0.35">
      <c r="A125" s="9" t="s">
        <v>633</v>
      </c>
      <c r="B125" s="1" t="s">
        <v>634</v>
      </c>
      <c r="C125" s="2" t="s">
        <v>15</v>
      </c>
      <c r="D125" s="3" t="s">
        <v>16</v>
      </c>
      <c r="E125" s="3" t="s">
        <v>17</v>
      </c>
      <c r="F125" s="3" t="s">
        <v>18</v>
      </c>
      <c r="G125" s="3" t="s">
        <v>19</v>
      </c>
      <c r="H125" s="4" t="s">
        <v>19</v>
      </c>
      <c r="I125" s="1" t="s">
        <v>635</v>
      </c>
      <c r="J125" s="1" t="s">
        <v>636</v>
      </c>
      <c r="K125" s="1" t="s">
        <v>637</v>
      </c>
      <c r="L125" s="3" t="str">
        <f t="shared" si="0"/>
        <v>Outstanding</v>
      </c>
      <c r="M125" s="11" t="s">
        <v>19</v>
      </c>
    </row>
    <row r="126" spans="1:13" ht="60" customHeight="1" x14ac:dyDescent="0.35">
      <c r="A126" s="9" t="s">
        <v>638</v>
      </c>
      <c r="B126" s="1" t="s">
        <v>639</v>
      </c>
      <c r="C126" s="2" t="s">
        <v>15</v>
      </c>
      <c r="D126" s="3" t="s">
        <v>16</v>
      </c>
      <c r="E126" s="3" t="s">
        <v>17</v>
      </c>
      <c r="F126" s="3" t="s">
        <v>18</v>
      </c>
      <c r="G126" s="3" t="s">
        <v>19</v>
      </c>
      <c r="H126" s="4" t="s">
        <v>19</v>
      </c>
      <c r="I126" s="1" t="s">
        <v>640</v>
      </c>
      <c r="J126" s="1" t="s">
        <v>641</v>
      </c>
      <c r="K126" s="1" t="s">
        <v>642</v>
      </c>
      <c r="L126" s="3" t="str">
        <f t="shared" si="0"/>
        <v>Outstanding</v>
      </c>
      <c r="M126" s="11" t="s">
        <v>19</v>
      </c>
    </row>
    <row r="127" spans="1:13" ht="60" customHeight="1" x14ac:dyDescent="0.35">
      <c r="A127" s="9" t="s">
        <v>643</v>
      </c>
      <c r="B127" s="1" t="s">
        <v>644</v>
      </c>
      <c r="C127" s="2" t="s">
        <v>15</v>
      </c>
      <c r="D127" s="3" t="s">
        <v>16</v>
      </c>
      <c r="E127" s="3" t="s">
        <v>17</v>
      </c>
      <c r="F127" s="3" t="s">
        <v>18</v>
      </c>
      <c r="G127" s="3" t="s">
        <v>19</v>
      </c>
      <c r="H127" s="4" t="s">
        <v>19</v>
      </c>
      <c r="I127" s="1" t="s">
        <v>645</v>
      </c>
      <c r="J127" s="1" t="s">
        <v>646</v>
      </c>
      <c r="K127" s="1" t="s">
        <v>647</v>
      </c>
      <c r="L127" s="3" t="str">
        <f t="shared" si="0"/>
        <v>Outstanding</v>
      </c>
      <c r="M127" s="11" t="s">
        <v>19</v>
      </c>
    </row>
    <row r="128" spans="1:13" ht="60" customHeight="1" x14ac:dyDescent="0.35">
      <c r="A128" s="9" t="s">
        <v>648</v>
      </c>
      <c r="B128" s="1" t="s">
        <v>649</v>
      </c>
      <c r="C128" s="2" t="s">
        <v>15</v>
      </c>
      <c r="D128" s="3" t="s">
        <v>16</v>
      </c>
      <c r="E128" s="3" t="s">
        <v>17</v>
      </c>
      <c r="F128" s="3" t="s">
        <v>18</v>
      </c>
      <c r="G128" s="3" t="s">
        <v>19</v>
      </c>
      <c r="H128" s="4" t="s">
        <v>19</v>
      </c>
      <c r="I128" s="1" t="s">
        <v>650</v>
      </c>
      <c r="J128" s="1" t="s">
        <v>651</v>
      </c>
      <c r="K128" s="1" t="s">
        <v>652</v>
      </c>
      <c r="L128" s="3" t="str">
        <f t="shared" si="0"/>
        <v>Outstanding</v>
      </c>
      <c r="M128" s="11" t="s">
        <v>19</v>
      </c>
    </row>
    <row r="129" spans="1:13" ht="60" customHeight="1" x14ac:dyDescent="0.35">
      <c r="A129" s="9" t="s">
        <v>653</v>
      </c>
      <c r="B129" s="1" t="s">
        <v>654</v>
      </c>
      <c r="C129" s="2" t="s">
        <v>15</v>
      </c>
      <c r="D129" s="3" t="s">
        <v>16</v>
      </c>
      <c r="E129" s="3" t="s">
        <v>17</v>
      </c>
      <c r="F129" s="3" t="s">
        <v>18</v>
      </c>
      <c r="G129" s="3" t="s">
        <v>19</v>
      </c>
      <c r="H129" s="4" t="s">
        <v>19</v>
      </c>
      <c r="I129" s="1" t="s">
        <v>655</v>
      </c>
      <c r="J129" s="1" t="s">
        <v>656</v>
      </c>
      <c r="K129" s="1" t="s">
        <v>657</v>
      </c>
      <c r="L129" s="3" t="str">
        <f t="shared" si="0"/>
        <v>Outstanding</v>
      </c>
      <c r="M129" s="11" t="s">
        <v>19</v>
      </c>
    </row>
    <row r="130" spans="1:13" ht="60" customHeight="1" x14ac:dyDescent="0.35">
      <c r="A130" s="9" t="s">
        <v>658</v>
      </c>
      <c r="B130" s="1" t="s">
        <v>659</v>
      </c>
      <c r="C130" s="2" t="s">
        <v>15</v>
      </c>
      <c r="D130" s="3" t="s">
        <v>16</v>
      </c>
      <c r="E130" s="3" t="s">
        <v>17</v>
      </c>
      <c r="F130" s="3" t="s">
        <v>18</v>
      </c>
      <c r="G130" s="3" t="s">
        <v>19</v>
      </c>
      <c r="H130" s="4" t="s">
        <v>19</v>
      </c>
      <c r="I130" s="1" t="s">
        <v>660</v>
      </c>
      <c r="J130" s="1" t="s">
        <v>661</v>
      </c>
      <c r="K130" s="1" t="s">
        <v>662</v>
      </c>
      <c r="L130" s="3" t="str">
        <f t="shared" si="0"/>
        <v>Outstanding</v>
      </c>
      <c r="M130" s="11" t="s">
        <v>19</v>
      </c>
    </row>
    <row r="131" spans="1:13" ht="60" customHeight="1" x14ac:dyDescent="0.35">
      <c r="A131" s="9" t="s">
        <v>663</v>
      </c>
      <c r="B131" s="1" t="s">
        <v>664</v>
      </c>
      <c r="C131" s="2" t="s">
        <v>15</v>
      </c>
      <c r="D131" s="3" t="s">
        <v>16</v>
      </c>
      <c r="E131" s="3" t="s">
        <v>17</v>
      </c>
      <c r="F131" s="3" t="s">
        <v>18</v>
      </c>
      <c r="G131" s="3" t="s">
        <v>19</v>
      </c>
      <c r="H131" s="4" t="s">
        <v>19</v>
      </c>
      <c r="I131" s="1" t="s">
        <v>665</v>
      </c>
      <c r="J131" s="1" t="s">
        <v>666</v>
      </c>
      <c r="K131" s="1" t="s">
        <v>667</v>
      </c>
      <c r="L131" s="3" t="str">
        <f t="shared" si="0"/>
        <v>Outstanding</v>
      </c>
      <c r="M131" s="11" t="s">
        <v>19</v>
      </c>
    </row>
    <row r="132" spans="1:13" ht="60" customHeight="1" x14ac:dyDescent="0.35">
      <c r="A132" s="9" t="s">
        <v>668</v>
      </c>
      <c r="B132" s="1" t="s">
        <v>669</v>
      </c>
      <c r="C132" s="2" t="s">
        <v>245</v>
      </c>
      <c r="D132" s="3" t="s">
        <v>16</v>
      </c>
      <c r="E132" s="3" t="s">
        <v>17</v>
      </c>
      <c r="F132" s="3" t="s">
        <v>18</v>
      </c>
      <c r="G132" s="3" t="s">
        <v>19</v>
      </c>
      <c r="H132" s="4" t="s">
        <v>19</v>
      </c>
      <c r="I132" s="1" t="s">
        <v>670</v>
      </c>
      <c r="J132" s="1" t="s">
        <v>671</v>
      </c>
      <c r="K132" s="1" t="s">
        <v>672</v>
      </c>
      <c r="L132" s="3" t="str">
        <f t="shared" si="0"/>
        <v>Outstanding</v>
      </c>
      <c r="M132" s="11" t="s">
        <v>19</v>
      </c>
    </row>
    <row r="133" spans="1:13" ht="60" customHeight="1" x14ac:dyDescent="0.35">
      <c r="A133" s="9" t="s">
        <v>673</v>
      </c>
      <c r="B133" s="1" t="s">
        <v>674</v>
      </c>
      <c r="C133" s="2" t="s">
        <v>105</v>
      </c>
      <c r="D133" s="3" t="s">
        <v>16</v>
      </c>
      <c r="E133" s="3" t="s">
        <v>17</v>
      </c>
      <c r="F133" s="3" t="s">
        <v>18</v>
      </c>
      <c r="G133" s="3" t="s">
        <v>19</v>
      </c>
      <c r="H133" s="4" t="s">
        <v>19</v>
      </c>
      <c r="I133" s="1" t="s">
        <v>675</v>
      </c>
      <c r="J133" s="1" t="s">
        <v>676</v>
      </c>
      <c r="K133" s="1" t="s">
        <v>677</v>
      </c>
      <c r="L133" s="3" t="str">
        <f t="shared" si="0"/>
        <v>Outstanding</v>
      </c>
      <c r="M133" s="11" t="s">
        <v>19</v>
      </c>
    </row>
    <row r="134" spans="1:13" ht="60" customHeight="1" x14ac:dyDescent="0.35">
      <c r="A134" s="9" t="s">
        <v>678</v>
      </c>
      <c r="B134" s="1" t="s">
        <v>679</v>
      </c>
      <c r="C134" s="2" t="s">
        <v>105</v>
      </c>
      <c r="D134" s="3" t="s">
        <v>16</v>
      </c>
      <c r="E134" s="3" t="s">
        <v>17</v>
      </c>
      <c r="F134" s="3" t="s">
        <v>18</v>
      </c>
      <c r="G134" s="3" t="s">
        <v>19</v>
      </c>
      <c r="H134" s="4" t="s">
        <v>19</v>
      </c>
      <c r="I134" s="1" t="s">
        <v>680</v>
      </c>
      <c r="J134" s="1" t="s">
        <v>681</v>
      </c>
      <c r="K134" s="1" t="s">
        <v>682</v>
      </c>
      <c r="L134" s="3" t="str">
        <f t="shared" si="0"/>
        <v>Outstanding</v>
      </c>
      <c r="M134" s="11" t="s">
        <v>19</v>
      </c>
    </row>
    <row r="135" spans="1:13" ht="60" customHeight="1" x14ac:dyDescent="0.35">
      <c r="A135" s="9" t="s">
        <v>683</v>
      </c>
      <c r="B135" s="1" t="s">
        <v>684</v>
      </c>
      <c r="C135" s="2" t="s">
        <v>15</v>
      </c>
      <c r="D135" s="3" t="s">
        <v>16</v>
      </c>
      <c r="E135" s="3" t="s">
        <v>17</v>
      </c>
      <c r="F135" s="3" t="s">
        <v>18</v>
      </c>
      <c r="G135" s="3" t="s">
        <v>19</v>
      </c>
      <c r="H135" s="4" t="s">
        <v>19</v>
      </c>
      <c r="I135" s="1" t="s">
        <v>685</v>
      </c>
      <c r="J135" s="1" t="s">
        <v>686</v>
      </c>
      <c r="K135" s="1" t="s">
        <v>687</v>
      </c>
      <c r="L135" s="3" t="str">
        <f t="shared" si="0"/>
        <v>Outstanding</v>
      </c>
      <c r="M135" s="11" t="s">
        <v>19</v>
      </c>
    </row>
    <row r="136" spans="1:13" ht="60" customHeight="1" x14ac:dyDescent="0.35">
      <c r="A136" s="9" t="s">
        <v>688</v>
      </c>
      <c r="B136" s="1" t="s">
        <v>689</v>
      </c>
      <c r="C136" s="2" t="s">
        <v>15</v>
      </c>
      <c r="D136" s="3" t="s">
        <v>16</v>
      </c>
      <c r="E136" s="3" t="s">
        <v>17</v>
      </c>
      <c r="F136" s="3" t="s">
        <v>18</v>
      </c>
      <c r="G136" s="3" t="s">
        <v>19</v>
      </c>
      <c r="H136" s="4" t="s">
        <v>19</v>
      </c>
      <c r="I136" s="1" t="s">
        <v>690</v>
      </c>
      <c r="J136" s="1" t="s">
        <v>691</v>
      </c>
      <c r="K136" s="1" t="s">
        <v>692</v>
      </c>
      <c r="L136" s="3" t="str">
        <f t="shared" si="0"/>
        <v>Outstanding</v>
      </c>
      <c r="M136" s="11" t="s">
        <v>19</v>
      </c>
    </row>
    <row r="137" spans="1:13" ht="60" customHeight="1" x14ac:dyDescent="0.35">
      <c r="A137" s="9" t="s">
        <v>693</v>
      </c>
      <c r="B137" s="1" t="s">
        <v>694</v>
      </c>
      <c r="C137" s="2" t="s">
        <v>15</v>
      </c>
      <c r="D137" s="3" t="s">
        <v>16</v>
      </c>
      <c r="E137" s="3" t="s">
        <v>17</v>
      </c>
      <c r="F137" s="3" t="s">
        <v>18</v>
      </c>
      <c r="G137" s="3" t="s">
        <v>19</v>
      </c>
      <c r="H137" s="4" t="s">
        <v>19</v>
      </c>
      <c r="I137" s="1" t="s">
        <v>695</v>
      </c>
      <c r="J137" s="1" t="s">
        <v>696</v>
      </c>
      <c r="K137" s="1" t="s">
        <v>697</v>
      </c>
      <c r="L137" s="3" t="str">
        <f t="shared" si="0"/>
        <v>Outstanding</v>
      </c>
      <c r="M137" s="11" t="s">
        <v>19</v>
      </c>
    </row>
    <row r="138" spans="1:13" ht="60" customHeight="1" x14ac:dyDescent="0.35">
      <c r="A138" s="9" t="s">
        <v>698</v>
      </c>
      <c r="B138" s="1" t="s">
        <v>699</v>
      </c>
      <c r="C138" s="2" t="s">
        <v>15</v>
      </c>
      <c r="D138" s="3" t="s">
        <v>16</v>
      </c>
      <c r="E138" s="3" t="s">
        <v>17</v>
      </c>
      <c r="F138" s="3" t="s">
        <v>18</v>
      </c>
      <c r="G138" s="3" t="s">
        <v>19</v>
      </c>
      <c r="H138" s="4" t="s">
        <v>19</v>
      </c>
      <c r="I138" s="1" t="s">
        <v>700</v>
      </c>
      <c r="J138" s="1" t="s">
        <v>701</v>
      </c>
      <c r="K138" s="1" t="s">
        <v>702</v>
      </c>
      <c r="L138" s="3" t="str">
        <f t="shared" si="0"/>
        <v>Outstanding</v>
      </c>
      <c r="M138" s="11" t="s">
        <v>19</v>
      </c>
    </row>
    <row r="139" spans="1:13" ht="60" customHeight="1" x14ac:dyDescent="0.35">
      <c r="A139" s="9" t="s">
        <v>703</v>
      </c>
      <c r="B139" s="1" t="s">
        <v>704</v>
      </c>
      <c r="C139" s="2" t="s">
        <v>15</v>
      </c>
      <c r="D139" s="3" t="s">
        <v>16</v>
      </c>
      <c r="E139" s="3" t="s">
        <v>17</v>
      </c>
      <c r="F139" s="3" t="s">
        <v>18</v>
      </c>
      <c r="G139" s="3" t="s">
        <v>19</v>
      </c>
      <c r="H139" s="4" t="s">
        <v>19</v>
      </c>
      <c r="I139" s="1" t="s">
        <v>705</v>
      </c>
      <c r="J139" s="1" t="s">
        <v>706</v>
      </c>
      <c r="K139" s="1" t="s">
        <v>707</v>
      </c>
      <c r="L139" s="3" t="str">
        <f t="shared" si="0"/>
        <v>Outstanding</v>
      </c>
      <c r="M139" s="11" t="s">
        <v>19</v>
      </c>
    </row>
    <row r="140" spans="1:13" ht="60" customHeight="1" x14ac:dyDescent="0.35">
      <c r="A140" s="9" t="s">
        <v>708</v>
      </c>
      <c r="B140" s="1" t="s">
        <v>709</v>
      </c>
      <c r="C140" s="2" t="s">
        <v>15</v>
      </c>
      <c r="D140" s="3" t="s">
        <v>16</v>
      </c>
      <c r="E140" s="3" t="s">
        <v>17</v>
      </c>
      <c r="F140" s="3" t="s">
        <v>18</v>
      </c>
      <c r="G140" s="3" t="s">
        <v>19</v>
      </c>
      <c r="H140" s="4" t="s">
        <v>19</v>
      </c>
      <c r="I140" s="1" t="s">
        <v>710</v>
      </c>
      <c r="J140" s="1" t="s">
        <v>711</v>
      </c>
      <c r="K140" s="1" t="s">
        <v>712</v>
      </c>
      <c r="L140" s="3" t="str">
        <f t="shared" si="0"/>
        <v>Outstanding</v>
      </c>
      <c r="M140" s="11" t="s">
        <v>19</v>
      </c>
    </row>
    <row r="141" spans="1:13" ht="60" customHeight="1" x14ac:dyDescent="0.35">
      <c r="A141" s="9" t="s">
        <v>713</v>
      </c>
      <c r="B141" s="1" t="s">
        <v>714</v>
      </c>
      <c r="C141" s="2" t="s">
        <v>15</v>
      </c>
      <c r="D141" s="3" t="s">
        <v>16</v>
      </c>
      <c r="E141" s="3" t="s">
        <v>17</v>
      </c>
      <c r="F141" s="3" t="s">
        <v>18</v>
      </c>
      <c r="G141" s="3" t="s">
        <v>19</v>
      </c>
      <c r="H141" s="4" t="s">
        <v>19</v>
      </c>
      <c r="I141" s="1" t="s">
        <v>715</v>
      </c>
      <c r="J141" s="1" t="s">
        <v>716</v>
      </c>
      <c r="K141" s="1" t="s">
        <v>717</v>
      </c>
      <c r="L141" s="3" t="str">
        <f t="shared" si="0"/>
        <v>Outstanding</v>
      </c>
      <c r="M141" s="11" t="s">
        <v>19</v>
      </c>
    </row>
    <row r="142" spans="1:13" ht="60" customHeight="1" x14ac:dyDescent="0.35">
      <c r="A142" s="9" t="s">
        <v>718</v>
      </c>
      <c r="B142" s="1" t="s">
        <v>719</v>
      </c>
      <c r="C142" s="2" t="s">
        <v>15</v>
      </c>
      <c r="D142" s="3" t="s">
        <v>16</v>
      </c>
      <c r="E142" s="3" t="s">
        <v>17</v>
      </c>
      <c r="F142" s="3" t="s">
        <v>18</v>
      </c>
      <c r="G142" s="3" t="s">
        <v>19</v>
      </c>
      <c r="H142" s="4" t="s">
        <v>19</v>
      </c>
      <c r="I142" s="1" t="s">
        <v>720</v>
      </c>
      <c r="J142" s="1" t="s">
        <v>721</v>
      </c>
      <c r="K142" s="1" t="s">
        <v>722</v>
      </c>
      <c r="L142" s="3" t="str">
        <f t="shared" si="0"/>
        <v>Outstanding</v>
      </c>
      <c r="M142" s="11" t="s">
        <v>19</v>
      </c>
    </row>
    <row r="143" spans="1:13" ht="60" customHeight="1" x14ac:dyDescent="0.35">
      <c r="A143" s="9" t="s">
        <v>723</v>
      </c>
      <c r="B143" s="1" t="s">
        <v>724</v>
      </c>
      <c r="C143" s="2" t="s">
        <v>15</v>
      </c>
      <c r="D143" s="3" t="s">
        <v>16</v>
      </c>
      <c r="E143" s="3" t="s">
        <v>17</v>
      </c>
      <c r="F143" s="3" t="s">
        <v>18</v>
      </c>
      <c r="G143" s="3" t="s">
        <v>19</v>
      </c>
      <c r="H143" s="4" t="s">
        <v>19</v>
      </c>
      <c r="I143" s="1" t="s">
        <v>725</v>
      </c>
      <c r="J143" s="1" t="s">
        <v>726</v>
      </c>
      <c r="K143" s="1" t="s">
        <v>727</v>
      </c>
      <c r="L143" s="3" t="str">
        <f t="shared" si="0"/>
        <v>Outstanding</v>
      </c>
      <c r="M143" s="11" t="s">
        <v>19</v>
      </c>
    </row>
    <row r="144" spans="1:13" ht="60" customHeight="1" x14ac:dyDescent="0.35">
      <c r="A144" s="9" t="s">
        <v>728</v>
      </c>
      <c r="B144" s="1" t="s">
        <v>729</v>
      </c>
      <c r="C144" s="2" t="s">
        <v>15</v>
      </c>
      <c r="D144" s="3" t="s">
        <v>16</v>
      </c>
      <c r="E144" s="3" t="s">
        <v>17</v>
      </c>
      <c r="F144" s="3" t="s">
        <v>18</v>
      </c>
      <c r="G144" s="3" t="s">
        <v>19</v>
      </c>
      <c r="H144" s="4" t="s">
        <v>19</v>
      </c>
      <c r="I144" s="1" t="s">
        <v>730</v>
      </c>
      <c r="J144" s="1" t="s">
        <v>731</v>
      </c>
      <c r="K144" s="1" t="s">
        <v>732</v>
      </c>
      <c r="L144" s="3" t="str">
        <f t="shared" si="0"/>
        <v>Outstanding</v>
      </c>
      <c r="M144" s="11" t="s">
        <v>19</v>
      </c>
    </row>
    <row r="145" spans="1:13" ht="60" customHeight="1" x14ac:dyDescent="0.35">
      <c r="A145" s="9" t="s">
        <v>733</v>
      </c>
      <c r="B145" s="1" t="s">
        <v>734</v>
      </c>
      <c r="C145" s="2" t="s">
        <v>15</v>
      </c>
      <c r="D145" s="3" t="s">
        <v>16</v>
      </c>
      <c r="E145" s="3" t="s">
        <v>17</v>
      </c>
      <c r="F145" s="3" t="s">
        <v>18</v>
      </c>
      <c r="G145" s="3" t="s">
        <v>19</v>
      </c>
      <c r="H145" s="4" t="s">
        <v>19</v>
      </c>
      <c r="I145" s="1" t="s">
        <v>735</v>
      </c>
      <c r="J145" s="1" t="s">
        <v>736</v>
      </c>
      <c r="K145" s="1" t="s">
        <v>737</v>
      </c>
      <c r="L145" s="3" t="str">
        <f t="shared" si="0"/>
        <v>Outstanding</v>
      </c>
      <c r="M145" s="11" t="s">
        <v>19</v>
      </c>
    </row>
    <row r="146" spans="1:13" ht="60" customHeight="1" x14ac:dyDescent="0.35">
      <c r="A146" s="9" t="s">
        <v>738</v>
      </c>
      <c r="B146" s="1" t="s">
        <v>739</v>
      </c>
      <c r="C146" s="2" t="s">
        <v>15</v>
      </c>
      <c r="D146" s="3" t="s">
        <v>16</v>
      </c>
      <c r="E146" s="3" t="s">
        <v>17</v>
      </c>
      <c r="F146" s="3" t="s">
        <v>18</v>
      </c>
      <c r="G146" s="3" t="s">
        <v>19</v>
      </c>
      <c r="H146" s="4" t="s">
        <v>19</v>
      </c>
      <c r="I146" s="1" t="s">
        <v>740</v>
      </c>
      <c r="J146" s="1" t="s">
        <v>741</v>
      </c>
      <c r="K146" s="1" t="s">
        <v>742</v>
      </c>
      <c r="L146" s="3" t="str">
        <f t="shared" si="0"/>
        <v>Outstanding</v>
      </c>
      <c r="M146" s="11" t="s">
        <v>19</v>
      </c>
    </row>
    <row r="147" spans="1:13" ht="60" customHeight="1" x14ac:dyDescent="0.35">
      <c r="A147" s="9" t="s">
        <v>743</v>
      </c>
      <c r="B147" s="1" t="s">
        <v>744</v>
      </c>
      <c r="C147" s="2" t="s">
        <v>15</v>
      </c>
      <c r="D147" s="3" t="s">
        <v>16</v>
      </c>
      <c r="E147" s="3" t="s">
        <v>17</v>
      </c>
      <c r="F147" s="3" t="s">
        <v>18</v>
      </c>
      <c r="G147" s="3" t="s">
        <v>19</v>
      </c>
      <c r="H147" s="4" t="s">
        <v>19</v>
      </c>
      <c r="I147" s="1" t="s">
        <v>745</v>
      </c>
      <c r="J147" s="1" t="s">
        <v>746</v>
      </c>
      <c r="K147" s="1" t="s">
        <v>747</v>
      </c>
      <c r="L147" s="3" t="str">
        <f t="shared" si="0"/>
        <v>Outstanding</v>
      </c>
      <c r="M147" s="11" t="s">
        <v>19</v>
      </c>
    </row>
    <row r="148" spans="1:13" ht="60" customHeight="1" x14ac:dyDescent="0.35">
      <c r="A148" s="9" t="s">
        <v>748</v>
      </c>
      <c r="B148" s="1" t="s">
        <v>749</v>
      </c>
      <c r="C148" s="2" t="s">
        <v>15</v>
      </c>
      <c r="D148" s="3" t="s">
        <v>16</v>
      </c>
      <c r="E148" s="3" t="s">
        <v>17</v>
      </c>
      <c r="F148" s="3" t="s">
        <v>18</v>
      </c>
      <c r="G148" s="3" t="s">
        <v>19</v>
      </c>
      <c r="H148" s="4" t="s">
        <v>19</v>
      </c>
      <c r="I148" s="1" t="s">
        <v>750</v>
      </c>
      <c r="J148" s="1" t="s">
        <v>751</v>
      </c>
      <c r="K148" s="1" t="s">
        <v>752</v>
      </c>
      <c r="L148" s="3" t="str">
        <f t="shared" si="0"/>
        <v>Outstanding</v>
      </c>
      <c r="M148" s="11" t="s">
        <v>19</v>
      </c>
    </row>
    <row r="149" spans="1:13" ht="60" customHeight="1" x14ac:dyDescent="0.35">
      <c r="A149" s="9" t="s">
        <v>753</v>
      </c>
      <c r="B149" s="1" t="s">
        <v>754</v>
      </c>
      <c r="C149" s="2" t="s">
        <v>15</v>
      </c>
      <c r="D149" s="3" t="s">
        <v>16</v>
      </c>
      <c r="E149" s="3" t="s">
        <v>17</v>
      </c>
      <c r="F149" s="3" t="s">
        <v>18</v>
      </c>
      <c r="G149" s="3" t="s">
        <v>19</v>
      </c>
      <c r="H149" s="4" t="s">
        <v>19</v>
      </c>
      <c r="I149" s="1" t="s">
        <v>755</v>
      </c>
      <c r="J149" s="1" t="s">
        <v>756</v>
      </c>
      <c r="K149" s="1" t="s">
        <v>757</v>
      </c>
      <c r="L149" s="3" t="str">
        <f t="shared" si="0"/>
        <v>Outstanding</v>
      </c>
      <c r="M149" s="11" t="s">
        <v>19</v>
      </c>
    </row>
    <row r="150" spans="1:13" ht="60" customHeight="1" x14ac:dyDescent="0.35">
      <c r="A150" s="9" t="s">
        <v>758</v>
      </c>
      <c r="B150" s="1" t="s">
        <v>759</v>
      </c>
      <c r="C150" s="2" t="s">
        <v>15</v>
      </c>
      <c r="D150" s="3" t="s">
        <v>16</v>
      </c>
      <c r="E150" s="3" t="s">
        <v>17</v>
      </c>
      <c r="F150" s="3" t="s">
        <v>18</v>
      </c>
      <c r="G150" s="3" t="s">
        <v>19</v>
      </c>
      <c r="H150" s="4" t="s">
        <v>19</v>
      </c>
      <c r="I150" s="1" t="s">
        <v>760</v>
      </c>
      <c r="J150" s="1" t="s">
        <v>761</v>
      </c>
      <c r="K150" s="1" t="s">
        <v>762</v>
      </c>
      <c r="L150" s="3" t="str">
        <f t="shared" si="0"/>
        <v>Outstanding</v>
      </c>
      <c r="M150" s="11" t="s">
        <v>19</v>
      </c>
    </row>
    <row r="151" spans="1:13" ht="60" customHeight="1" x14ac:dyDescent="0.35">
      <c r="A151" s="9" t="s">
        <v>763</v>
      </c>
      <c r="B151" s="1" t="s">
        <v>764</v>
      </c>
      <c r="C151" s="2" t="s">
        <v>15</v>
      </c>
      <c r="D151" s="3" t="s">
        <v>16</v>
      </c>
      <c r="E151" s="3" t="s">
        <v>17</v>
      </c>
      <c r="F151" s="3" t="s">
        <v>18</v>
      </c>
      <c r="G151" s="3" t="s">
        <v>19</v>
      </c>
      <c r="H151" s="4" t="s">
        <v>19</v>
      </c>
      <c r="I151" s="1" t="s">
        <v>765</v>
      </c>
      <c r="J151" s="1" t="s">
        <v>766</v>
      </c>
      <c r="K151" s="1" t="s">
        <v>767</v>
      </c>
      <c r="L151" s="3" t="str">
        <f t="shared" si="0"/>
        <v>Outstanding</v>
      </c>
      <c r="M151" s="11" t="s">
        <v>19</v>
      </c>
    </row>
    <row r="152" spans="1:13" ht="60" customHeight="1" x14ac:dyDescent="0.35">
      <c r="A152" s="9" t="s">
        <v>768</v>
      </c>
      <c r="B152" s="1" t="s">
        <v>769</v>
      </c>
      <c r="C152" s="2" t="s">
        <v>15</v>
      </c>
      <c r="D152" s="3" t="s">
        <v>16</v>
      </c>
      <c r="E152" s="3" t="s">
        <v>17</v>
      </c>
      <c r="F152" s="3" t="s">
        <v>18</v>
      </c>
      <c r="G152" s="3" t="s">
        <v>19</v>
      </c>
      <c r="H152" s="4" t="s">
        <v>19</v>
      </c>
      <c r="I152" s="1" t="s">
        <v>770</v>
      </c>
      <c r="J152" s="1" t="s">
        <v>771</v>
      </c>
      <c r="K152" s="1" t="s">
        <v>772</v>
      </c>
      <c r="L152" s="3" t="str">
        <f t="shared" si="0"/>
        <v>Outstanding</v>
      </c>
      <c r="M152" s="11" t="s">
        <v>19</v>
      </c>
    </row>
    <row r="153" spans="1:13" ht="60" customHeight="1" x14ac:dyDescent="0.35">
      <c r="A153" s="9" t="s">
        <v>773</v>
      </c>
      <c r="B153" s="1" t="s">
        <v>774</v>
      </c>
      <c r="C153" s="2" t="s">
        <v>15</v>
      </c>
      <c r="D153" s="3" t="s">
        <v>16</v>
      </c>
      <c r="E153" s="3" t="s">
        <v>17</v>
      </c>
      <c r="F153" s="3" t="s">
        <v>18</v>
      </c>
      <c r="G153" s="3" t="s">
        <v>19</v>
      </c>
      <c r="H153" s="4" t="s">
        <v>19</v>
      </c>
      <c r="I153" s="1" t="s">
        <v>775</v>
      </c>
      <c r="J153" s="1" t="s">
        <v>776</v>
      </c>
      <c r="K153" s="1" t="s">
        <v>777</v>
      </c>
      <c r="L153" s="3" t="str">
        <f t="shared" si="0"/>
        <v>Outstanding</v>
      </c>
      <c r="M153" s="11" t="s">
        <v>19</v>
      </c>
    </row>
    <row r="154" spans="1:13" ht="60" customHeight="1" x14ac:dyDescent="0.35">
      <c r="A154" s="9" t="s">
        <v>778</v>
      </c>
      <c r="B154" s="1" t="s">
        <v>779</v>
      </c>
      <c r="C154" s="2" t="s">
        <v>15</v>
      </c>
      <c r="D154" s="3" t="s">
        <v>16</v>
      </c>
      <c r="E154" s="3" t="s">
        <v>17</v>
      </c>
      <c r="F154" s="3" t="s">
        <v>18</v>
      </c>
      <c r="G154" s="3" t="s">
        <v>19</v>
      </c>
      <c r="H154" s="4" t="s">
        <v>19</v>
      </c>
      <c r="I154" s="1" t="s">
        <v>780</v>
      </c>
      <c r="J154" s="1" t="s">
        <v>781</v>
      </c>
      <c r="K154" s="1" t="s">
        <v>782</v>
      </c>
      <c r="L154" s="3" t="str">
        <f t="shared" si="0"/>
        <v>Outstanding</v>
      </c>
      <c r="M154" s="11" t="s">
        <v>19</v>
      </c>
    </row>
    <row r="155" spans="1:13" ht="60" customHeight="1" x14ac:dyDescent="0.35">
      <c r="A155" s="9" t="s">
        <v>783</v>
      </c>
      <c r="B155" s="1" t="s">
        <v>784</v>
      </c>
      <c r="C155" s="2" t="s">
        <v>15</v>
      </c>
      <c r="D155" s="3" t="s">
        <v>16</v>
      </c>
      <c r="E155" s="3" t="s">
        <v>17</v>
      </c>
      <c r="F155" s="3" t="s">
        <v>18</v>
      </c>
      <c r="G155" s="3" t="s">
        <v>19</v>
      </c>
      <c r="H155" s="4" t="s">
        <v>19</v>
      </c>
      <c r="I155" s="1" t="s">
        <v>785</v>
      </c>
      <c r="J155" s="1" t="s">
        <v>786</v>
      </c>
      <c r="K155" s="1" t="s">
        <v>787</v>
      </c>
      <c r="L155" s="3" t="str">
        <f t="shared" si="0"/>
        <v>Outstanding</v>
      </c>
      <c r="M155" s="11" t="s">
        <v>19</v>
      </c>
    </row>
    <row r="156" spans="1:13" ht="60" customHeight="1" x14ac:dyDescent="0.35">
      <c r="A156" s="9" t="s">
        <v>788</v>
      </c>
      <c r="B156" s="1" t="s">
        <v>789</v>
      </c>
      <c r="C156" s="2" t="s">
        <v>15</v>
      </c>
      <c r="D156" s="3" t="s">
        <v>16</v>
      </c>
      <c r="E156" s="3" t="s">
        <v>17</v>
      </c>
      <c r="F156" s="3" t="s">
        <v>18</v>
      </c>
      <c r="G156" s="3" t="s">
        <v>19</v>
      </c>
      <c r="H156" s="4" t="s">
        <v>19</v>
      </c>
      <c r="I156" s="1" t="s">
        <v>790</v>
      </c>
      <c r="J156" s="1" t="s">
        <v>791</v>
      </c>
      <c r="K156" s="1" t="s">
        <v>792</v>
      </c>
      <c r="L156" s="3" t="str">
        <f t="shared" si="0"/>
        <v>Outstanding</v>
      </c>
      <c r="M156" s="11" t="s">
        <v>19</v>
      </c>
    </row>
    <row r="157" spans="1:13" ht="60" customHeight="1" x14ac:dyDescent="0.35">
      <c r="A157" s="9" t="s">
        <v>793</v>
      </c>
      <c r="B157" s="1" t="s">
        <v>794</v>
      </c>
      <c r="C157" s="2" t="s">
        <v>15</v>
      </c>
      <c r="D157" s="3" t="s">
        <v>16</v>
      </c>
      <c r="E157" s="3" t="s">
        <v>17</v>
      </c>
      <c r="F157" s="3" t="s">
        <v>18</v>
      </c>
      <c r="G157" s="3" t="s">
        <v>19</v>
      </c>
      <c r="H157" s="4" t="s">
        <v>19</v>
      </c>
      <c r="I157" s="1" t="s">
        <v>795</v>
      </c>
      <c r="J157" s="1" t="s">
        <v>796</v>
      </c>
      <c r="K157" s="1" t="s">
        <v>797</v>
      </c>
      <c r="L157" s="3" t="str">
        <f t="shared" si="0"/>
        <v>Outstanding</v>
      </c>
      <c r="M157" s="11" t="s">
        <v>19</v>
      </c>
    </row>
    <row r="158" spans="1:13" ht="60" customHeight="1" x14ac:dyDescent="0.35">
      <c r="A158" s="9" t="s">
        <v>798</v>
      </c>
      <c r="B158" s="1" t="s">
        <v>799</v>
      </c>
      <c r="C158" s="2" t="s">
        <v>15</v>
      </c>
      <c r="D158" s="3" t="s">
        <v>16</v>
      </c>
      <c r="E158" s="3" t="s">
        <v>17</v>
      </c>
      <c r="F158" s="3" t="s">
        <v>18</v>
      </c>
      <c r="G158" s="3" t="s">
        <v>19</v>
      </c>
      <c r="H158" s="4" t="s">
        <v>19</v>
      </c>
      <c r="I158" s="1" t="s">
        <v>800</v>
      </c>
      <c r="J158" s="1" t="s">
        <v>801</v>
      </c>
      <c r="K158" s="1" t="s">
        <v>802</v>
      </c>
      <c r="L158" s="3" t="str">
        <f t="shared" si="0"/>
        <v>Outstanding</v>
      </c>
      <c r="M158" s="11" t="s">
        <v>19</v>
      </c>
    </row>
    <row r="159" spans="1:13" ht="60" customHeight="1" x14ac:dyDescent="0.35">
      <c r="A159" s="9" t="s">
        <v>803</v>
      </c>
      <c r="B159" s="1" t="s">
        <v>804</v>
      </c>
      <c r="C159" s="2" t="s">
        <v>15</v>
      </c>
      <c r="D159" s="3" t="s">
        <v>16</v>
      </c>
      <c r="E159" s="3" t="s">
        <v>17</v>
      </c>
      <c r="F159" s="3" t="s">
        <v>18</v>
      </c>
      <c r="G159" s="3" t="s">
        <v>19</v>
      </c>
      <c r="H159" s="4" t="s">
        <v>19</v>
      </c>
      <c r="I159" s="1" t="s">
        <v>805</v>
      </c>
      <c r="J159" s="1" t="s">
        <v>806</v>
      </c>
      <c r="K159" s="1" t="s">
        <v>807</v>
      </c>
      <c r="L159" s="3" t="str">
        <f t="shared" si="0"/>
        <v>Outstanding</v>
      </c>
      <c r="M159" s="11" t="s">
        <v>19</v>
      </c>
    </row>
    <row r="160" spans="1:13" ht="60" customHeight="1" x14ac:dyDescent="0.35">
      <c r="A160" s="9" t="s">
        <v>808</v>
      </c>
      <c r="B160" s="1" t="s">
        <v>809</v>
      </c>
      <c r="C160" s="2" t="s">
        <v>15</v>
      </c>
      <c r="D160" s="3" t="s">
        <v>16</v>
      </c>
      <c r="E160" s="3" t="s">
        <v>17</v>
      </c>
      <c r="F160" s="3" t="s">
        <v>18</v>
      </c>
      <c r="G160" s="3" t="s">
        <v>19</v>
      </c>
      <c r="H160" s="4" t="s">
        <v>19</v>
      </c>
      <c r="I160" s="1" t="s">
        <v>810</v>
      </c>
      <c r="J160" s="1" t="s">
        <v>811</v>
      </c>
      <c r="K160" s="1" t="s">
        <v>812</v>
      </c>
      <c r="L160" s="3" t="str">
        <f t="shared" si="0"/>
        <v>Outstanding</v>
      </c>
      <c r="M160" s="11" t="s">
        <v>19</v>
      </c>
    </row>
    <row r="161" spans="1:13" ht="60" customHeight="1" x14ac:dyDescent="0.35">
      <c r="A161" s="10" t="s">
        <v>813</v>
      </c>
      <c r="B161" s="5" t="s">
        <v>814</v>
      </c>
      <c r="C161" s="6" t="s">
        <v>15</v>
      </c>
      <c r="D161" s="7" t="s">
        <v>16</v>
      </c>
      <c r="E161" s="7" t="s">
        <v>17</v>
      </c>
      <c r="F161" s="7" t="s">
        <v>18</v>
      </c>
      <c r="G161" s="7" t="s">
        <v>19</v>
      </c>
      <c r="H161" s="8" t="s">
        <v>19</v>
      </c>
      <c r="I161" s="5" t="s">
        <v>815</v>
      </c>
      <c r="J161" s="5" t="s">
        <v>816</v>
      </c>
      <c r="K161" s="5" t="s">
        <v>817</v>
      </c>
      <c r="L161" s="7" t="str">
        <f t="shared" si="0"/>
        <v>Outstanding</v>
      </c>
      <c r="M161" s="12" t="s">
        <v>19</v>
      </c>
    </row>
    <row r="165" spans="1:13" ht="32" customHeight="1" x14ac:dyDescent="0.35">
      <c r="A165" s="288" t="s">
        <v>818</v>
      </c>
      <c r="B165" s="288"/>
      <c r="C165" s="288"/>
      <c r="D165" s="288"/>
    </row>
  </sheetData>
  <mergeCells count="1">
    <mergeCell ref="A165:D165"/>
  </mergeCells>
  <conditionalFormatting sqref="C2:C161">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6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6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6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61" xr:uid="{00000000-0002-0000-0200-000000000000}">
      <formula1>"Must,Should,Could,Won't,Unassigned"</formula1>
    </dataValidation>
    <dataValidation type="list" showErrorMessage="1" errorTitle="Invalid Value" error="Please select a value from the list: Low, Medium, High, Unassessed." sqref="E2:E161" xr:uid="{00000000-0002-0000-0200-000001000000}">
      <formula1>"Low,Medium,High,Unassessed"</formula1>
    </dataValidation>
    <dataValidation type="list" showErrorMessage="1" errorTitle="Invalid Value" error="Please select a value from the list: Phase1, Phase2, Phase3, Phase4, Phase5, Pending." sqref="F2:F1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61" xr:uid="{00000000-0002-0000-0200-000003000000}">
      <formula1>"Implemented,Testing,Failed,Compensated,Risk Accepted,N/A"</formula1>
    </dataValidation>
  </dataValidations>
  <hyperlinks>
    <hyperlink ref="A1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967</v>
      </c>
      <c r="C2" s="305" t="s">
        <v>967</v>
      </c>
      <c r="D2" s="305" t="s">
        <v>967</v>
      </c>
      <c r="E2" s="305" t="s">
        <v>967</v>
      </c>
      <c r="F2" s="305" t="s">
        <v>967</v>
      </c>
      <c r="G2" s="305" t="s">
        <v>967</v>
      </c>
      <c r="H2" s="309" t="s">
        <v>968</v>
      </c>
      <c r="I2" s="309" t="s">
        <v>968</v>
      </c>
      <c r="J2" s="309" t="s">
        <v>968</v>
      </c>
      <c r="K2" s="309" t="s">
        <v>968</v>
      </c>
      <c r="L2" s="309" t="s">
        <v>968</v>
      </c>
      <c r="M2" s="308" t="s">
        <v>969</v>
      </c>
      <c r="N2" s="308" t="s">
        <v>969</v>
      </c>
      <c r="O2" s="310" t="s">
        <v>970</v>
      </c>
      <c r="P2" s="310" t="s">
        <v>970</v>
      </c>
      <c r="Q2" s="306" t="s">
        <v>11</v>
      </c>
      <c r="R2" s="306" t="s">
        <v>11</v>
      </c>
      <c r="S2" s="306" t="s">
        <v>11</v>
      </c>
      <c r="T2" s="307" t="s">
        <v>971</v>
      </c>
    </row>
    <row r="3" spans="2:20" ht="35" customHeight="1" x14ac:dyDescent="0.35">
      <c r="B3" s="70" t="s">
        <v>972</v>
      </c>
      <c r="C3" s="70" t="s">
        <v>973</v>
      </c>
      <c r="D3" s="70" t="s">
        <v>974</v>
      </c>
      <c r="E3" s="70" t="s">
        <v>975</v>
      </c>
      <c r="F3" s="70" t="s">
        <v>976</v>
      </c>
      <c r="G3" s="70" t="s">
        <v>9</v>
      </c>
      <c r="H3" s="71" t="s">
        <v>977</v>
      </c>
      <c r="I3" s="71" t="s">
        <v>978</v>
      </c>
      <c r="J3" s="71" t="s">
        <v>979</v>
      </c>
      <c r="K3" s="71" t="s">
        <v>980</v>
      </c>
      <c r="L3" s="71" t="s">
        <v>912</v>
      </c>
      <c r="M3" s="72" t="s">
        <v>981</v>
      </c>
      <c r="N3" s="72" t="s">
        <v>982</v>
      </c>
      <c r="O3" s="73" t="s">
        <v>983</v>
      </c>
      <c r="P3" s="73" t="s">
        <v>984</v>
      </c>
      <c r="Q3" s="74" t="s">
        <v>11</v>
      </c>
      <c r="R3" s="74" t="s">
        <v>985</v>
      </c>
      <c r="S3" s="74" t="s">
        <v>986</v>
      </c>
      <c r="T3" s="75" t="s">
        <v>987</v>
      </c>
    </row>
    <row r="4" spans="2:20" ht="60" customHeight="1" x14ac:dyDescent="0.35">
      <c r="B4" s="76" t="s">
        <v>988</v>
      </c>
      <c r="C4" s="76" t="s">
        <v>989</v>
      </c>
      <c r="D4" s="76" t="s">
        <v>990</v>
      </c>
      <c r="E4" s="76" t="s">
        <v>991</v>
      </c>
      <c r="F4" s="76" t="s">
        <v>992</v>
      </c>
      <c r="G4" s="76" t="s">
        <v>993</v>
      </c>
      <c r="H4" s="76" t="s">
        <v>994</v>
      </c>
      <c r="I4" s="76" t="s">
        <v>995</v>
      </c>
      <c r="J4" s="76" t="s">
        <v>996</v>
      </c>
      <c r="K4" s="76" t="s">
        <v>997</v>
      </c>
      <c r="L4" s="76" t="s">
        <v>998</v>
      </c>
      <c r="M4" s="76" t="s">
        <v>999</v>
      </c>
      <c r="N4" s="76" t="s">
        <v>1000</v>
      </c>
      <c r="O4" s="76" t="s">
        <v>1001</v>
      </c>
      <c r="P4" s="76" t="s">
        <v>1002</v>
      </c>
      <c r="Q4" s="76" t="s">
        <v>1003</v>
      </c>
      <c r="R4" s="76" t="s">
        <v>1004</v>
      </c>
      <c r="S4" s="76" t="s">
        <v>1005</v>
      </c>
      <c r="T4" s="76" t="s">
        <v>1006</v>
      </c>
    </row>
    <row r="5" spans="2:20" ht="60" customHeight="1" x14ac:dyDescent="0.35">
      <c r="B5" s="38" t="s">
        <v>1007</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1008</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1009</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1010</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1011</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1012</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1013</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1014</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1015</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1016</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1017</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1018</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1019</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1020</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1021</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1022</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1023</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1024</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1025</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1026</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1027</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1028</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1029</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1030</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1031</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1032</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1033</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1034</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1035</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1036</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1037</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1038</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1039</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1040</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1041</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1042</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1043</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1044</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1045</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1046</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1047</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1048</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1049</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1050</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1051</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1052</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1053</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1054</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1055</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1056</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818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1057</v>
      </c>
      <c r="B1" s="104" t="s">
        <v>0</v>
      </c>
      <c r="C1" s="104" t="s">
        <v>1058</v>
      </c>
      <c r="D1" s="104" t="s">
        <v>9</v>
      </c>
      <c r="E1" s="104" t="s">
        <v>1059</v>
      </c>
      <c r="F1" s="104" t="s">
        <v>1060</v>
      </c>
      <c r="G1" s="104" t="s">
        <v>1061</v>
      </c>
      <c r="H1" s="104" t="s">
        <v>1062</v>
      </c>
      <c r="I1" s="104" t="s">
        <v>1063</v>
      </c>
      <c r="J1" s="104" t="s">
        <v>1064</v>
      </c>
      <c r="K1" s="104" t="s">
        <v>1065</v>
      </c>
      <c r="L1" s="104" t="s">
        <v>1066</v>
      </c>
      <c r="M1" s="104" t="s">
        <v>1067</v>
      </c>
      <c r="N1" s="104" t="s">
        <v>1068</v>
      </c>
      <c r="O1" s="104" t="s">
        <v>1069</v>
      </c>
      <c r="P1" s="104" t="s">
        <v>1070</v>
      </c>
      <c r="Q1" s="104" t="s">
        <v>1071</v>
      </c>
      <c r="R1" s="104" t="s">
        <v>1072</v>
      </c>
      <c r="S1" s="104" t="s">
        <v>1073</v>
      </c>
      <c r="T1" s="104" t="s">
        <v>1074</v>
      </c>
      <c r="U1" s="104" t="s">
        <v>1075</v>
      </c>
      <c r="V1" s="104" t="s">
        <v>1076</v>
      </c>
      <c r="W1" s="104" t="s">
        <v>1077</v>
      </c>
      <c r="X1" s="104" t="s">
        <v>1078</v>
      </c>
      <c r="Y1" s="104" t="s">
        <v>1079</v>
      </c>
      <c r="Z1" s="104" t="s">
        <v>1080</v>
      </c>
      <c r="AA1" s="104" t="s">
        <v>1081</v>
      </c>
      <c r="AB1" s="104" t="s">
        <v>1082</v>
      </c>
      <c r="AC1" s="104" t="s">
        <v>1083</v>
      </c>
      <c r="AD1" s="104" t="s">
        <v>1084</v>
      </c>
      <c r="AE1" s="104" t="s">
        <v>1085</v>
      </c>
      <c r="AF1" s="104" t="s">
        <v>1086</v>
      </c>
      <c r="AG1" s="104" t="s">
        <v>1087</v>
      </c>
      <c r="AH1" s="104" t="s">
        <v>1088</v>
      </c>
      <c r="AI1" s="104" t="s">
        <v>1089</v>
      </c>
      <c r="AJ1" s="104" t="s">
        <v>1090</v>
      </c>
      <c r="AK1" s="104" t="s">
        <v>1091</v>
      </c>
      <c r="AL1" s="104" t="s">
        <v>1092</v>
      </c>
      <c r="AM1" s="104" t="s">
        <v>1093</v>
      </c>
      <c r="AN1" s="104" t="s">
        <v>1094</v>
      </c>
      <c r="AO1" s="104" t="s">
        <v>1095</v>
      </c>
      <c r="AP1" s="104" t="s">
        <v>1096</v>
      </c>
      <c r="AQ1" s="104" t="s">
        <v>1097</v>
      </c>
      <c r="AR1" s="104" t="s">
        <v>1098</v>
      </c>
      <c r="AS1" s="104" t="s">
        <v>1099</v>
      </c>
      <c r="AT1" s="104" t="s">
        <v>1100</v>
      </c>
      <c r="AU1" s="104" t="s">
        <v>1101</v>
      </c>
      <c r="AV1" s="104" t="s">
        <v>1102</v>
      </c>
      <c r="AW1" s="105" t="s">
        <v>1103</v>
      </c>
    </row>
    <row r="2" spans="1:49" ht="60" customHeight="1" outlineLevel="1" x14ac:dyDescent="0.35">
      <c r="A2" s="97" t="s">
        <v>1104</v>
      </c>
      <c r="B2" s="80">
        <v>1</v>
      </c>
      <c r="C2" s="82" t="s">
        <v>19</v>
      </c>
      <c r="D2" s="84" t="s">
        <v>1105</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1104</v>
      </c>
      <c r="B3" s="81" t="s">
        <v>1106</v>
      </c>
      <c r="C3" s="83" t="s">
        <v>1107</v>
      </c>
      <c r="D3" s="85" t="s">
        <v>1108</v>
      </c>
      <c r="E3" s="85" t="s">
        <v>1109</v>
      </c>
      <c r="F3" s="86" t="s">
        <v>1110</v>
      </c>
      <c r="G3" s="86" t="s">
        <v>1111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1104</v>
      </c>
      <c r="B4" s="81" t="s">
        <v>1112</v>
      </c>
      <c r="C4" s="83" t="s">
        <v>1113</v>
      </c>
      <c r="D4" s="85" t="s">
        <v>1114</v>
      </c>
      <c r="E4" s="85" t="s">
        <v>1115</v>
      </c>
      <c r="F4" s="86" t="s">
        <v>1110</v>
      </c>
      <c r="G4" s="86" t="s">
        <v>1116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1104</v>
      </c>
      <c r="B5" s="81" t="s">
        <v>1117</v>
      </c>
      <c r="C5" s="83" t="s">
        <v>1118</v>
      </c>
      <c r="D5" s="85" t="s">
        <v>1119</v>
      </c>
      <c r="E5" s="85" t="s">
        <v>1120</v>
      </c>
      <c r="F5" s="86" t="s">
        <v>1110</v>
      </c>
      <c r="G5" s="86" t="s">
        <v>1121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1104</v>
      </c>
      <c r="B6" s="81" t="s">
        <v>1122</v>
      </c>
      <c r="C6" s="83" t="s">
        <v>1123</v>
      </c>
      <c r="D6" s="85" t="s">
        <v>1124</v>
      </c>
      <c r="E6" s="85" t="s">
        <v>1125</v>
      </c>
      <c r="F6" s="86" t="s">
        <v>1110</v>
      </c>
      <c r="G6" s="86" t="s">
        <v>1111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1104</v>
      </c>
      <c r="B7" s="81" t="s">
        <v>1126</v>
      </c>
      <c r="C7" s="83" t="s">
        <v>1127</v>
      </c>
      <c r="D7" s="85" t="s">
        <v>1128</v>
      </c>
      <c r="E7" s="85" t="s">
        <v>1129</v>
      </c>
      <c r="F7" s="86" t="s">
        <v>1110</v>
      </c>
      <c r="G7" s="86" t="s">
        <v>1121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1130</v>
      </c>
      <c r="B8" s="80">
        <v>2</v>
      </c>
      <c r="C8" s="82" t="s">
        <v>19</v>
      </c>
      <c r="D8" s="84" t="s">
        <v>1131</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1130</v>
      </c>
      <c r="B9" s="81" t="s">
        <v>1132</v>
      </c>
      <c r="C9" s="83" t="s">
        <v>1133</v>
      </c>
      <c r="D9" s="85" t="s">
        <v>1134</v>
      </c>
      <c r="E9" s="85" t="s">
        <v>1135</v>
      </c>
      <c r="F9" s="86" t="s">
        <v>1136</v>
      </c>
      <c r="G9" s="86" t="s">
        <v>1111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1130</v>
      </c>
      <c r="B10" s="81" t="s">
        <v>1137</v>
      </c>
      <c r="C10" s="83" t="s">
        <v>1138</v>
      </c>
      <c r="D10" s="85" t="s">
        <v>1139</v>
      </c>
      <c r="E10" s="85" t="s">
        <v>1140</v>
      </c>
      <c r="F10" s="86" t="s">
        <v>1136</v>
      </c>
      <c r="G10" s="86" t="s">
        <v>1111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1130</v>
      </c>
      <c r="B11" s="81" t="s">
        <v>1141</v>
      </c>
      <c r="C11" s="83" t="s">
        <v>1142</v>
      </c>
      <c r="D11" s="85" t="s">
        <v>1143</v>
      </c>
      <c r="E11" s="85" t="s">
        <v>1144</v>
      </c>
      <c r="F11" s="86" t="s">
        <v>1136</v>
      </c>
      <c r="G11" s="86" t="s">
        <v>1116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1130</v>
      </c>
      <c r="B12" s="81" t="s">
        <v>1145</v>
      </c>
      <c r="C12" s="83" t="s">
        <v>1146</v>
      </c>
      <c r="D12" s="85" t="s">
        <v>1147</v>
      </c>
      <c r="E12" s="85" t="s">
        <v>1148</v>
      </c>
      <c r="F12" s="86" t="s">
        <v>1136</v>
      </c>
      <c r="G12" s="86" t="s">
        <v>1121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1130</v>
      </c>
      <c r="B13" s="81" t="s">
        <v>1149</v>
      </c>
      <c r="C13" s="83" t="s">
        <v>1150</v>
      </c>
      <c r="D13" s="85" t="s">
        <v>1151</v>
      </c>
      <c r="E13" s="85" t="s">
        <v>1152</v>
      </c>
      <c r="F13" s="86" t="s">
        <v>1136</v>
      </c>
      <c r="G13" s="86" t="s">
        <v>1153</v>
      </c>
      <c r="H13" s="86">
        <v>2</v>
      </c>
      <c r="I13" s="88">
        <f>IF(COUNTIF(J13:AW13,"&lt;&gt;")=0,"",SUMPRODUCT(((Recommendations[ImplStatus]="Implemented")+(Recommendations[ImplStatus]="Compensated"))*ISNUMBER(MATCH(Recommendations[Id],J13:AW13,0)))/COUNTIF(J13:AW13,"&lt;&gt;"))</f>
        <v>0</v>
      </c>
      <c r="J13" s="90" t="s">
        <v>444</v>
      </c>
      <c r="K13" s="90" t="s">
        <v>459</v>
      </c>
      <c r="L13" s="90" t="s">
        <v>728</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1130</v>
      </c>
      <c r="B14" s="81" t="s">
        <v>1154</v>
      </c>
      <c r="C14" s="83" t="s">
        <v>1155</v>
      </c>
      <c r="D14" s="85" t="s">
        <v>1156</v>
      </c>
      <c r="E14" s="85" t="s">
        <v>1157</v>
      </c>
      <c r="F14" s="86" t="s">
        <v>1136</v>
      </c>
      <c r="G14" s="86" t="s">
        <v>1153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1130</v>
      </c>
      <c r="B15" s="81" t="s">
        <v>1158</v>
      </c>
      <c r="C15" s="83" t="s">
        <v>1159</v>
      </c>
      <c r="D15" s="85" t="s">
        <v>1160</v>
      </c>
      <c r="E15" s="85" t="s">
        <v>1161</v>
      </c>
      <c r="F15" s="86" t="s">
        <v>1136</v>
      </c>
      <c r="G15" s="86" t="s">
        <v>1153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1162</v>
      </c>
      <c r="B16" s="80">
        <v>3</v>
      </c>
      <c r="C16" s="82" t="s">
        <v>19</v>
      </c>
      <c r="D16" s="84" t="s">
        <v>1163</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1162</v>
      </c>
      <c r="B17" s="81" t="s">
        <v>1164</v>
      </c>
      <c r="C17" s="83" t="s">
        <v>1165</v>
      </c>
      <c r="D17" s="85" t="s">
        <v>1166</v>
      </c>
      <c r="E17" s="85" t="s">
        <v>1167</v>
      </c>
      <c r="F17" s="86" t="s">
        <v>1168</v>
      </c>
      <c r="G17" s="86" t="s">
        <v>1169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1162</v>
      </c>
      <c r="B18" s="81" t="s">
        <v>1170</v>
      </c>
      <c r="C18" s="83" t="s">
        <v>1171</v>
      </c>
      <c r="D18" s="85" t="s">
        <v>1172</v>
      </c>
      <c r="E18" s="85" t="s">
        <v>1173</v>
      </c>
      <c r="F18" s="86" t="s">
        <v>1168</v>
      </c>
      <c r="G18" s="86" t="s">
        <v>1111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1162</v>
      </c>
      <c r="B19" s="81" t="s">
        <v>1174</v>
      </c>
      <c r="C19" s="83" t="s">
        <v>1175</v>
      </c>
      <c r="D19" s="85" t="s">
        <v>1176</v>
      </c>
      <c r="E19" s="85" t="s">
        <v>1177</v>
      </c>
      <c r="F19" s="86" t="s">
        <v>1168</v>
      </c>
      <c r="G19" s="86" t="s">
        <v>1153</v>
      </c>
      <c r="H19" s="86">
        <v>1</v>
      </c>
      <c r="I19" s="88">
        <f>IF(COUNTIF(J19:AW19,"&lt;&gt;")=0,"",SUMPRODUCT(((Recommendations[ImplStatus]="Implemented")+(Recommendations[ImplStatus]="Compensated"))*ISNUMBER(MATCH(Recommendations[Id],J19:AW19,0)))/COUNTIF(J19:AW19,"&lt;&gt;"))</f>
        <v>0</v>
      </c>
      <c r="J19" s="90" t="s">
        <v>469</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1162</v>
      </c>
      <c r="B20" s="81" t="s">
        <v>1178</v>
      </c>
      <c r="C20" s="83" t="s">
        <v>1179</v>
      </c>
      <c r="D20" s="85" t="s">
        <v>1180</v>
      </c>
      <c r="E20" s="85" t="s">
        <v>1181</v>
      </c>
      <c r="F20" s="86" t="s">
        <v>1168</v>
      </c>
      <c r="G20" s="86" t="s">
        <v>1153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1162</v>
      </c>
      <c r="B21" s="81" t="s">
        <v>1182</v>
      </c>
      <c r="C21" s="83" t="s">
        <v>1183</v>
      </c>
      <c r="D21" s="85" t="s">
        <v>1184</v>
      </c>
      <c r="E21" s="85" t="s">
        <v>1185</v>
      </c>
      <c r="F21" s="86" t="s">
        <v>1168</v>
      </c>
      <c r="G21" s="86" t="s">
        <v>1153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1162</v>
      </c>
      <c r="B22" s="81" t="s">
        <v>1186</v>
      </c>
      <c r="C22" s="83" t="s">
        <v>1187</v>
      </c>
      <c r="D22" s="85" t="s">
        <v>1188</v>
      </c>
      <c r="E22" s="85" t="s">
        <v>1189</v>
      </c>
      <c r="F22" s="86" t="s">
        <v>1168</v>
      </c>
      <c r="G22" s="86" t="s">
        <v>1153</v>
      </c>
      <c r="H22" s="86">
        <v>1</v>
      </c>
      <c r="I22" s="88">
        <f>IF(COUNTIF(J22:AW22,"&lt;&gt;")=0,"",SUMPRODUCT(((Recommendations[ImplStatus]="Implemented")+(Recommendations[ImplStatus]="Compensated"))*ISNUMBER(MATCH(Recommendations[Id],J22:AW22,0)))/COUNTIF(J22:AW22,"&lt;&gt;"))</f>
        <v>0</v>
      </c>
      <c r="J22" s="90" t="s">
        <v>678</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1162</v>
      </c>
      <c r="B23" s="81" t="s">
        <v>1190</v>
      </c>
      <c r="C23" s="83" t="s">
        <v>1191</v>
      </c>
      <c r="D23" s="85" t="s">
        <v>1192</v>
      </c>
      <c r="E23" s="85" t="s">
        <v>1193</v>
      </c>
      <c r="F23" s="86" t="s">
        <v>1168</v>
      </c>
      <c r="G23" s="86" t="s">
        <v>1111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1162</v>
      </c>
      <c r="B24" s="81" t="s">
        <v>1194</v>
      </c>
      <c r="C24" s="83" t="s">
        <v>1195</v>
      </c>
      <c r="D24" s="85" t="s">
        <v>1196</v>
      </c>
      <c r="E24" s="85" t="s">
        <v>1197</v>
      </c>
      <c r="F24" s="86" t="s">
        <v>1168</v>
      </c>
      <c r="G24" s="86" t="s">
        <v>1111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1162</v>
      </c>
      <c r="B25" s="81" t="s">
        <v>1198</v>
      </c>
      <c r="C25" s="83" t="s">
        <v>1199</v>
      </c>
      <c r="D25" s="85" t="s">
        <v>1200</v>
      </c>
      <c r="E25" s="85" t="s">
        <v>1201</v>
      </c>
      <c r="F25" s="86" t="s">
        <v>1168</v>
      </c>
      <c r="G25" s="86" t="s">
        <v>1153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1162</v>
      </c>
      <c r="B26" s="81" t="s">
        <v>1202</v>
      </c>
      <c r="C26" s="83" t="s">
        <v>1203</v>
      </c>
      <c r="D26" s="85" t="s">
        <v>1204</v>
      </c>
      <c r="E26" s="85" t="s">
        <v>1205</v>
      </c>
      <c r="F26" s="86" t="s">
        <v>1168</v>
      </c>
      <c r="G26" s="86" t="s">
        <v>1153</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1162</v>
      </c>
      <c r="B27" s="81" t="s">
        <v>1206</v>
      </c>
      <c r="C27" s="83" t="s">
        <v>1207</v>
      </c>
      <c r="D27" s="85" t="s">
        <v>1208</v>
      </c>
      <c r="E27" s="85" t="s">
        <v>1209</v>
      </c>
      <c r="F27" s="86" t="s">
        <v>1168</v>
      </c>
      <c r="G27" s="86" t="s">
        <v>1153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1162</v>
      </c>
      <c r="B28" s="81" t="s">
        <v>1210</v>
      </c>
      <c r="C28" s="83" t="s">
        <v>1211</v>
      </c>
      <c r="D28" s="85" t="s">
        <v>1212</v>
      </c>
      <c r="E28" s="85" t="s">
        <v>1213</v>
      </c>
      <c r="F28" s="86" t="s">
        <v>1168</v>
      </c>
      <c r="G28" s="86" t="s">
        <v>1153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1162</v>
      </c>
      <c r="B29" s="81" t="s">
        <v>1214</v>
      </c>
      <c r="C29" s="83" t="s">
        <v>1215</v>
      </c>
      <c r="D29" s="85" t="s">
        <v>1216</v>
      </c>
      <c r="E29" s="85" t="s">
        <v>1217</v>
      </c>
      <c r="F29" s="86" t="s">
        <v>1168</v>
      </c>
      <c r="G29" s="86" t="s">
        <v>1153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1162</v>
      </c>
      <c r="B30" s="81" t="s">
        <v>1218</v>
      </c>
      <c r="C30" s="83" t="s">
        <v>1219</v>
      </c>
      <c r="D30" s="85" t="s">
        <v>1220</v>
      </c>
      <c r="E30" s="85" t="s">
        <v>1221</v>
      </c>
      <c r="F30" s="86" t="s">
        <v>1168</v>
      </c>
      <c r="G30" s="86" t="s">
        <v>1121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1222</v>
      </c>
      <c r="B31" s="80">
        <v>4</v>
      </c>
      <c r="C31" s="82" t="s">
        <v>19</v>
      </c>
      <c r="D31" s="84" t="s">
        <v>1223</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1222</v>
      </c>
      <c r="B32" s="81" t="s">
        <v>1224</v>
      </c>
      <c r="C32" s="83" t="s">
        <v>1225</v>
      </c>
      <c r="D32" s="85" t="s">
        <v>1226</v>
      </c>
      <c r="E32" s="85" t="s">
        <v>1227</v>
      </c>
      <c r="F32" s="86" t="s">
        <v>1228</v>
      </c>
      <c r="G32" s="86" t="s">
        <v>1169</v>
      </c>
      <c r="H32" s="86">
        <v>1</v>
      </c>
      <c r="I32" s="88">
        <f>IF(COUNTIF(J32:AW32,"&lt;&gt;")=0,"",SUMPRODUCT(((Recommendations[ImplStatus]="Implemented")+(Recommendations[ImplStatus]="Compensated"))*ISNUMBER(MATCH(Recommendations[Id],J32:AW32,0)))/COUNTIF(J32:AW32,"&lt;&gt;"))</f>
        <v>0</v>
      </c>
      <c r="J32" s="90" t="s">
        <v>464</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1222</v>
      </c>
      <c r="B33" s="81" t="s">
        <v>1229</v>
      </c>
      <c r="C33" s="83" t="s">
        <v>1230</v>
      </c>
      <c r="D33" s="85" t="s">
        <v>1231</v>
      </c>
      <c r="E33" s="85" t="s">
        <v>1232</v>
      </c>
      <c r="F33" s="86" t="s">
        <v>1228</v>
      </c>
      <c r="G33" s="86" t="s">
        <v>1169</v>
      </c>
      <c r="H33" s="86">
        <v>1</v>
      </c>
      <c r="I33" s="88">
        <f>IF(COUNTIF(J33:AW33,"&lt;&gt;")=0,"",SUMPRODUCT(((Recommendations[ImplStatus]="Implemented")+(Recommendations[ImplStatus]="Compensated"))*ISNUMBER(MATCH(Recommendations[Id],J33:AW33,0)))/COUNTIF(J33:AW33,"&lt;&gt;"))</f>
        <v>0</v>
      </c>
      <c r="J33" s="90" t="s">
        <v>474</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1222</v>
      </c>
      <c r="B34" s="81" t="s">
        <v>1233</v>
      </c>
      <c r="C34" s="83" t="s">
        <v>1234</v>
      </c>
      <c r="D34" s="85" t="s">
        <v>1235</v>
      </c>
      <c r="E34" s="85" t="s">
        <v>1236</v>
      </c>
      <c r="F34" s="86" t="s">
        <v>1110</v>
      </c>
      <c r="G34" s="86" t="s">
        <v>1153</v>
      </c>
      <c r="H34" s="86">
        <v>1</v>
      </c>
      <c r="I34" s="88">
        <f>IF(COUNTIF(J34:AW34,"&lt;&gt;")=0,"",SUMPRODUCT(((Recommendations[ImplStatus]="Implemented")+(Recommendations[ImplStatus]="Compensated"))*ISNUMBER(MATCH(Recommendations[Id],J34:AW34,0)))/COUNTIF(J34:AW34,"&lt;&gt;"))</f>
        <v>0</v>
      </c>
      <c r="J34" s="90" t="s">
        <v>13</v>
      </c>
      <c r="K34" s="90" t="s">
        <v>23</v>
      </c>
      <c r="L34" s="90" t="s">
        <v>28</v>
      </c>
      <c r="M34" s="90" t="s">
        <v>38</v>
      </c>
      <c r="N34" s="90" t="s">
        <v>119</v>
      </c>
      <c r="O34" s="90" t="s">
        <v>154</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1222</v>
      </c>
      <c r="B35" s="81" t="s">
        <v>1237</v>
      </c>
      <c r="C35" s="83" t="s">
        <v>1238</v>
      </c>
      <c r="D35" s="85" t="s">
        <v>1239</v>
      </c>
      <c r="E35" s="85" t="s">
        <v>1240</v>
      </c>
      <c r="F35" s="86" t="s">
        <v>1110</v>
      </c>
      <c r="G35" s="86" t="s">
        <v>1153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1222</v>
      </c>
      <c r="B36" s="81" t="s">
        <v>1241</v>
      </c>
      <c r="C36" s="83" t="s">
        <v>1242</v>
      </c>
      <c r="D36" s="85" t="s">
        <v>1243</v>
      </c>
      <c r="E36" s="85" t="s">
        <v>1244</v>
      </c>
      <c r="F36" s="86" t="s">
        <v>1110</v>
      </c>
      <c r="G36" s="86" t="s">
        <v>1153</v>
      </c>
      <c r="H36" s="86">
        <v>1</v>
      </c>
      <c r="I36" s="88">
        <f>IF(COUNTIF(J36:AW36,"&lt;&gt;")=0,"",SUMPRODUCT(((Recommendations[ImplStatus]="Implemented")+(Recommendations[ImplStatus]="Compensated"))*ISNUMBER(MATCH(Recommendations[Id],J36:AW36,0)))/COUNTIF(J36:AW36,"&lt;&gt;"))</f>
        <v>0</v>
      </c>
      <c r="J36" s="90" t="s">
        <v>683</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1222</v>
      </c>
      <c r="B37" s="81" t="s">
        <v>1245</v>
      </c>
      <c r="C37" s="83" t="s">
        <v>1246</v>
      </c>
      <c r="D37" s="85" t="s">
        <v>1247</v>
      </c>
      <c r="E37" s="85" t="s">
        <v>1248</v>
      </c>
      <c r="F37" s="86" t="s">
        <v>1110</v>
      </c>
      <c r="G37" s="86" t="s">
        <v>1153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1222</v>
      </c>
      <c r="B38" s="81" t="s">
        <v>1249</v>
      </c>
      <c r="C38" s="83" t="s">
        <v>1250</v>
      </c>
      <c r="D38" s="85" t="s">
        <v>1251</v>
      </c>
      <c r="E38" s="85" t="s">
        <v>1252</v>
      </c>
      <c r="F38" s="86" t="s">
        <v>1253</v>
      </c>
      <c r="G38" s="86" t="s">
        <v>1153</v>
      </c>
      <c r="H38" s="86">
        <v>1</v>
      </c>
      <c r="I38" s="88">
        <f>IF(COUNTIF(J38:AW38,"&lt;&gt;")=0,"",SUMPRODUCT(((Recommendations[ImplStatus]="Implemented")+(Recommendations[ImplStatus]="Compensated"))*ISNUMBER(MATCH(Recommendations[Id],J38:AW38,0)))/COUNTIF(J38:AW38,"&lt;&gt;"))</f>
        <v>0</v>
      </c>
      <c r="J38" s="90" t="s">
        <v>129</v>
      </c>
      <c r="K38" s="90" t="s">
        <v>269</v>
      </c>
      <c r="L38" s="90" t="s">
        <v>454</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1222</v>
      </c>
      <c r="B39" s="81" t="s">
        <v>1254</v>
      </c>
      <c r="C39" s="83" t="s">
        <v>1255</v>
      </c>
      <c r="D39" s="85" t="s">
        <v>1256</v>
      </c>
      <c r="E39" s="85" t="s">
        <v>1257</v>
      </c>
      <c r="F39" s="86" t="s">
        <v>1110</v>
      </c>
      <c r="G39" s="86" t="s">
        <v>1153</v>
      </c>
      <c r="H39" s="86">
        <v>2</v>
      </c>
      <c r="I39" s="88">
        <f>IF(COUNTIF(J39:AW39,"&lt;&gt;")=0,"",SUMPRODUCT(((Recommendations[ImplStatus]="Implemented")+(Recommendations[ImplStatus]="Compensated"))*ISNUMBER(MATCH(Recommendations[Id],J39:AW39,0)))/COUNTIF(J39:AW39,"&lt;&gt;"))</f>
        <v>0</v>
      </c>
      <c r="J39" s="90" t="s">
        <v>294</v>
      </c>
      <c r="K39" s="90" t="s">
        <v>299</v>
      </c>
      <c r="L39" s="90" t="s">
        <v>304</v>
      </c>
      <c r="M39" s="90" t="s">
        <v>309</v>
      </c>
      <c r="N39" s="90" t="s">
        <v>314</v>
      </c>
      <c r="O39" s="90" t="s">
        <v>319</v>
      </c>
      <c r="P39" s="90" t="s">
        <v>324</v>
      </c>
      <c r="Q39" s="90" t="s">
        <v>329</v>
      </c>
      <c r="R39" s="90" t="s">
        <v>334</v>
      </c>
      <c r="S39" s="90" t="s">
        <v>339</v>
      </c>
      <c r="T39" s="90" t="s">
        <v>344</v>
      </c>
      <c r="U39" s="90" t="s">
        <v>349</v>
      </c>
      <c r="V39" s="90" t="s">
        <v>354</v>
      </c>
      <c r="W39" s="90" t="s">
        <v>359</v>
      </c>
      <c r="X39" s="90" t="s">
        <v>364</v>
      </c>
      <c r="Y39" s="90" t="s">
        <v>369</v>
      </c>
      <c r="Z39" s="90" t="s">
        <v>374</v>
      </c>
      <c r="AA39" s="90" t="s">
        <v>379</v>
      </c>
      <c r="AB39" s="90" t="s">
        <v>384</v>
      </c>
      <c r="AC39" s="90" t="s">
        <v>389</v>
      </c>
      <c r="AD39" s="90" t="s">
        <v>394</v>
      </c>
      <c r="AE39" s="90" t="s">
        <v>399</v>
      </c>
      <c r="AF39" s="90" t="s">
        <v>404</v>
      </c>
      <c r="AG39" s="90" t="s">
        <v>409</v>
      </c>
      <c r="AH39" s="90" t="s">
        <v>414</v>
      </c>
      <c r="AI39" s="90" t="s">
        <v>419</v>
      </c>
      <c r="AJ39" s="90" t="s">
        <v>424</v>
      </c>
      <c r="AK39" s="90" t="s">
        <v>429</v>
      </c>
      <c r="AL39" s="90" t="s">
        <v>434</v>
      </c>
      <c r="AM39" s="90" t="s">
        <v>439</v>
      </c>
      <c r="AN39" s="90" t="s">
        <v>449</v>
      </c>
      <c r="AO39" s="90" t="s">
        <v>479</v>
      </c>
      <c r="AP39" s="90" t="s">
        <v>489</v>
      </c>
      <c r="AQ39" s="90" t="s">
        <v>494</v>
      </c>
      <c r="AR39" s="90" t="s">
        <v>504</v>
      </c>
      <c r="AS39" s="90" t="s">
        <v>509</v>
      </c>
      <c r="AT39" s="90" t="s">
        <v>514</v>
      </c>
      <c r="AU39" s="90" t="s">
        <v>519</v>
      </c>
      <c r="AV39" s="90" t="s">
        <v>524</v>
      </c>
      <c r="AW39" s="101" t="s">
        <v>529</v>
      </c>
    </row>
    <row r="40" spans="1:49" ht="60" customHeight="1" x14ac:dyDescent="0.35">
      <c r="A40" s="98" t="s">
        <v>1222</v>
      </c>
      <c r="B40" s="81" t="s">
        <v>1258</v>
      </c>
      <c r="C40" s="83" t="s">
        <v>1259</v>
      </c>
      <c r="D40" s="85" t="s">
        <v>1260</v>
      </c>
      <c r="E40" s="85" t="s">
        <v>1261</v>
      </c>
      <c r="F40" s="86" t="s">
        <v>1110</v>
      </c>
      <c r="G40" s="86" t="s">
        <v>1153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1222</v>
      </c>
      <c r="B41" s="81" t="s">
        <v>1262</v>
      </c>
      <c r="C41" s="83" t="s">
        <v>1263</v>
      </c>
      <c r="D41" s="85" t="s">
        <v>1264</v>
      </c>
      <c r="E41" s="85" t="s">
        <v>1265</v>
      </c>
      <c r="F41" s="86" t="s">
        <v>1110</v>
      </c>
      <c r="G41" s="86" t="s">
        <v>1153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1222</v>
      </c>
      <c r="B42" s="81" t="s">
        <v>1266</v>
      </c>
      <c r="C42" s="83" t="s">
        <v>1267</v>
      </c>
      <c r="D42" s="85" t="s">
        <v>1268</v>
      </c>
      <c r="E42" s="85" t="s">
        <v>1269</v>
      </c>
      <c r="F42" s="86" t="s">
        <v>1168</v>
      </c>
      <c r="G42" s="86" t="s">
        <v>1153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1222</v>
      </c>
      <c r="B43" s="81" t="s">
        <v>1270</v>
      </c>
      <c r="C43" s="83" t="s">
        <v>1271</v>
      </c>
      <c r="D43" s="85" t="s">
        <v>1272</v>
      </c>
      <c r="E43" s="85" t="s">
        <v>1273</v>
      </c>
      <c r="F43" s="86" t="s">
        <v>1168</v>
      </c>
      <c r="G43" s="86" t="s">
        <v>1153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1274</v>
      </c>
      <c r="B44" s="80">
        <v>5</v>
      </c>
      <c r="C44" s="82" t="s">
        <v>19</v>
      </c>
      <c r="D44" s="84" t="s">
        <v>1275</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1274</v>
      </c>
      <c r="B45" s="81" t="s">
        <v>1276</v>
      </c>
      <c r="C45" s="83" t="s">
        <v>1277</v>
      </c>
      <c r="D45" s="85" t="s">
        <v>1278</v>
      </c>
      <c r="E45" s="85" t="s">
        <v>1279</v>
      </c>
      <c r="F45" s="86" t="s">
        <v>1253</v>
      </c>
      <c r="G45" s="86" t="s">
        <v>1111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1274</v>
      </c>
      <c r="B46" s="81" t="s">
        <v>1280</v>
      </c>
      <c r="C46" s="83" t="s">
        <v>1281</v>
      </c>
      <c r="D46" s="85" t="s">
        <v>1282</v>
      </c>
      <c r="E46" s="85" t="s">
        <v>1283</v>
      </c>
      <c r="F46" s="86" t="s">
        <v>1253</v>
      </c>
      <c r="G46" s="86" t="s">
        <v>1153</v>
      </c>
      <c r="H46" s="86">
        <v>1</v>
      </c>
      <c r="I46" s="88">
        <f>IF(COUNTIF(J46:AW46,"&lt;&gt;")=0,"",SUMPRODUCT(((Recommendations[ImplStatus]="Implemented")+(Recommendations[ImplStatus]="Compensated"))*ISNUMBER(MATCH(Recommendations[Id],J46:AW46,0)))/COUNTIF(J46:AW46,"&lt;&gt;"))</f>
        <v>0</v>
      </c>
      <c r="J46" s="90" t="s">
        <v>58</v>
      </c>
      <c r="K46" s="90" t="s">
        <v>83</v>
      </c>
      <c r="L46" s="90" t="s">
        <v>114</v>
      </c>
      <c r="M46" s="90" t="s">
        <v>289</v>
      </c>
      <c r="N46" s="90" t="s">
        <v>574</v>
      </c>
      <c r="O46" s="90" t="s">
        <v>579</v>
      </c>
      <c r="P46" s="90" t="s">
        <v>584</v>
      </c>
      <c r="Q46" s="90" t="s">
        <v>589</v>
      </c>
      <c r="R46" s="90" t="s">
        <v>594</v>
      </c>
      <c r="S46" s="90" t="s">
        <v>604</v>
      </c>
      <c r="T46" s="90" t="s">
        <v>633</v>
      </c>
      <c r="U46" s="90" t="s">
        <v>638</v>
      </c>
      <c r="V46" s="90" t="s">
        <v>688</v>
      </c>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1274</v>
      </c>
      <c r="B47" s="81" t="s">
        <v>1284</v>
      </c>
      <c r="C47" s="83" t="s">
        <v>1285</v>
      </c>
      <c r="D47" s="85" t="s">
        <v>1286</v>
      </c>
      <c r="E47" s="85" t="s">
        <v>1287</v>
      </c>
      <c r="F47" s="86" t="s">
        <v>1253</v>
      </c>
      <c r="G47" s="86" t="s">
        <v>1153</v>
      </c>
      <c r="H47" s="86">
        <v>1</v>
      </c>
      <c r="I47" s="88">
        <f>IF(COUNTIF(J47:AW47,"&lt;&gt;")=0,"",SUMPRODUCT(((Recommendations[ImplStatus]="Implemented")+(Recommendations[ImplStatus]="Compensated"))*ISNUMBER(MATCH(Recommendations[Id],J47:AW47,0)))/COUNTIF(J47:AW47,"&lt;&gt;"))</f>
        <v>0</v>
      </c>
      <c r="J47" s="90" t="s">
        <v>48</v>
      </c>
      <c r="K47" s="90" t="s">
        <v>129</v>
      </c>
      <c r="L47" s="90" t="s">
        <v>269</v>
      </c>
      <c r="M47" s="90" t="s">
        <v>499</v>
      </c>
      <c r="N47" s="90" t="s">
        <v>643</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1274</v>
      </c>
      <c r="B48" s="81" t="s">
        <v>1288</v>
      </c>
      <c r="C48" s="83" t="s">
        <v>1289</v>
      </c>
      <c r="D48" s="85" t="s">
        <v>1290</v>
      </c>
      <c r="E48" s="85" t="s">
        <v>1291</v>
      </c>
      <c r="F48" s="86" t="s">
        <v>1253</v>
      </c>
      <c r="G48" s="86" t="s">
        <v>1153</v>
      </c>
      <c r="H48" s="86">
        <v>1</v>
      </c>
      <c r="I48" s="88">
        <f>IF(COUNTIF(J48:AW48,"&lt;&gt;")=0,"",SUMPRODUCT(((Recommendations[ImplStatus]="Implemented")+(Recommendations[ImplStatus]="Compensated"))*ISNUMBER(MATCH(Recommendations[Id],J48:AW48,0)))/COUNTIF(J48:AW48,"&lt;&gt;"))</f>
        <v>0</v>
      </c>
      <c r="J48" s="90" t="s">
        <v>124</v>
      </c>
      <c r="K48" s="90" t="s">
        <v>623</v>
      </c>
      <c r="L48" s="90" t="s">
        <v>628</v>
      </c>
      <c r="M48" s="90" t="s">
        <v>808</v>
      </c>
      <c r="N48" s="90" t="s">
        <v>813</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1274</v>
      </c>
      <c r="B49" s="81" t="s">
        <v>1292</v>
      </c>
      <c r="C49" s="83" t="s">
        <v>1293</v>
      </c>
      <c r="D49" s="85" t="s">
        <v>1294</v>
      </c>
      <c r="E49" s="85" t="s">
        <v>1295</v>
      </c>
      <c r="F49" s="86" t="s">
        <v>1253</v>
      </c>
      <c r="G49" s="86" t="s">
        <v>1111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1274</v>
      </c>
      <c r="B50" s="81" t="s">
        <v>1296</v>
      </c>
      <c r="C50" s="83" t="s">
        <v>1297</v>
      </c>
      <c r="D50" s="85" t="s">
        <v>1298</v>
      </c>
      <c r="E50" s="85" t="s">
        <v>1299</v>
      </c>
      <c r="F50" s="86" t="s">
        <v>1253</v>
      </c>
      <c r="G50" s="86" t="s">
        <v>1169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1300</v>
      </c>
      <c r="B51" s="80">
        <v>6</v>
      </c>
      <c r="C51" s="82" t="s">
        <v>19</v>
      </c>
      <c r="D51" s="84" t="s">
        <v>1301</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1300</v>
      </c>
      <c r="B52" s="81" t="s">
        <v>1302</v>
      </c>
      <c r="C52" s="83" t="s">
        <v>1303</v>
      </c>
      <c r="D52" s="85" t="s">
        <v>1304</v>
      </c>
      <c r="E52" s="85" t="s">
        <v>1305</v>
      </c>
      <c r="F52" s="86" t="s">
        <v>1228</v>
      </c>
      <c r="G52" s="86" t="s">
        <v>1169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1300</v>
      </c>
      <c r="B53" s="81" t="s">
        <v>1306</v>
      </c>
      <c r="C53" s="83" t="s">
        <v>1307</v>
      </c>
      <c r="D53" s="85" t="s">
        <v>1308</v>
      </c>
      <c r="E53" s="85" t="s">
        <v>1309</v>
      </c>
      <c r="F53" s="86" t="s">
        <v>1228</v>
      </c>
      <c r="G53" s="86" t="s">
        <v>1169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1300</v>
      </c>
      <c r="B54" s="81" t="s">
        <v>1310</v>
      </c>
      <c r="C54" s="83" t="s">
        <v>1311</v>
      </c>
      <c r="D54" s="85" t="s">
        <v>1312</v>
      </c>
      <c r="E54" s="85" t="s">
        <v>1313</v>
      </c>
      <c r="F54" s="86" t="s">
        <v>1253</v>
      </c>
      <c r="G54" s="86" t="s">
        <v>1153</v>
      </c>
      <c r="H54" s="86">
        <v>1</v>
      </c>
      <c r="I54" s="88">
        <f>IF(COUNTIF(J54:AW54,"&lt;&gt;")=0,"",SUMPRODUCT(((Recommendations[ImplStatus]="Implemented")+(Recommendations[ImplStatus]="Compensated"))*ISNUMBER(MATCH(Recommendations[Id],J54:AW54,0)))/COUNTIF(J54:AW54,"&lt;&gt;"))</f>
        <v>0</v>
      </c>
      <c r="J54" s="90" t="s">
        <v>33</v>
      </c>
      <c r="K54" s="90" t="s">
        <v>264</v>
      </c>
      <c r="L54" s="90" t="s">
        <v>484</v>
      </c>
      <c r="M54" s="90" t="s">
        <v>609</v>
      </c>
      <c r="N54" s="90" t="s">
        <v>614</v>
      </c>
      <c r="O54" s="90" t="s">
        <v>618</v>
      </c>
      <c r="P54" s="90" t="s">
        <v>623</v>
      </c>
      <c r="Q54" s="90" t="s">
        <v>628</v>
      </c>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1300</v>
      </c>
      <c r="B55" s="81" t="s">
        <v>1314</v>
      </c>
      <c r="C55" s="83" t="s">
        <v>1315</v>
      </c>
      <c r="D55" s="85" t="s">
        <v>1316</v>
      </c>
      <c r="E55" s="85" t="s">
        <v>1317</v>
      </c>
      <c r="F55" s="86" t="s">
        <v>1253</v>
      </c>
      <c r="G55" s="86" t="s">
        <v>1153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1300</v>
      </c>
      <c r="B56" s="81" t="s">
        <v>1318</v>
      </c>
      <c r="C56" s="83" t="s">
        <v>1319</v>
      </c>
      <c r="D56" s="85" t="s">
        <v>1320</v>
      </c>
      <c r="E56" s="85" t="s">
        <v>1321</v>
      </c>
      <c r="F56" s="86" t="s">
        <v>1253</v>
      </c>
      <c r="G56" s="86" t="s">
        <v>1153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1300</v>
      </c>
      <c r="B57" s="81" t="s">
        <v>1322</v>
      </c>
      <c r="C57" s="83" t="s">
        <v>1323</v>
      </c>
      <c r="D57" s="85" t="s">
        <v>1324</v>
      </c>
      <c r="E57" s="85" t="s">
        <v>1325</v>
      </c>
      <c r="F57" s="86" t="s">
        <v>1136</v>
      </c>
      <c r="G57" s="86" t="s">
        <v>1111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1300</v>
      </c>
      <c r="B58" s="81" t="s">
        <v>1326</v>
      </c>
      <c r="C58" s="83" t="s">
        <v>1327</v>
      </c>
      <c r="D58" s="85" t="s">
        <v>1328</v>
      </c>
      <c r="E58" s="85" t="s">
        <v>1329</v>
      </c>
      <c r="F58" s="86" t="s">
        <v>1253</v>
      </c>
      <c r="G58" s="86" t="s">
        <v>1153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1300</v>
      </c>
      <c r="B59" s="81" t="s">
        <v>1330</v>
      </c>
      <c r="C59" s="83" t="s">
        <v>1331</v>
      </c>
      <c r="D59" s="85" t="s">
        <v>1332</v>
      </c>
      <c r="E59" s="85" t="s">
        <v>1333</v>
      </c>
      <c r="F59" s="86" t="s">
        <v>1253</v>
      </c>
      <c r="G59" s="86" t="s">
        <v>1169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1334</v>
      </c>
      <c r="B60" s="80">
        <v>7</v>
      </c>
      <c r="C60" s="82" t="s">
        <v>19</v>
      </c>
      <c r="D60" s="84" t="s">
        <v>1335</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1334</v>
      </c>
      <c r="B61" s="81" t="s">
        <v>1336</v>
      </c>
      <c r="C61" s="83" t="s">
        <v>1337</v>
      </c>
      <c r="D61" s="85" t="s">
        <v>1338</v>
      </c>
      <c r="E61" s="85" t="s">
        <v>1339</v>
      </c>
      <c r="F61" s="86" t="s">
        <v>1228</v>
      </c>
      <c r="G61" s="86" t="s">
        <v>1169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1334</v>
      </c>
      <c r="B62" s="81" t="s">
        <v>1340</v>
      </c>
      <c r="C62" s="83" t="s">
        <v>1341</v>
      </c>
      <c r="D62" s="85" t="s">
        <v>1342</v>
      </c>
      <c r="E62" s="85" t="s">
        <v>1343</v>
      </c>
      <c r="F62" s="86" t="s">
        <v>1228</v>
      </c>
      <c r="G62" s="86" t="s">
        <v>1169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1334</v>
      </c>
      <c r="B63" s="81" t="s">
        <v>1344</v>
      </c>
      <c r="C63" s="83" t="s">
        <v>1345</v>
      </c>
      <c r="D63" s="85" t="s">
        <v>1346</v>
      </c>
      <c r="E63" s="85" t="s">
        <v>1347</v>
      </c>
      <c r="F63" s="86" t="s">
        <v>1136</v>
      </c>
      <c r="G63" s="86" t="s">
        <v>1153</v>
      </c>
      <c r="H63" s="86">
        <v>1</v>
      </c>
      <c r="I63" s="88">
        <f>IF(COUNTIF(J63:AW63,"&lt;&gt;")=0,"",SUMPRODUCT(((Recommendations[ImplStatus]="Implemented")+(Recommendations[ImplStatus]="Compensated"))*ISNUMBER(MATCH(Recommendations[Id],J63:AW63,0)))/COUNTIF(J63:AW63,"&lt;&gt;"))</f>
        <v>0</v>
      </c>
      <c r="J63" s="90" t="s">
        <v>773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1334</v>
      </c>
      <c r="B64" s="81" t="s">
        <v>1348</v>
      </c>
      <c r="C64" s="83" t="s">
        <v>1349</v>
      </c>
      <c r="D64" s="85" t="s">
        <v>1350</v>
      </c>
      <c r="E64" s="85" t="s">
        <v>1351</v>
      </c>
      <c r="F64" s="86" t="s">
        <v>1136</v>
      </c>
      <c r="G64" s="86" t="s">
        <v>1153</v>
      </c>
      <c r="H64" s="86">
        <v>1</v>
      </c>
      <c r="I64" s="88">
        <f>IF(COUNTIF(J64:AW64,"&lt;&gt;")=0,"",SUMPRODUCT(((Recommendations[ImplStatus]="Implemented")+(Recommendations[ImplStatus]="Compensated"))*ISNUMBER(MATCH(Recommendations[Id],J64:AW64,0)))/COUNTIF(J64:AW64,"&lt;&gt;"))</f>
        <v>0</v>
      </c>
      <c r="J64" s="90" t="s">
        <v>773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1334</v>
      </c>
      <c r="B65" s="81" t="s">
        <v>1352</v>
      </c>
      <c r="C65" s="83" t="s">
        <v>1353</v>
      </c>
      <c r="D65" s="85" t="s">
        <v>1354</v>
      </c>
      <c r="E65" s="85" t="s">
        <v>1355</v>
      </c>
      <c r="F65" s="86" t="s">
        <v>1136</v>
      </c>
      <c r="G65" s="86" t="s">
        <v>1111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1334</v>
      </c>
      <c r="B66" s="81" t="s">
        <v>1356</v>
      </c>
      <c r="C66" s="83" t="s">
        <v>1357</v>
      </c>
      <c r="D66" s="85" t="s">
        <v>1358</v>
      </c>
      <c r="E66" s="85" t="s">
        <v>1359</v>
      </c>
      <c r="F66" s="86" t="s">
        <v>1136</v>
      </c>
      <c r="G66" s="86" t="s">
        <v>1111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1334</v>
      </c>
      <c r="B67" s="81" t="s">
        <v>1360</v>
      </c>
      <c r="C67" s="83" t="s">
        <v>1361</v>
      </c>
      <c r="D67" s="85" t="s">
        <v>1362</v>
      </c>
      <c r="E67" s="85" t="s">
        <v>1363</v>
      </c>
      <c r="F67" s="86" t="s">
        <v>1136</v>
      </c>
      <c r="G67" s="86" t="s">
        <v>1116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1364</v>
      </c>
      <c r="B68" s="80">
        <v>8</v>
      </c>
      <c r="C68" s="82" t="s">
        <v>19</v>
      </c>
      <c r="D68" s="84" t="s">
        <v>1365</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1364</v>
      </c>
      <c r="B69" s="81" t="s">
        <v>1366</v>
      </c>
      <c r="C69" s="83" t="s">
        <v>1367</v>
      </c>
      <c r="D69" s="85" t="s">
        <v>1368</v>
      </c>
      <c r="E69" s="85" t="s">
        <v>1369</v>
      </c>
      <c r="F69" s="86" t="s">
        <v>1228</v>
      </c>
      <c r="G69" s="86" t="s">
        <v>1169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1364</v>
      </c>
      <c r="B70" s="81" t="s">
        <v>1370</v>
      </c>
      <c r="C70" s="83" t="s">
        <v>1371</v>
      </c>
      <c r="D70" s="85" t="s">
        <v>1372</v>
      </c>
      <c r="E70" s="85" t="s">
        <v>1373</v>
      </c>
      <c r="F70" s="86" t="s">
        <v>1168</v>
      </c>
      <c r="G70" s="86" t="s">
        <v>1121</v>
      </c>
      <c r="H70" s="86">
        <v>1</v>
      </c>
      <c r="I70" s="88">
        <f>IF(COUNTIF(J70:AW70,"&lt;&gt;")=0,"",SUMPRODUCT(((Recommendations[ImplStatus]="Implemented")+(Recommendations[ImplStatus]="Compensated"))*ISNUMBER(MATCH(Recommendations[Id],J70:AW70,0)))/COUNTIF(J70:AW70,"&lt;&gt;"))</f>
        <v>0</v>
      </c>
      <c r="J70" s="90" t="s">
        <v>73</v>
      </c>
      <c r="K70" s="90" t="s">
        <v>78</v>
      </c>
      <c r="L70" s="90" t="s">
        <v>174</v>
      </c>
      <c r="M70" s="90" t="s">
        <v>179</v>
      </c>
      <c r="N70" s="90" t="s">
        <v>184</v>
      </c>
      <c r="O70" s="90" t="s">
        <v>189</v>
      </c>
      <c r="P70" s="90" t="s">
        <v>194</v>
      </c>
      <c r="Q70" s="90" t="s">
        <v>199</v>
      </c>
      <c r="R70" s="90" t="s">
        <v>204</v>
      </c>
      <c r="S70" s="90" t="s">
        <v>209</v>
      </c>
      <c r="T70" s="90" t="s">
        <v>213</v>
      </c>
      <c r="U70" s="90" t="s">
        <v>218</v>
      </c>
      <c r="V70" s="90" t="s">
        <v>254</v>
      </c>
      <c r="W70" s="90" t="s">
        <v>259</v>
      </c>
      <c r="X70" s="90" t="s">
        <v>274</v>
      </c>
      <c r="Y70" s="90" t="s">
        <v>279</v>
      </c>
      <c r="Z70" s="90" t="s">
        <v>284</v>
      </c>
      <c r="AA70" s="90" t="s">
        <v>648</v>
      </c>
      <c r="AB70" s="90" t="s">
        <v>653</v>
      </c>
      <c r="AC70" s="90" t="s">
        <v>658</v>
      </c>
      <c r="AD70" s="90" t="s">
        <v>663</v>
      </c>
      <c r="AE70" s="90" t="s">
        <v>788</v>
      </c>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1364</v>
      </c>
      <c r="B71" s="81" t="s">
        <v>1374</v>
      </c>
      <c r="C71" s="83" t="s">
        <v>1375</v>
      </c>
      <c r="D71" s="85" t="s">
        <v>1376</v>
      </c>
      <c r="E71" s="85" t="s">
        <v>1377</v>
      </c>
      <c r="F71" s="86" t="s">
        <v>1168</v>
      </c>
      <c r="G71" s="86" t="s">
        <v>1153</v>
      </c>
      <c r="H71" s="86">
        <v>1</v>
      </c>
      <c r="I71" s="88">
        <f>IF(COUNTIF(J71:AW71,"&lt;&gt;")=0,"",SUMPRODUCT(((Recommendations[ImplStatus]="Implemented")+(Recommendations[ImplStatus]="Compensated"))*ISNUMBER(MATCH(Recommendations[Id],J71:AW71,0)))/COUNTIF(J71:AW71,"&lt;&gt;"))</f>
        <v>0</v>
      </c>
      <c r="J71" s="90" t="s">
        <v>243</v>
      </c>
      <c r="K71" s="90" t="s">
        <v>249</v>
      </c>
      <c r="L71" s="90" t="s">
        <v>668</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1364</v>
      </c>
      <c r="B72" s="81" t="s">
        <v>1378</v>
      </c>
      <c r="C72" s="83" t="s">
        <v>1379</v>
      </c>
      <c r="D72" s="85" t="s">
        <v>1380</v>
      </c>
      <c r="E72" s="85" t="s">
        <v>1381</v>
      </c>
      <c r="F72" s="86" t="s">
        <v>1382</v>
      </c>
      <c r="G72" s="86" t="s">
        <v>1153</v>
      </c>
      <c r="H72" s="86">
        <v>2</v>
      </c>
      <c r="I72" s="88">
        <f>IF(COUNTIF(J72:AW72,"&lt;&gt;")=0,"",SUMPRODUCT(((Recommendations[ImplStatus]="Implemented")+(Recommendations[ImplStatus]="Compensated"))*ISNUMBER(MATCH(Recommendations[Id],J72:AW72,0)))/COUNTIF(J72:AW72,"&lt;&gt;"))</f>
        <v>0</v>
      </c>
      <c r="J72" s="90" t="s">
        <v>53</v>
      </c>
      <c r="K72" s="90" t="s">
        <v>159</v>
      </c>
      <c r="L72" s="90" t="s">
        <v>164</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1364</v>
      </c>
      <c r="B73" s="81" t="s">
        <v>1383</v>
      </c>
      <c r="C73" s="83" t="s">
        <v>1384</v>
      </c>
      <c r="D73" s="85" t="s">
        <v>1385</v>
      </c>
      <c r="E73" s="85" t="s">
        <v>1386</v>
      </c>
      <c r="F73" s="86" t="s">
        <v>1168</v>
      </c>
      <c r="G73" s="86" t="s">
        <v>1121</v>
      </c>
      <c r="H73" s="86">
        <v>2</v>
      </c>
      <c r="I73" s="88">
        <f>IF(COUNTIF(J73:AW73,"&lt;&gt;")=0,"",SUMPRODUCT(((Recommendations[ImplStatus]="Implemented")+(Recommendations[ImplStatus]="Compensated"))*ISNUMBER(MATCH(Recommendations[Id],J73:AW73,0)))/COUNTIF(J73:AW73,"&lt;&gt;"))</f>
        <v>0</v>
      </c>
      <c r="J73" s="90" t="s">
        <v>169</v>
      </c>
      <c r="K73" s="90" t="s">
        <v>174</v>
      </c>
      <c r="L73" s="90" t="s">
        <v>179</v>
      </c>
      <c r="M73" s="90" t="s">
        <v>223</v>
      </c>
      <c r="N73" s="90" t="s">
        <v>228</v>
      </c>
      <c r="O73" s="90" t="s">
        <v>233</v>
      </c>
      <c r="P73" s="90" t="s">
        <v>238</v>
      </c>
      <c r="Q73" s="90" t="s">
        <v>259</v>
      </c>
      <c r="R73" s="90" t="s">
        <v>783</v>
      </c>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1364</v>
      </c>
      <c r="B74" s="81" t="s">
        <v>1387</v>
      </c>
      <c r="C74" s="83" t="s">
        <v>1388</v>
      </c>
      <c r="D74" s="85" t="s">
        <v>1389</v>
      </c>
      <c r="E74" s="85" t="s">
        <v>1390</v>
      </c>
      <c r="F74" s="86" t="s">
        <v>1168</v>
      </c>
      <c r="G74" s="86" t="s">
        <v>1121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1364</v>
      </c>
      <c r="B75" s="81" t="s">
        <v>1391</v>
      </c>
      <c r="C75" s="83" t="s">
        <v>1392</v>
      </c>
      <c r="D75" s="85" t="s">
        <v>1393</v>
      </c>
      <c r="E75" s="85" t="s">
        <v>1394</v>
      </c>
      <c r="F75" s="86" t="s">
        <v>1168</v>
      </c>
      <c r="G75" s="86" t="s">
        <v>1121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1364</v>
      </c>
      <c r="B76" s="81" t="s">
        <v>1395</v>
      </c>
      <c r="C76" s="83" t="s">
        <v>1396</v>
      </c>
      <c r="D76" s="85" t="s">
        <v>1397</v>
      </c>
      <c r="E76" s="85" t="s">
        <v>1398</v>
      </c>
      <c r="F76" s="86" t="s">
        <v>1168</v>
      </c>
      <c r="G76" s="86" t="s">
        <v>1121</v>
      </c>
      <c r="H76" s="86">
        <v>2</v>
      </c>
      <c r="I76" s="88">
        <f>IF(COUNTIF(J76:AW76,"&lt;&gt;")=0,"",SUMPRODUCT(((Recommendations[ImplStatus]="Implemented")+(Recommendations[ImplStatus]="Compensated"))*ISNUMBER(MATCH(Recommendations[Id],J76:AW76,0)))/COUNTIF(J76:AW76,"&lt;&gt;"))</f>
        <v>0</v>
      </c>
      <c r="J76" s="90" t="s">
        <v>169</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1364</v>
      </c>
      <c r="B77" s="81" t="s">
        <v>1399</v>
      </c>
      <c r="C77" s="83" t="s">
        <v>1400</v>
      </c>
      <c r="D77" s="85" t="s">
        <v>1401</v>
      </c>
      <c r="E77" s="85" t="s">
        <v>1402</v>
      </c>
      <c r="F77" s="86" t="s">
        <v>1168</v>
      </c>
      <c r="G77" s="86" t="s">
        <v>1121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1364</v>
      </c>
      <c r="B78" s="81" t="s">
        <v>1403</v>
      </c>
      <c r="C78" s="83" t="s">
        <v>1404</v>
      </c>
      <c r="D78" s="85" t="s">
        <v>1405</v>
      </c>
      <c r="E78" s="85" t="s">
        <v>1406</v>
      </c>
      <c r="F78" s="86" t="s">
        <v>1168</v>
      </c>
      <c r="G78" s="86" t="s">
        <v>1153</v>
      </c>
      <c r="H78" s="86">
        <v>2</v>
      </c>
      <c r="I78" s="88">
        <f>IF(COUNTIF(J78:AW78,"&lt;&gt;")=0,"",SUMPRODUCT(((Recommendations[ImplStatus]="Implemented")+(Recommendations[ImplStatus]="Compensated"))*ISNUMBER(MATCH(Recommendations[Id],J78:AW78,0)))/COUNTIF(J78:AW78,"&lt;&gt;"))</f>
        <v>0</v>
      </c>
      <c r="J78" s="90" t="s">
        <v>243</v>
      </c>
      <c r="K78" s="90" t="s">
        <v>668</v>
      </c>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1364</v>
      </c>
      <c r="B79" s="81" t="s">
        <v>1407</v>
      </c>
      <c r="C79" s="83" t="s">
        <v>1408</v>
      </c>
      <c r="D79" s="85" t="s">
        <v>1409</v>
      </c>
      <c r="E79" s="85" t="s">
        <v>1410</v>
      </c>
      <c r="F79" s="86" t="s">
        <v>1168</v>
      </c>
      <c r="G79" s="86" t="s">
        <v>1121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1364</v>
      </c>
      <c r="B80" s="81" t="s">
        <v>1411</v>
      </c>
      <c r="C80" s="83" t="s">
        <v>1412</v>
      </c>
      <c r="D80" s="85" t="s">
        <v>1413</v>
      </c>
      <c r="E80" s="85" t="s">
        <v>1414</v>
      </c>
      <c r="F80" s="86" t="s">
        <v>1168</v>
      </c>
      <c r="G80" s="86" t="s">
        <v>1121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1415</v>
      </c>
      <c r="B81" s="80">
        <v>9</v>
      </c>
      <c r="C81" s="82" t="s">
        <v>19</v>
      </c>
      <c r="D81" s="84" t="s">
        <v>1416</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1415</v>
      </c>
      <c r="B82" s="81" t="s">
        <v>1417</v>
      </c>
      <c r="C82" s="83" t="s">
        <v>1418</v>
      </c>
      <c r="D82" s="85" t="s">
        <v>1419</v>
      </c>
      <c r="E82" s="85" t="s">
        <v>1420</v>
      </c>
      <c r="F82" s="86" t="s">
        <v>1136</v>
      </c>
      <c r="G82" s="86" t="s">
        <v>1153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1415</v>
      </c>
      <c r="B83" s="81" t="s">
        <v>1421</v>
      </c>
      <c r="C83" s="83" t="s">
        <v>1422</v>
      </c>
      <c r="D83" s="85" t="s">
        <v>1423</v>
      </c>
      <c r="E83" s="85" t="s">
        <v>1424</v>
      </c>
      <c r="F83" s="86" t="s">
        <v>1110</v>
      </c>
      <c r="G83" s="86" t="s">
        <v>1153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1415</v>
      </c>
      <c r="B84" s="81" t="s">
        <v>1425</v>
      </c>
      <c r="C84" s="83" t="s">
        <v>1426</v>
      </c>
      <c r="D84" s="85" t="s">
        <v>1427</v>
      </c>
      <c r="E84" s="85" t="s">
        <v>1428</v>
      </c>
      <c r="F84" s="86" t="s">
        <v>1382</v>
      </c>
      <c r="G84" s="86" t="s">
        <v>1153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1415</v>
      </c>
      <c r="B85" s="81" t="s">
        <v>1429</v>
      </c>
      <c r="C85" s="83" t="s">
        <v>1430</v>
      </c>
      <c r="D85" s="85" t="s">
        <v>1431</v>
      </c>
      <c r="E85" s="85" t="s">
        <v>1432</v>
      </c>
      <c r="F85" s="86" t="s">
        <v>1136</v>
      </c>
      <c r="G85" s="86" t="s">
        <v>1153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1415</v>
      </c>
      <c r="B86" s="81" t="s">
        <v>1433</v>
      </c>
      <c r="C86" s="83" t="s">
        <v>1434</v>
      </c>
      <c r="D86" s="85" t="s">
        <v>1435</v>
      </c>
      <c r="E86" s="85" t="s">
        <v>1436</v>
      </c>
      <c r="F86" s="86" t="s">
        <v>1382</v>
      </c>
      <c r="G86" s="86" t="s">
        <v>1153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1415</v>
      </c>
      <c r="B87" s="81" t="s">
        <v>1437</v>
      </c>
      <c r="C87" s="83" t="s">
        <v>1438</v>
      </c>
      <c r="D87" s="85" t="s">
        <v>1439</v>
      </c>
      <c r="E87" s="85" t="s">
        <v>1440</v>
      </c>
      <c r="F87" s="86" t="s">
        <v>1382</v>
      </c>
      <c r="G87" s="86" t="s">
        <v>1153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1415</v>
      </c>
      <c r="B88" s="81" t="s">
        <v>1441</v>
      </c>
      <c r="C88" s="83" t="s">
        <v>1442</v>
      </c>
      <c r="D88" s="85" t="s">
        <v>1443</v>
      </c>
      <c r="E88" s="85" t="s">
        <v>1444</v>
      </c>
      <c r="F88" s="86" t="s">
        <v>1382</v>
      </c>
      <c r="G88" s="86" t="s">
        <v>1153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1445</v>
      </c>
      <c r="B89" s="80">
        <v>10</v>
      </c>
      <c r="C89" s="82" t="s">
        <v>19</v>
      </c>
      <c r="D89" s="84" t="s">
        <v>1446</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1445</v>
      </c>
      <c r="B90" s="81" t="s">
        <v>1447</v>
      </c>
      <c r="C90" s="83" t="s">
        <v>1448</v>
      </c>
      <c r="D90" s="85" t="s">
        <v>1449</v>
      </c>
      <c r="E90" s="85" t="s">
        <v>1450</v>
      </c>
      <c r="F90" s="86" t="s">
        <v>1110</v>
      </c>
      <c r="G90" s="86" t="s">
        <v>1121</v>
      </c>
      <c r="H90" s="86">
        <v>1</v>
      </c>
      <c r="I90" s="88">
        <f>IF(COUNTIF(J90:AW90,"&lt;&gt;")=0,"",SUMPRODUCT(((Recommendations[ImplStatus]="Implemented")+(Recommendations[ImplStatus]="Compensated"))*ISNUMBER(MATCH(Recommendations[Id],J90:AW90,0)))/COUNTIF(J90:AW90,"&lt;&gt;"))</f>
        <v>0</v>
      </c>
      <c r="J90" s="90" t="s">
        <v>444</v>
      </c>
      <c r="K90" s="90" t="s">
        <v>459</v>
      </c>
      <c r="L90" s="90" t="s">
        <v>753</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1445</v>
      </c>
      <c r="B91" s="81" t="s">
        <v>1451</v>
      </c>
      <c r="C91" s="83" t="s">
        <v>1452</v>
      </c>
      <c r="D91" s="85" t="s">
        <v>1453</v>
      </c>
      <c r="E91" s="85" t="s">
        <v>1454</v>
      </c>
      <c r="F91" s="86" t="s">
        <v>1110</v>
      </c>
      <c r="G91" s="86" t="s">
        <v>1153</v>
      </c>
      <c r="H91" s="86">
        <v>1</v>
      </c>
      <c r="I91" s="88">
        <f>IF(COUNTIF(J91:AW91,"&lt;&gt;")=0,"",SUMPRODUCT(((Recommendations[ImplStatus]="Implemented")+(Recommendations[ImplStatus]="Compensated"))*ISNUMBER(MATCH(Recommendations[Id],J91:AW91,0)))/COUNTIF(J91:AW91,"&lt;&gt;"))</f>
        <v>0</v>
      </c>
      <c r="J91" s="90" t="s">
        <v>753</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1445</v>
      </c>
      <c r="B92" s="81" t="s">
        <v>1455</v>
      </c>
      <c r="C92" s="83" t="s">
        <v>1456</v>
      </c>
      <c r="D92" s="85" t="s">
        <v>1457</v>
      </c>
      <c r="E92" s="85" t="s">
        <v>1458</v>
      </c>
      <c r="F92" s="86" t="s">
        <v>1110</v>
      </c>
      <c r="G92" s="86" t="s">
        <v>1153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1445</v>
      </c>
      <c r="B93" s="81" t="s">
        <v>1459</v>
      </c>
      <c r="C93" s="83" t="s">
        <v>1460</v>
      </c>
      <c r="D93" s="85" t="s">
        <v>1461</v>
      </c>
      <c r="E93" s="85" t="s">
        <v>1462</v>
      </c>
      <c r="F93" s="86" t="s">
        <v>1110</v>
      </c>
      <c r="G93" s="86" t="s">
        <v>1121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1445</v>
      </c>
      <c r="B94" s="81" t="s">
        <v>1463</v>
      </c>
      <c r="C94" s="83" t="s">
        <v>1464</v>
      </c>
      <c r="D94" s="85" t="s">
        <v>1465</v>
      </c>
      <c r="E94" s="85" t="s">
        <v>1466</v>
      </c>
      <c r="F94" s="86" t="s">
        <v>1110</v>
      </c>
      <c r="G94" s="86" t="s">
        <v>1153</v>
      </c>
      <c r="H94" s="86">
        <v>2</v>
      </c>
      <c r="I94" s="88">
        <f>IF(COUNTIF(J94:AW94,"&lt;&gt;")=0,"",SUMPRODUCT(((Recommendations[ImplStatus]="Implemented")+(Recommendations[ImplStatus]="Compensated"))*ISNUMBER(MATCH(Recommendations[Id],J94:AW94,0)))/COUNTIF(J94:AW94,"&lt;&gt;"))</f>
        <v>0</v>
      </c>
      <c r="J94" s="90" t="s">
        <v>673</v>
      </c>
      <c r="K94" s="90" t="s">
        <v>723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1445</v>
      </c>
      <c r="B95" s="81" t="s">
        <v>1467</v>
      </c>
      <c r="C95" s="83" t="s">
        <v>1468</v>
      </c>
      <c r="D95" s="85" t="s">
        <v>1469</v>
      </c>
      <c r="E95" s="85" t="s">
        <v>1470</v>
      </c>
      <c r="F95" s="86" t="s">
        <v>1110</v>
      </c>
      <c r="G95" s="86" t="s">
        <v>1153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1445</v>
      </c>
      <c r="B96" s="81" t="s">
        <v>1471</v>
      </c>
      <c r="C96" s="83" t="s">
        <v>1472</v>
      </c>
      <c r="D96" s="85" t="s">
        <v>1473</v>
      </c>
      <c r="E96" s="85" t="s">
        <v>1474</v>
      </c>
      <c r="F96" s="86" t="s">
        <v>1110</v>
      </c>
      <c r="G96" s="86" t="s">
        <v>1121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1475</v>
      </c>
      <c r="B97" s="80">
        <v>11</v>
      </c>
      <c r="C97" s="82" t="s">
        <v>19</v>
      </c>
      <c r="D97" s="84" t="s">
        <v>1476</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1475</v>
      </c>
      <c r="B98" s="81" t="s">
        <v>1477</v>
      </c>
      <c r="C98" s="83" t="s">
        <v>1478</v>
      </c>
      <c r="D98" s="85" t="s">
        <v>1479</v>
      </c>
      <c r="E98" s="85" t="s">
        <v>1480</v>
      </c>
      <c r="F98" s="86" t="s">
        <v>1228</v>
      </c>
      <c r="G98" s="86" t="s">
        <v>1169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1475</v>
      </c>
      <c r="B99" s="81" t="s">
        <v>1481</v>
      </c>
      <c r="C99" s="83" t="s">
        <v>1482</v>
      </c>
      <c r="D99" s="85" t="s">
        <v>1483</v>
      </c>
      <c r="E99" s="85" t="s">
        <v>1484</v>
      </c>
      <c r="F99" s="86" t="s">
        <v>1168</v>
      </c>
      <c r="G99" s="86" t="s">
        <v>1485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1475</v>
      </c>
      <c r="B100" s="81" t="s">
        <v>1486</v>
      </c>
      <c r="C100" s="83" t="s">
        <v>1487</v>
      </c>
      <c r="D100" s="85" t="s">
        <v>1488</v>
      </c>
      <c r="E100" s="85" t="s">
        <v>1489</v>
      </c>
      <c r="F100" s="86" t="s">
        <v>1168</v>
      </c>
      <c r="G100" s="86" t="s">
        <v>1153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1475</v>
      </c>
      <c r="B101" s="81" t="s">
        <v>1490</v>
      </c>
      <c r="C101" s="83" t="s">
        <v>1491</v>
      </c>
      <c r="D101" s="85" t="s">
        <v>1492</v>
      </c>
      <c r="E101" s="85" t="s">
        <v>1493</v>
      </c>
      <c r="F101" s="86" t="s">
        <v>1168</v>
      </c>
      <c r="G101" s="86" t="s">
        <v>1485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1475</v>
      </c>
      <c r="B102" s="81" t="s">
        <v>1494</v>
      </c>
      <c r="C102" s="83" t="s">
        <v>1495</v>
      </c>
      <c r="D102" s="85" t="s">
        <v>1496</v>
      </c>
      <c r="E102" s="85" t="s">
        <v>1497</v>
      </c>
      <c r="F102" s="86" t="s">
        <v>1168</v>
      </c>
      <c r="G102" s="86" t="s">
        <v>1485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1498</v>
      </c>
      <c r="B103" s="80">
        <v>12</v>
      </c>
      <c r="C103" s="82" t="s">
        <v>19</v>
      </c>
      <c r="D103" s="84" t="s">
        <v>1499</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1498</v>
      </c>
      <c r="B104" s="81" t="s">
        <v>1500</v>
      </c>
      <c r="C104" s="83" t="s">
        <v>1501</v>
      </c>
      <c r="D104" s="85" t="s">
        <v>1502</v>
      </c>
      <c r="E104" s="85" t="s">
        <v>1503</v>
      </c>
      <c r="F104" s="86" t="s">
        <v>1382</v>
      </c>
      <c r="G104" s="86" t="s">
        <v>1153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1498</v>
      </c>
      <c r="B105" s="81" t="s">
        <v>1504</v>
      </c>
      <c r="C105" s="83" t="s">
        <v>1505</v>
      </c>
      <c r="D105" s="85" t="s">
        <v>1506</v>
      </c>
      <c r="E105" s="85" t="s">
        <v>1507</v>
      </c>
      <c r="F105" s="86" t="s">
        <v>1382</v>
      </c>
      <c r="G105" s="86" t="s">
        <v>1153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1498</v>
      </c>
      <c r="B106" s="81" t="s">
        <v>1508</v>
      </c>
      <c r="C106" s="83" t="s">
        <v>1509</v>
      </c>
      <c r="D106" s="85" t="s">
        <v>1510</v>
      </c>
      <c r="E106" s="85" t="s">
        <v>1511</v>
      </c>
      <c r="F106" s="86" t="s">
        <v>1382</v>
      </c>
      <c r="G106" s="86" t="s">
        <v>1153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1498</v>
      </c>
      <c r="B107" s="81" t="s">
        <v>1512</v>
      </c>
      <c r="C107" s="83" t="s">
        <v>1513</v>
      </c>
      <c r="D107" s="85" t="s">
        <v>1514</v>
      </c>
      <c r="E107" s="85" t="s">
        <v>1515</v>
      </c>
      <c r="F107" s="86" t="s">
        <v>1228</v>
      </c>
      <c r="G107" s="86" t="s">
        <v>1169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1498</v>
      </c>
      <c r="B108" s="81" t="s">
        <v>1516</v>
      </c>
      <c r="C108" s="83" t="s">
        <v>1517</v>
      </c>
      <c r="D108" s="85" t="s">
        <v>1518</v>
      </c>
      <c r="E108" s="85" t="s">
        <v>1519</v>
      </c>
      <c r="F108" s="86" t="s">
        <v>1382</v>
      </c>
      <c r="G108" s="86" t="s">
        <v>1153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1498</v>
      </c>
      <c r="B109" s="81" t="s">
        <v>1520</v>
      </c>
      <c r="C109" s="83" t="s">
        <v>1521</v>
      </c>
      <c r="D109" s="85" t="s">
        <v>1522</v>
      </c>
      <c r="E109" s="85" t="s">
        <v>1523</v>
      </c>
      <c r="F109" s="86" t="s">
        <v>1382</v>
      </c>
      <c r="G109" s="86" t="s">
        <v>1153</v>
      </c>
      <c r="H109" s="86">
        <v>2</v>
      </c>
      <c r="I109" s="88">
        <f>IF(COUNTIF(J109:AW109,"&lt;&gt;")=0,"",SUMPRODUCT(((Recommendations[ImplStatus]="Implemented")+(Recommendations[ImplStatus]="Compensated"))*ISNUMBER(MATCH(Recommendations[Id],J109:AW109,0)))/COUNTIF(J109:AW109,"&lt;&gt;"))</f>
        <v>0</v>
      </c>
      <c r="J109" s="90" t="s">
        <v>103</v>
      </c>
      <c r="K109" s="90" t="s">
        <v>109</v>
      </c>
      <c r="L109" s="90" t="s">
        <v>289</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1498</v>
      </c>
      <c r="B110" s="81" t="s">
        <v>1524</v>
      </c>
      <c r="C110" s="83" t="s">
        <v>1525</v>
      </c>
      <c r="D110" s="85" t="s">
        <v>1526</v>
      </c>
      <c r="E110" s="85" t="s">
        <v>1527</v>
      </c>
      <c r="F110" s="86" t="s">
        <v>1110</v>
      </c>
      <c r="G110" s="86" t="s">
        <v>1153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1498</v>
      </c>
      <c r="B111" s="81" t="s">
        <v>1528</v>
      </c>
      <c r="C111" s="83" t="s">
        <v>1529</v>
      </c>
      <c r="D111" s="85" t="s">
        <v>1530</v>
      </c>
      <c r="E111" s="85" t="s">
        <v>1531</v>
      </c>
      <c r="F111" s="86" t="s">
        <v>1110</v>
      </c>
      <c r="G111" s="86" t="s">
        <v>1153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1532</v>
      </c>
      <c r="B112" s="80">
        <v>13</v>
      </c>
      <c r="C112" s="82" t="s">
        <v>19</v>
      </c>
      <c r="D112" s="84" t="s">
        <v>1533</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1532</v>
      </c>
      <c r="B113" s="81" t="s">
        <v>1534</v>
      </c>
      <c r="C113" s="83" t="s">
        <v>1535</v>
      </c>
      <c r="D113" s="85" t="s">
        <v>1536</v>
      </c>
      <c r="E113" s="85" t="s">
        <v>1537</v>
      </c>
      <c r="F113" s="86" t="s">
        <v>1382</v>
      </c>
      <c r="G113" s="86" t="s">
        <v>1121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1532</v>
      </c>
      <c r="B114" s="81" t="s">
        <v>1538</v>
      </c>
      <c r="C114" s="83" t="s">
        <v>1539</v>
      </c>
      <c r="D114" s="85" t="s">
        <v>1540</v>
      </c>
      <c r="E114" s="85" t="s">
        <v>1541</v>
      </c>
      <c r="F114" s="86" t="s">
        <v>1110</v>
      </c>
      <c r="G114" s="86" t="s">
        <v>1121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1532</v>
      </c>
      <c r="B115" s="81" t="s">
        <v>1542</v>
      </c>
      <c r="C115" s="83" t="s">
        <v>1543</v>
      </c>
      <c r="D115" s="85" t="s">
        <v>1544</v>
      </c>
      <c r="E115" s="85" t="s">
        <v>1545</v>
      </c>
      <c r="F115" s="86" t="s">
        <v>1382</v>
      </c>
      <c r="G115" s="86" t="s">
        <v>1121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1532</v>
      </c>
      <c r="B116" s="81" t="s">
        <v>1546</v>
      </c>
      <c r="C116" s="83" t="s">
        <v>1547</v>
      </c>
      <c r="D116" s="85" t="s">
        <v>1548</v>
      </c>
      <c r="E116" s="85" t="s">
        <v>1549</v>
      </c>
      <c r="F116" s="86" t="s">
        <v>1382</v>
      </c>
      <c r="G116" s="86" t="s">
        <v>1153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1532</v>
      </c>
      <c r="B117" s="81" t="s">
        <v>1550</v>
      </c>
      <c r="C117" s="83" t="s">
        <v>1551</v>
      </c>
      <c r="D117" s="85" t="s">
        <v>1552</v>
      </c>
      <c r="E117" s="85" t="s">
        <v>1553</v>
      </c>
      <c r="F117" s="86" t="s">
        <v>1110</v>
      </c>
      <c r="G117" s="86" t="s">
        <v>1153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1532</v>
      </c>
      <c r="B118" s="81" t="s">
        <v>1554</v>
      </c>
      <c r="C118" s="83" t="s">
        <v>1555</v>
      </c>
      <c r="D118" s="85" t="s">
        <v>1556</v>
      </c>
      <c r="E118" s="85" t="s">
        <v>1557</v>
      </c>
      <c r="F118" s="86" t="s">
        <v>1382</v>
      </c>
      <c r="G118" s="86" t="s">
        <v>1121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1532</v>
      </c>
      <c r="B119" s="81" t="s">
        <v>1558</v>
      </c>
      <c r="C119" s="83" t="s">
        <v>1559</v>
      </c>
      <c r="D119" s="85" t="s">
        <v>1560</v>
      </c>
      <c r="E119" s="85" t="s">
        <v>1561</v>
      </c>
      <c r="F119" s="86" t="s">
        <v>1110</v>
      </c>
      <c r="G119" s="86" t="s">
        <v>1153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1532</v>
      </c>
      <c r="B120" s="81" t="s">
        <v>1562</v>
      </c>
      <c r="C120" s="83" t="s">
        <v>1563</v>
      </c>
      <c r="D120" s="85" t="s">
        <v>1564</v>
      </c>
      <c r="E120" s="85" t="s">
        <v>1565</v>
      </c>
      <c r="F120" s="86" t="s">
        <v>1382</v>
      </c>
      <c r="G120" s="86" t="s">
        <v>1153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1532</v>
      </c>
      <c r="B121" s="81" t="s">
        <v>1566</v>
      </c>
      <c r="C121" s="83" t="s">
        <v>1567</v>
      </c>
      <c r="D121" s="85" t="s">
        <v>1568</v>
      </c>
      <c r="E121" s="85" t="s">
        <v>1569</v>
      </c>
      <c r="F121" s="86" t="s">
        <v>1382</v>
      </c>
      <c r="G121" s="86" t="s">
        <v>1153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1532</v>
      </c>
      <c r="B122" s="81" t="s">
        <v>1570</v>
      </c>
      <c r="C122" s="83" t="s">
        <v>1571</v>
      </c>
      <c r="D122" s="85" t="s">
        <v>1572</v>
      </c>
      <c r="E122" s="85" t="s">
        <v>1573</v>
      </c>
      <c r="F122" s="86" t="s">
        <v>1382</v>
      </c>
      <c r="G122" s="86" t="s">
        <v>1153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1532</v>
      </c>
      <c r="B123" s="81" t="s">
        <v>1574</v>
      </c>
      <c r="C123" s="83" t="s">
        <v>1575</v>
      </c>
      <c r="D123" s="85" t="s">
        <v>1576</v>
      </c>
      <c r="E123" s="85" t="s">
        <v>1577</v>
      </c>
      <c r="F123" s="86" t="s">
        <v>1382</v>
      </c>
      <c r="G123" s="86" t="s">
        <v>1121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1578</v>
      </c>
      <c r="B124" s="80">
        <v>14</v>
      </c>
      <c r="C124" s="82" t="s">
        <v>19</v>
      </c>
      <c r="D124" s="84" t="s">
        <v>1579</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1578</v>
      </c>
      <c r="B125" s="81" t="s">
        <v>1580</v>
      </c>
      <c r="C125" s="83" t="s">
        <v>1581</v>
      </c>
      <c r="D125" s="85" t="s">
        <v>1582</v>
      </c>
      <c r="E125" s="85" t="s">
        <v>1583</v>
      </c>
      <c r="F125" s="86" t="s">
        <v>1228</v>
      </c>
      <c r="G125" s="86" t="s">
        <v>1169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1578</v>
      </c>
      <c r="B126" s="81" t="s">
        <v>1584</v>
      </c>
      <c r="C126" s="83" t="s">
        <v>1585</v>
      </c>
      <c r="D126" s="85" t="s">
        <v>1586</v>
      </c>
      <c r="E126" s="85" t="s">
        <v>1587</v>
      </c>
      <c r="F126" s="86" t="s">
        <v>1253</v>
      </c>
      <c r="G126" s="86" t="s">
        <v>1153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1578</v>
      </c>
      <c r="B127" s="81" t="s">
        <v>1588</v>
      </c>
      <c r="C127" s="83" t="s">
        <v>1589</v>
      </c>
      <c r="D127" s="85" t="s">
        <v>1590</v>
      </c>
      <c r="E127" s="85" t="s">
        <v>1591</v>
      </c>
      <c r="F127" s="86" t="s">
        <v>1253</v>
      </c>
      <c r="G127" s="86" t="s">
        <v>1153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1578</v>
      </c>
      <c r="B128" s="81" t="s">
        <v>1592</v>
      </c>
      <c r="C128" s="83" t="s">
        <v>1593</v>
      </c>
      <c r="D128" s="85" t="s">
        <v>1594</v>
      </c>
      <c r="E128" s="85" t="s">
        <v>1595</v>
      </c>
      <c r="F128" s="86" t="s">
        <v>1253</v>
      </c>
      <c r="G128" s="86" t="s">
        <v>1153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1578</v>
      </c>
      <c r="B129" s="81" t="s">
        <v>1596</v>
      </c>
      <c r="C129" s="83" t="s">
        <v>1597</v>
      </c>
      <c r="D129" s="85" t="s">
        <v>1598</v>
      </c>
      <c r="E129" s="85" t="s">
        <v>1599</v>
      </c>
      <c r="F129" s="86" t="s">
        <v>1253</v>
      </c>
      <c r="G129" s="86" t="s">
        <v>1153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1578</v>
      </c>
      <c r="B130" s="81" t="s">
        <v>1600</v>
      </c>
      <c r="C130" s="83" t="s">
        <v>1601</v>
      </c>
      <c r="D130" s="85" t="s">
        <v>1602</v>
      </c>
      <c r="E130" s="85" t="s">
        <v>1603</v>
      </c>
      <c r="F130" s="86" t="s">
        <v>1253</v>
      </c>
      <c r="G130" s="86" t="s">
        <v>1153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1578</v>
      </c>
      <c r="B131" s="81" t="s">
        <v>1604</v>
      </c>
      <c r="C131" s="83" t="s">
        <v>1605</v>
      </c>
      <c r="D131" s="85" t="s">
        <v>1606</v>
      </c>
      <c r="E131" s="85" t="s">
        <v>1607</v>
      </c>
      <c r="F131" s="86" t="s">
        <v>1253</v>
      </c>
      <c r="G131" s="86" t="s">
        <v>1153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1578</v>
      </c>
      <c r="B132" s="81" t="s">
        <v>1608</v>
      </c>
      <c r="C132" s="83" t="s">
        <v>1609</v>
      </c>
      <c r="D132" s="85" t="s">
        <v>1610</v>
      </c>
      <c r="E132" s="85" t="s">
        <v>1611</v>
      </c>
      <c r="F132" s="86" t="s">
        <v>1253</v>
      </c>
      <c r="G132" s="86" t="s">
        <v>1153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1578</v>
      </c>
      <c r="B133" s="81" t="s">
        <v>1612</v>
      </c>
      <c r="C133" s="83" t="s">
        <v>1613</v>
      </c>
      <c r="D133" s="85" t="s">
        <v>1614</v>
      </c>
      <c r="E133" s="85" t="s">
        <v>1615</v>
      </c>
      <c r="F133" s="86" t="s">
        <v>1253</v>
      </c>
      <c r="G133" s="86" t="s">
        <v>1153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1616</v>
      </c>
      <c r="B134" s="80">
        <v>15</v>
      </c>
      <c r="C134" s="82" t="s">
        <v>19</v>
      </c>
      <c r="D134" s="84" t="s">
        <v>1617</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1616</v>
      </c>
      <c r="B135" s="81" t="s">
        <v>1618</v>
      </c>
      <c r="C135" s="83" t="s">
        <v>1619</v>
      </c>
      <c r="D135" s="85" t="s">
        <v>1620</v>
      </c>
      <c r="E135" s="85" t="s">
        <v>1621</v>
      </c>
      <c r="F135" s="86" t="s">
        <v>1253</v>
      </c>
      <c r="G135" s="86" t="s">
        <v>1111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1616</v>
      </c>
      <c r="B136" s="81" t="s">
        <v>1622</v>
      </c>
      <c r="C136" s="83" t="s">
        <v>1623</v>
      </c>
      <c r="D136" s="85" t="s">
        <v>1624</v>
      </c>
      <c r="E136" s="85" t="s">
        <v>1625</v>
      </c>
      <c r="F136" s="86" t="s">
        <v>1228</v>
      </c>
      <c r="G136" s="86" t="s">
        <v>1169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1616</v>
      </c>
      <c r="B137" s="81" t="s">
        <v>1626</v>
      </c>
      <c r="C137" s="83" t="s">
        <v>1627</v>
      </c>
      <c r="D137" s="85" t="s">
        <v>1628</v>
      </c>
      <c r="E137" s="85" t="s">
        <v>1629</v>
      </c>
      <c r="F137" s="86" t="s">
        <v>1253</v>
      </c>
      <c r="G137" s="86" t="s">
        <v>1169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1616</v>
      </c>
      <c r="B138" s="81" t="s">
        <v>1630</v>
      </c>
      <c r="C138" s="83" t="s">
        <v>1631</v>
      </c>
      <c r="D138" s="85" t="s">
        <v>1632</v>
      </c>
      <c r="E138" s="85" t="s">
        <v>1633</v>
      </c>
      <c r="F138" s="86" t="s">
        <v>1228</v>
      </c>
      <c r="G138" s="86" t="s">
        <v>1169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1616</v>
      </c>
      <c r="B139" s="81" t="s">
        <v>1634</v>
      </c>
      <c r="C139" s="83" t="s">
        <v>1635</v>
      </c>
      <c r="D139" s="85" t="s">
        <v>1636</v>
      </c>
      <c r="E139" s="85" t="s">
        <v>1637</v>
      </c>
      <c r="F139" s="86" t="s">
        <v>1253</v>
      </c>
      <c r="G139" s="86" t="s">
        <v>1169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1616</v>
      </c>
      <c r="B140" s="81" t="s">
        <v>1638</v>
      </c>
      <c r="C140" s="83" t="s">
        <v>1639</v>
      </c>
      <c r="D140" s="85" t="s">
        <v>1640</v>
      </c>
      <c r="E140" s="85" t="s">
        <v>1641</v>
      </c>
      <c r="F140" s="86" t="s">
        <v>1168</v>
      </c>
      <c r="G140" s="86" t="s">
        <v>1169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1616</v>
      </c>
      <c r="B141" s="81" t="s">
        <v>1642</v>
      </c>
      <c r="C141" s="83" t="s">
        <v>1643</v>
      </c>
      <c r="D141" s="85" t="s">
        <v>1644</v>
      </c>
      <c r="E141" s="85" t="s">
        <v>1645</v>
      </c>
      <c r="F141" s="86" t="s">
        <v>1168</v>
      </c>
      <c r="G141" s="86" t="s">
        <v>1153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1646</v>
      </c>
      <c r="B142" s="80">
        <v>16</v>
      </c>
      <c r="C142" s="82" t="s">
        <v>19</v>
      </c>
      <c r="D142" s="84" t="s">
        <v>1647</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1646</v>
      </c>
      <c r="B143" s="81" t="s">
        <v>1648</v>
      </c>
      <c r="C143" s="83" t="s">
        <v>1649</v>
      </c>
      <c r="D143" s="85" t="s">
        <v>1650</v>
      </c>
      <c r="E143" s="85" t="s">
        <v>1651</v>
      </c>
      <c r="F143" s="86" t="s">
        <v>1228</v>
      </c>
      <c r="G143" s="86" t="s">
        <v>1169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1646</v>
      </c>
      <c r="B144" s="81" t="s">
        <v>1652</v>
      </c>
      <c r="C144" s="83" t="s">
        <v>1653</v>
      </c>
      <c r="D144" s="85" t="s">
        <v>1654</v>
      </c>
      <c r="E144" s="85" t="s">
        <v>1655</v>
      </c>
      <c r="F144" s="86" t="s">
        <v>1228</v>
      </c>
      <c r="G144" s="86" t="s">
        <v>1169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1646</v>
      </c>
      <c r="B145" s="81" t="s">
        <v>1656</v>
      </c>
      <c r="C145" s="83" t="s">
        <v>1657</v>
      </c>
      <c r="D145" s="85" t="s">
        <v>1658</v>
      </c>
      <c r="E145" s="85" t="s">
        <v>1659</v>
      </c>
      <c r="F145" s="86" t="s">
        <v>1136</v>
      </c>
      <c r="G145" s="86" t="s">
        <v>1121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1646</v>
      </c>
      <c r="B146" s="81" t="s">
        <v>1660</v>
      </c>
      <c r="C146" s="83" t="s">
        <v>1661</v>
      </c>
      <c r="D146" s="85" t="s">
        <v>1662</v>
      </c>
      <c r="E146" s="85" t="s">
        <v>1663</v>
      </c>
      <c r="F146" s="86" t="s">
        <v>1136</v>
      </c>
      <c r="G146" s="86" t="s">
        <v>1111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1646</v>
      </c>
      <c r="B147" s="81" t="s">
        <v>1664</v>
      </c>
      <c r="C147" s="83" t="s">
        <v>1665</v>
      </c>
      <c r="D147" s="85" t="s">
        <v>1666</v>
      </c>
      <c r="E147" s="85" t="s">
        <v>1667</v>
      </c>
      <c r="F147" s="86" t="s">
        <v>1136</v>
      </c>
      <c r="G147" s="86" t="s">
        <v>1153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1646</v>
      </c>
      <c r="B148" s="81" t="s">
        <v>1668</v>
      </c>
      <c r="C148" s="83" t="s">
        <v>1669</v>
      </c>
      <c r="D148" s="85" t="s">
        <v>1670</v>
      </c>
      <c r="E148" s="85" t="s">
        <v>1671</v>
      </c>
      <c r="F148" s="86" t="s">
        <v>1228</v>
      </c>
      <c r="G148" s="86" t="s">
        <v>1169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1646</v>
      </c>
      <c r="B149" s="81" t="s">
        <v>1672</v>
      </c>
      <c r="C149" s="83" t="s">
        <v>1673</v>
      </c>
      <c r="D149" s="85" t="s">
        <v>1674</v>
      </c>
      <c r="E149" s="85" t="s">
        <v>1675</v>
      </c>
      <c r="F149" s="86" t="s">
        <v>1136</v>
      </c>
      <c r="G149" s="86" t="s">
        <v>1153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1646</v>
      </c>
      <c r="B150" s="81" t="s">
        <v>1676</v>
      </c>
      <c r="C150" s="83" t="s">
        <v>1677</v>
      </c>
      <c r="D150" s="85" t="s">
        <v>1678</v>
      </c>
      <c r="E150" s="85" t="s">
        <v>1679</v>
      </c>
      <c r="F150" s="86" t="s">
        <v>1382</v>
      </c>
      <c r="G150" s="86" t="s">
        <v>1153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1646</v>
      </c>
      <c r="B151" s="81" t="s">
        <v>1680</v>
      </c>
      <c r="C151" s="83" t="s">
        <v>1681</v>
      </c>
      <c r="D151" s="85" t="s">
        <v>1682</v>
      </c>
      <c r="E151" s="85" t="s">
        <v>1683</v>
      </c>
      <c r="F151" s="86" t="s">
        <v>1253</v>
      </c>
      <c r="G151" s="86" t="s">
        <v>1153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1646</v>
      </c>
      <c r="B152" s="81" t="s">
        <v>1684</v>
      </c>
      <c r="C152" s="83" t="s">
        <v>1685</v>
      </c>
      <c r="D152" s="85" t="s">
        <v>1686</v>
      </c>
      <c r="E152" s="85" t="s">
        <v>1687</v>
      </c>
      <c r="F152" s="86" t="s">
        <v>1136</v>
      </c>
      <c r="G152" s="86" t="s">
        <v>1153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1646</v>
      </c>
      <c r="B153" s="81" t="s">
        <v>1688</v>
      </c>
      <c r="C153" s="83" t="s">
        <v>1689</v>
      </c>
      <c r="D153" s="85" t="s">
        <v>1690</v>
      </c>
      <c r="E153" s="85" t="s">
        <v>1691</v>
      </c>
      <c r="F153" s="86" t="s">
        <v>1136</v>
      </c>
      <c r="G153" s="86" t="s">
        <v>1153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1646</v>
      </c>
      <c r="B154" s="81" t="s">
        <v>1692</v>
      </c>
      <c r="C154" s="83" t="s">
        <v>1693</v>
      </c>
      <c r="D154" s="85" t="s">
        <v>1694</v>
      </c>
      <c r="E154" s="85" t="s">
        <v>1695</v>
      </c>
      <c r="F154" s="86" t="s">
        <v>1136</v>
      </c>
      <c r="G154" s="86" t="s">
        <v>1153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1646</v>
      </c>
      <c r="B155" s="81" t="s">
        <v>1696</v>
      </c>
      <c r="C155" s="83" t="s">
        <v>1697</v>
      </c>
      <c r="D155" s="85" t="s">
        <v>1698</v>
      </c>
      <c r="E155" s="85" t="s">
        <v>1699</v>
      </c>
      <c r="F155" s="86" t="s">
        <v>1136</v>
      </c>
      <c r="G155" s="86" t="s">
        <v>1121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1646</v>
      </c>
      <c r="B156" s="81" t="s">
        <v>1700</v>
      </c>
      <c r="C156" s="83" t="s">
        <v>1701</v>
      </c>
      <c r="D156" s="85" t="s">
        <v>1702</v>
      </c>
      <c r="E156" s="85" t="s">
        <v>1703</v>
      </c>
      <c r="F156" s="86" t="s">
        <v>1136</v>
      </c>
      <c r="G156" s="86" t="s">
        <v>1153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1704</v>
      </c>
      <c r="B157" s="80">
        <v>17</v>
      </c>
      <c r="C157" s="82" t="s">
        <v>19</v>
      </c>
      <c r="D157" s="84" t="s">
        <v>1705</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1704</v>
      </c>
      <c r="B158" s="81" t="s">
        <v>1706</v>
      </c>
      <c r="C158" s="83" t="s">
        <v>1707</v>
      </c>
      <c r="D158" s="85" t="s">
        <v>1708</v>
      </c>
      <c r="E158" s="85" t="s">
        <v>1709</v>
      </c>
      <c r="F158" s="86" t="s">
        <v>1253</v>
      </c>
      <c r="G158" s="86" t="s">
        <v>1116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1704</v>
      </c>
      <c r="B159" s="81" t="s">
        <v>1710</v>
      </c>
      <c r="C159" s="83" t="s">
        <v>1711</v>
      </c>
      <c r="D159" s="85" t="s">
        <v>1712</v>
      </c>
      <c r="E159" s="85" t="s">
        <v>1713</v>
      </c>
      <c r="F159" s="86" t="s">
        <v>1228</v>
      </c>
      <c r="G159" s="86" t="s">
        <v>1169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1704</v>
      </c>
      <c r="B160" s="81" t="s">
        <v>1714</v>
      </c>
      <c r="C160" s="83" t="s">
        <v>1715</v>
      </c>
      <c r="D160" s="85" t="s">
        <v>1716</v>
      </c>
      <c r="E160" s="85" t="s">
        <v>1717</v>
      </c>
      <c r="F160" s="86" t="s">
        <v>1228</v>
      </c>
      <c r="G160" s="86" t="s">
        <v>1169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1704</v>
      </c>
      <c r="B161" s="81" t="s">
        <v>1718</v>
      </c>
      <c r="C161" s="83" t="s">
        <v>1719</v>
      </c>
      <c r="D161" s="85" t="s">
        <v>1720</v>
      </c>
      <c r="E161" s="85" t="s">
        <v>1721</v>
      </c>
      <c r="F161" s="86" t="s">
        <v>1228</v>
      </c>
      <c r="G161" s="86" t="s">
        <v>1169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1704</v>
      </c>
      <c r="B162" s="81" t="s">
        <v>1722</v>
      </c>
      <c r="C162" s="83" t="s">
        <v>1723</v>
      </c>
      <c r="D162" s="85" t="s">
        <v>1724</v>
      </c>
      <c r="E162" s="85" t="s">
        <v>1725</v>
      </c>
      <c r="F162" s="86" t="s">
        <v>1253</v>
      </c>
      <c r="G162" s="86" t="s">
        <v>1116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1704</v>
      </c>
      <c r="B163" s="81" t="s">
        <v>1726</v>
      </c>
      <c r="C163" s="83" t="s">
        <v>1727</v>
      </c>
      <c r="D163" s="85" t="s">
        <v>1728</v>
      </c>
      <c r="E163" s="85" t="s">
        <v>1729</v>
      </c>
      <c r="F163" s="86" t="s">
        <v>1253</v>
      </c>
      <c r="G163" s="86" t="s">
        <v>1116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1704</v>
      </c>
      <c r="B164" s="81" t="s">
        <v>1730</v>
      </c>
      <c r="C164" s="83" t="s">
        <v>1731</v>
      </c>
      <c r="D164" s="85" t="s">
        <v>1732</v>
      </c>
      <c r="E164" s="85" t="s">
        <v>1733</v>
      </c>
      <c r="F164" s="86" t="s">
        <v>1253</v>
      </c>
      <c r="G164" s="86" t="s">
        <v>1485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1704</v>
      </c>
      <c r="B165" s="81" t="s">
        <v>1734</v>
      </c>
      <c r="C165" s="83" t="s">
        <v>1735</v>
      </c>
      <c r="D165" s="85" t="s">
        <v>1736</v>
      </c>
      <c r="E165" s="85" t="s">
        <v>1737</v>
      </c>
      <c r="F165" s="86" t="s">
        <v>1253</v>
      </c>
      <c r="G165" s="86" t="s">
        <v>1485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1704</v>
      </c>
      <c r="B166" s="81" t="s">
        <v>1738</v>
      </c>
      <c r="C166" s="83" t="s">
        <v>1739</v>
      </c>
      <c r="D166" s="85" t="s">
        <v>1740</v>
      </c>
      <c r="E166" s="85" t="s">
        <v>1741</v>
      </c>
      <c r="F166" s="86" t="s">
        <v>1228</v>
      </c>
      <c r="G166" s="86" t="s">
        <v>1485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1742</v>
      </c>
      <c r="B167" s="80">
        <v>18</v>
      </c>
      <c r="C167" s="82" t="s">
        <v>19</v>
      </c>
      <c r="D167" s="84" t="s">
        <v>1743</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1742</v>
      </c>
      <c r="B168" s="81" t="s">
        <v>1744</v>
      </c>
      <c r="C168" s="83" t="s">
        <v>1745</v>
      </c>
      <c r="D168" s="85" t="s">
        <v>1746</v>
      </c>
      <c r="E168" s="85" t="s">
        <v>1747</v>
      </c>
      <c r="F168" s="86" t="s">
        <v>1228</v>
      </c>
      <c r="G168" s="86" t="s">
        <v>1169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1742</v>
      </c>
      <c r="B169" s="81" t="s">
        <v>1748</v>
      </c>
      <c r="C169" s="83" t="s">
        <v>1749</v>
      </c>
      <c r="D169" s="85" t="s">
        <v>1750</v>
      </c>
      <c r="E169" s="85" t="s">
        <v>1751</v>
      </c>
      <c r="F169" s="86" t="s">
        <v>1382</v>
      </c>
      <c r="G169" s="86" t="s">
        <v>1121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1742</v>
      </c>
      <c r="B170" s="81" t="s">
        <v>1752</v>
      </c>
      <c r="C170" s="83" t="s">
        <v>1753</v>
      </c>
      <c r="D170" s="85" t="s">
        <v>1754</v>
      </c>
      <c r="E170" s="85" t="s">
        <v>1755</v>
      </c>
      <c r="F170" s="86" t="s">
        <v>1382</v>
      </c>
      <c r="G170" s="86" t="s">
        <v>1153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1742</v>
      </c>
      <c r="B171" s="81" t="s">
        <v>1756</v>
      </c>
      <c r="C171" s="83" t="s">
        <v>1757</v>
      </c>
      <c r="D171" s="85" t="s">
        <v>1758</v>
      </c>
      <c r="E171" s="85" t="s">
        <v>1759</v>
      </c>
      <c r="F171" s="86" t="s">
        <v>1382</v>
      </c>
      <c r="G171" s="86" t="s">
        <v>1153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1742</v>
      </c>
      <c r="B172" s="91" t="s">
        <v>1760</v>
      </c>
      <c r="C172" s="92" t="s">
        <v>1761</v>
      </c>
      <c r="D172" s="93" t="s">
        <v>1762</v>
      </c>
      <c r="E172" s="93" t="s">
        <v>1763</v>
      </c>
      <c r="F172" s="94" t="s">
        <v>1382</v>
      </c>
      <c r="G172" s="94" t="s">
        <v>1121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818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IFERROR(INDEX('Recommendations'!$G$2:$G$161, MATCH(J2,'Recommendations'!$A$2:$A$161,0))="Implemented", FALSE))</xm:f>
            <x14:dxf>
              <font>
                <color rgb="FF000000"/>
              </font>
              <fill>
                <patternFill>
                  <bgColor rgb="FF3C7D22"/>
                </patternFill>
              </fill>
            </x14:dxf>
          </x14:cfRule>
          <x14:cfRule type="expression" priority="2" id="{00000000-000E-0000-0400-000002000000}">
            <xm:f>AND(J2&lt;&gt;"", IFERROR(INDEX('Recommendations'!$G$2:$G$161, MATCH(J2,'Recommendations'!$A$2:$A$161,0))="Compensated", FALSE))</xm:f>
            <x14:dxf>
              <font>
                <color rgb="FF000000"/>
              </font>
              <fill>
                <patternFill>
                  <bgColor rgb="FFC6E0B4"/>
                </patternFill>
              </fill>
            </x14:dxf>
          </x14:cfRule>
          <x14:cfRule type="expression" priority="3" id="{00000000-000E-0000-0400-000003000000}">
            <xm:f>AND(J2&lt;&gt;"", IFERROR(INDEX('Recommendations'!$G$2:$G$161, MATCH(J2,'Recommendations'!$A$2:$A$161,0))="Testing", FALSE))</xm:f>
            <x14:dxf>
              <font>
                <color rgb="FF000000"/>
              </font>
              <fill>
                <patternFill>
                  <bgColor rgb="FFFFC000"/>
                </patternFill>
              </fill>
            </x14:dxf>
          </x14:cfRule>
          <x14:cfRule type="expression" priority="4" id="{00000000-000E-0000-0400-000004000000}">
            <xm:f>AND(J2&lt;&gt;"", IFERROR(INDEX('Recommendations'!$G$2:$G$161, MATCH(J2,'Recommendations'!$A$2:$A$161,0))="Failed", FALSE))</xm:f>
            <x14:dxf>
              <font>
                <color rgb="FF000000"/>
              </font>
              <fill>
                <patternFill>
                  <bgColor rgb="FFD82891"/>
                </patternFill>
              </fill>
            </x14:dxf>
          </x14:cfRule>
          <x14:cfRule type="expression" priority="5" id="{00000000-000E-0000-0400-000005000000}">
            <xm:f>AND(J2&lt;&gt;"", IFERROR(INDEX('Recommendations'!$G$2:$G$161, MATCH(J2,'Recommendations'!$A$2:$A$161,0))="Risk Accepted", FALSE))</xm:f>
            <x14:dxf>
              <font>
                <color rgb="FF000000"/>
              </font>
              <fill>
                <patternFill>
                  <bgColor rgb="FFD9D9D9"/>
                </patternFill>
              </fill>
            </x14:dxf>
          </x14:cfRule>
          <x14:cfRule type="expression" priority="6" id="{00000000-000E-0000-0400-000006000000}">
            <xm:f>AND(J2&lt;&gt;"", IFERROR(INDEX('Recommendations'!$G$2:$G$161, MATCH(J2,'Recommendations'!$A$2:$A$161,0))="N/A",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1764</v>
      </c>
      <c r="C1" s="121" t="s">
        <v>9</v>
      </c>
      <c r="D1" s="121" t="s">
        <v>969</v>
      </c>
      <c r="E1" s="121" t="s">
        <v>1765</v>
      </c>
      <c r="F1" s="121" t="s">
        <v>1766</v>
      </c>
      <c r="G1" s="121" t="s">
        <v>1063</v>
      </c>
      <c r="H1" s="121" t="s">
        <v>1064</v>
      </c>
      <c r="I1" s="121" t="s">
        <v>1065</v>
      </c>
      <c r="J1" s="121" t="s">
        <v>1066</v>
      </c>
      <c r="K1" s="121" t="s">
        <v>1067</v>
      </c>
      <c r="L1" s="121" t="s">
        <v>1068</v>
      </c>
      <c r="M1" s="121" t="s">
        <v>1069</v>
      </c>
      <c r="N1" s="121" t="s">
        <v>1070</v>
      </c>
      <c r="O1" s="121" t="s">
        <v>1071</v>
      </c>
      <c r="P1" s="121" t="s">
        <v>1072</v>
      </c>
      <c r="Q1" s="121" t="s">
        <v>1073</v>
      </c>
      <c r="R1" s="121" t="s">
        <v>1074</v>
      </c>
      <c r="S1" s="121" t="s">
        <v>1075</v>
      </c>
      <c r="T1" s="121" t="s">
        <v>1076</v>
      </c>
      <c r="U1" s="121" t="s">
        <v>1077</v>
      </c>
      <c r="V1" s="121" t="s">
        <v>1078</v>
      </c>
      <c r="W1" s="121" t="s">
        <v>1079</v>
      </c>
      <c r="X1" s="121" t="s">
        <v>1080</v>
      </c>
      <c r="Y1" s="121" t="s">
        <v>1081</v>
      </c>
      <c r="Z1" s="121" t="s">
        <v>1082</v>
      </c>
      <c r="AA1" s="121" t="s">
        <v>1083</v>
      </c>
      <c r="AB1" s="121" t="s">
        <v>1084</v>
      </c>
      <c r="AC1" s="121" t="s">
        <v>1085</v>
      </c>
      <c r="AD1" s="121" t="s">
        <v>1086</v>
      </c>
      <c r="AE1" s="121" t="s">
        <v>1087</v>
      </c>
      <c r="AF1" s="121" t="s">
        <v>1088</v>
      </c>
      <c r="AG1" s="121" t="s">
        <v>1089</v>
      </c>
      <c r="AH1" s="121" t="s">
        <v>1090</v>
      </c>
      <c r="AI1" s="121" t="s">
        <v>1091</v>
      </c>
      <c r="AJ1" s="121" t="s">
        <v>1092</v>
      </c>
      <c r="AK1" s="121" t="s">
        <v>1093</v>
      </c>
      <c r="AL1" s="121" t="s">
        <v>1094</v>
      </c>
      <c r="AM1" s="121" t="s">
        <v>1095</v>
      </c>
      <c r="AN1" s="121" t="s">
        <v>1096</v>
      </c>
      <c r="AO1" s="121" t="s">
        <v>1097</v>
      </c>
      <c r="AP1" s="121" t="s">
        <v>1098</v>
      </c>
      <c r="AQ1" s="121" t="s">
        <v>1099</v>
      </c>
      <c r="AR1" s="121" t="s">
        <v>1100</v>
      </c>
      <c r="AS1" s="121" t="s">
        <v>1101</v>
      </c>
      <c r="AT1" s="121" t="s">
        <v>1102</v>
      </c>
      <c r="AU1" s="122" t="s">
        <v>1103</v>
      </c>
    </row>
    <row r="2" spans="1:47" ht="60" customHeight="1" x14ac:dyDescent="0.35">
      <c r="A2" s="116" t="s">
        <v>1767</v>
      </c>
      <c r="B2" s="106" t="s">
        <v>1768</v>
      </c>
      <c r="C2" s="107" t="s">
        <v>1769</v>
      </c>
      <c r="D2" s="107" t="s">
        <v>1770</v>
      </c>
      <c r="E2" s="107" t="s">
        <v>1771</v>
      </c>
      <c r="F2" s="108" t="s">
        <v>1772</v>
      </c>
      <c r="G2" s="109">
        <f>IF(COUNTIF(H2:AU2,"&lt;&gt;")=0,"",SUMPRODUCT(((Recommendations[ImplStatus]="Implemented")+(Recommendations[ImplStatus]="Compensated"))*ISNUMBER(MATCH(Recommendations[Id],H2:AU2,0)))/COUNTIF(H2:AU2,"&lt;&gt;"))</f>
        <v>0</v>
      </c>
      <c r="H2" s="110" t="s">
        <v>58</v>
      </c>
      <c r="I2" s="110" t="s">
        <v>114</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1773</v>
      </c>
      <c r="B3" s="106" t="s">
        <v>1774</v>
      </c>
      <c r="C3" s="107" t="s">
        <v>1775</v>
      </c>
      <c r="D3" s="107" t="s">
        <v>1776</v>
      </c>
      <c r="E3" s="107" t="s">
        <v>1777</v>
      </c>
      <c r="F3" s="108" t="s">
        <v>1778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1779</v>
      </c>
      <c r="B4" s="106" t="s">
        <v>1780</v>
      </c>
      <c r="C4" s="107" t="s">
        <v>1781</v>
      </c>
      <c r="D4" s="107" t="s">
        <v>1782</v>
      </c>
      <c r="E4" s="107" t="s">
        <v>1783</v>
      </c>
      <c r="F4" s="108" t="s">
        <v>1784</v>
      </c>
      <c r="G4" s="109">
        <f>IF(COUNTIF(H4:AU4,"&lt;&gt;")=0,"",SUMPRODUCT(((Recommendations[ImplStatus]="Implemented")+(Recommendations[ImplStatus]="Compensated"))*ISNUMBER(MATCH(Recommendations[Id],H4:AU4,0)))/COUNTIF(H4:AU4,"&lt;&gt;"))</f>
        <v>0</v>
      </c>
      <c r="H4" s="110" t="s">
        <v>753</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1785</v>
      </c>
      <c r="B5" s="106" t="s">
        <v>1786</v>
      </c>
      <c r="C5" s="107" t="s">
        <v>1787</v>
      </c>
      <c r="D5" s="107" t="s">
        <v>1788</v>
      </c>
      <c r="E5" s="107" t="s">
        <v>1789</v>
      </c>
      <c r="F5" s="108" t="s">
        <v>1790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1791</v>
      </c>
      <c r="B6" s="106" t="s">
        <v>1792</v>
      </c>
      <c r="C6" s="107" t="s">
        <v>1793</v>
      </c>
      <c r="D6" s="107" t="s">
        <v>1794</v>
      </c>
      <c r="E6" s="107" t="s">
        <v>19</v>
      </c>
      <c r="F6" s="108" t="s">
        <v>1795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1796</v>
      </c>
      <c r="B7" s="106" t="s">
        <v>10</v>
      </c>
      <c r="C7" s="107" t="s">
        <v>1797</v>
      </c>
      <c r="D7" s="107" t="s">
        <v>1798</v>
      </c>
      <c r="E7" s="107" t="s">
        <v>19</v>
      </c>
      <c r="F7" s="108" t="s">
        <v>1799</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1800</v>
      </c>
      <c r="B8" s="106" t="s">
        <v>1801</v>
      </c>
      <c r="C8" s="107" t="s">
        <v>1802</v>
      </c>
      <c r="D8" s="107" t="s">
        <v>1803</v>
      </c>
      <c r="E8" s="107" t="s">
        <v>19</v>
      </c>
      <c r="F8" s="108" t="s">
        <v>1804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1805</v>
      </c>
      <c r="B9" s="106" t="s">
        <v>1806</v>
      </c>
      <c r="C9" s="107" t="s">
        <v>1807</v>
      </c>
      <c r="D9" s="107" t="s">
        <v>1808</v>
      </c>
      <c r="E9" s="107" t="s">
        <v>19</v>
      </c>
      <c r="F9" s="108" t="s">
        <v>1809</v>
      </c>
      <c r="G9" s="109">
        <f>IF(COUNTIF(H9:AU9,"&lt;&gt;")=0,"",SUMPRODUCT(((Recommendations[ImplStatus]="Implemented")+(Recommendations[ImplStatus]="Compensated"))*ISNUMBER(MATCH(Recommendations[Id],H9:AU9,0)))/COUNTIF(H9:AU9,"&lt;&gt;"))</f>
        <v>0</v>
      </c>
      <c r="H9" s="110" t="s">
        <v>599</v>
      </c>
      <c r="I9" s="110" t="s">
        <v>673</v>
      </c>
      <c r="J9" s="110" t="s">
        <v>723</v>
      </c>
      <c r="K9" s="110" t="s">
        <v>738</v>
      </c>
      <c r="L9" s="110" t="s">
        <v>748</v>
      </c>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1810</v>
      </c>
      <c r="B10" s="106" t="s">
        <v>1811</v>
      </c>
      <c r="C10" s="107" t="s">
        <v>1812</v>
      </c>
      <c r="D10" s="107" t="s">
        <v>1813</v>
      </c>
      <c r="E10" s="107" t="s">
        <v>19</v>
      </c>
      <c r="F10" s="108" t="s">
        <v>1814</v>
      </c>
      <c r="G10" s="109">
        <f>IF(COUNTIF(H10:AU10,"&lt;&gt;")=0,"",SUMPRODUCT(((Recommendations[ImplStatus]="Implemented")+(Recommendations[ImplStatus]="Compensated"))*ISNUMBER(MATCH(Recommendations[Id],H10:AU10,0)))/COUNTIF(H10:AU10,"&lt;&gt;"))</f>
        <v>0</v>
      </c>
      <c r="H10" s="110" t="s">
        <v>444</v>
      </c>
      <c r="I10" s="110" t="s">
        <v>459</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1815</v>
      </c>
      <c r="B11" s="106" t="s">
        <v>1816</v>
      </c>
      <c r="C11" s="107" t="s">
        <v>1817</v>
      </c>
      <c r="D11" s="107" t="s">
        <v>1818</v>
      </c>
      <c r="E11" s="107" t="s">
        <v>19</v>
      </c>
      <c r="F11" s="108" t="s">
        <v>1819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1820</v>
      </c>
      <c r="B12" s="106" t="s">
        <v>1821</v>
      </c>
      <c r="C12" s="107" t="s">
        <v>1822</v>
      </c>
      <c r="D12" s="107" t="s">
        <v>1823</v>
      </c>
      <c r="E12" s="107" t="s">
        <v>19</v>
      </c>
      <c r="F12" s="108" t="s">
        <v>1824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1825</v>
      </c>
      <c r="B13" s="106" t="s">
        <v>1826</v>
      </c>
      <c r="C13" s="107" t="s">
        <v>1827</v>
      </c>
      <c r="D13" s="107" t="s">
        <v>1828</v>
      </c>
      <c r="E13" s="107" t="s">
        <v>19</v>
      </c>
      <c r="F13" s="108" t="s">
        <v>1829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1830</v>
      </c>
      <c r="B14" s="106" t="s">
        <v>1831</v>
      </c>
      <c r="C14" s="107" t="s">
        <v>1832</v>
      </c>
      <c r="D14" s="107" t="s">
        <v>1833</v>
      </c>
      <c r="E14" s="107" t="s">
        <v>19</v>
      </c>
      <c r="F14" s="108" t="s">
        <v>1834</v>
      </c>
      <c r="G14" s="109">
        <f>IF(COUNTIF(H14:AU14,"&lt;&gt;")=0,"",SUMPRODUCT(((Recommendations[ImplStatus]="Implemented")+(Recommendations[ImplStatus]="Compensated"))*ISNUMBER(MATCH(Recommendations[Id],H14:AU14,0)))/COUNTIF(H14:AU14,"&lt;&gt;"))</f>
        <v>0</v>
      </c>
      <c r="H14" s="110" t="s">
        <v>294</v>
      </c>
      <c r="I14" s="110" t="s">
        <v>299</v>
      </c>
      <c r="J14" s="110" t="s">
        <v>309</v>
      </c>
      <c r="K14" s="110" t="s">
        <v>314</v>
      </c>
      <c r="L14" s="110" t="s">
        <v>319</v>
      </c>
      <c r="M14" s="110" t="s">
        <v>324</v>
      </c>
      <c r="N14" s="110" t="s">
        <v>329</v>
      </c>
      <c r="O14" s="110" t="s">
        <v>334</v>
      </c>
      <c r="P14" s="110" t="s">
        <v>364</v>
      </c>
      <c r="Q14" s="110" t="s">
        <v>369</v>
      </c>
      <c r="R14" s="110" t="s">
        <v>379</v>
      </c>
      <c r="S14" s="110" t="s">
        <v>399</v>
      </c>
      <c r="T14" s="110" t="s">
        <v>404</v>
      </c>
      <c r="U14" s="110" t="s">
        <v>429</v>
      </c>
      <c r="V14" s="110" t="s">
        <v>449</v>
      </c>
      <c r="W14" s="110" t="s">
        <v>479</v>
      </c>
      <c r="X14" s="110" t="s">
        <v>489</v>
      </c>
      <c r="Y14" s="110" t="s">
        <v>494</v>
      </c>
      <c r="Z14" s="110" t="s">
        <v>504</v>
      </c>
      <c r="AA14" s="110" t="s">
        <v>544</v>
      </c>
      <c r="AB14" s="110" t="s">
        <v>549</v>
      </c>
      <c r="AC14" s="110" t="s">
        <v>554</v>
      </c>
      <c r="AD14" s="110" t="s">
        <v>733</v>
      </c>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1835</v>
      </c>
      <c r="B15" s="106" t="s">
        <v>1836</v>
      </c>
      <c r="C15" s="107" t="s">
        <v>1837</v>
      </c>
      <c r="D15" s="107" t="s">
        <v>1838</v>
      </c>
      <c r="E15" s="107" t="s">
        <v>19</v>
      </c>
      <c r="F15" s="108" t="s">
        <v>1839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1840</v>
      </c>
      <c r="B16" s="106" t="s">
        <v>1841</v>
      </c>
      <c r="C16" s="107" t="s">
        <v>1842</v>
      </c>
      <c r="D16" s="107" t="s">
        <v>1843</v>
      </c>
      <c r="E16" s="107" t="s">
        <v>19</v>
      </c>
      <c r="F16" s="108" t="s">
        <v>1844</v>
      </c>
      <c r="G16" s="109">
        <f>IF(COUNTIF(H16:AU16,"&lt;&gt;")=0,"",SUMPRODUCT(((Recommendations[ImplStatus]="Implemented")+(Recommendations[ImplStatus]="Compensated"))*ISNUMBER(MATCH(Recommendations[Id],H16:AU16,0)))/COUNTIF(H16:AU16,"&lt;&gt;"))</f>
        <v>0</v>
      </c>
      <c r="H16" s="110" t="s">
        <v>678</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1845</v>
      </c>
      <c r="B17" s="106" t="s">
        <v>1846</v>
      </c>
      <c r="C17" s="107" t="s">
        <v>1847</v>
      </c>
      <c r="D17" s="107" t="s">
        <v>1848</v>
      </c>
      <c r="E17" s="107" t="s">
        <v>19</v>
      </c>
      <c r="F17" s="108" t="s">
        <v>1849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1850</v>
      </c>
      <c r="B18" s="106" t="s">
        <v>1851</v>
      </c>
      <c r="C18" s="107" t="s">
        <v>1852</v>
      </c>
      <c r="D18" s="107" t="s">
        <v>1853</v>
      </c>
      <c r="E18" s="107" t="s">
        <v>19</v>
      </c>
      <c r="F18" s="108" t="s">
        <v>1854</v>
      </c>
      <c r="G18" s="109">
        <f>IF(COUNTIF(H18:AU18,"&lt;&gt;")=0,"",SUMPRODUCT(((Recommendations[ImplStatus]="Implemented")+(Recommendations[ImplStatus]="Compensated"))*ISNUMBER(MATCH(Recommendations[Id],H18:AU18,0)))/COUNTIF(H18:AU18,"&lt;&gt;"))</f>
        <v>0</v>
      </c>
      <c r="H18" s="110" t="s">
        <v>444</v>
      </c>
      <c r="I18" s="110" t="s">
        <v>459</v>
      </c>
      <c r="J18" s="110" t="s">
        <v>728</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1855</v>
      </c>
      <c r="B19" s="106" t="s">
        <v>1856</v>
      </c>
      <c r="C19" s="107" t="s">
        <v>1857</v>
      </c>
      <c r="D19" s="107" t="s">
        <v>1858</v>
      </c>
      <c r="E19" s="107" t="s">
        <v>19</v>
      </c>
      <c r="F19" s="108" t="s">
        <v>1859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1860</v>
      </c>
      <c r="B20" s="106" t="s">
        <v>1861</v>
      </c>
      <c r="C20" s="107" t="s">
        <v>1862</v>
      </c>
      <c r="D20" s="107" t="s">
        <v>1863</v>
      </c>
      <c r="E20" s="107" t="s">
        <v>19</v>
      </c>
      <c r="F20" s="108" t="s">
        <v>1864</v>
      </c>
      <c r="G20" s="109">
        <f>IF(COUNTIF(H20:AU20,"&lt;&gt;")=0,"",SUMPRODUCT(((Recommendations[ImplStatus]="Implemented")+(Recommendations[ImplStatus]="Compensated"))*ISNUMBER(MATCH(Recommendations[Id],H20:AU20,0)))/COUNTIF(H20:AU20,"&lt;&gt;"))</f>
        <v>0</v>
      </c>
      <c r="H20" s="110" t="s">
        <v>683</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1865</v>
      </c>
      <c r="B21" s="106" t="s">
        <v>1866</v>
      </c>
      <c r="C21" s="107" t="s">
        <v>1867</v>
      </c>
      <c r="D21" s="107" t="s">
        <v>1868</v>
      </c>
      <c r="E21" s="107" t="s">
        <v>1869</v>
      </c>
      <c r="F21" s="108" t="s">
        <v>1870</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1871</v>
      </c>
      <c r="B22" s="106" t="s">
        <v>1872</v>
      </c>
      <c r="C22" s="107" t="s">
        <v>1873</v>
      </c>
      <c r="D22" s="107" t="s">
        <v>1874</v>
      </c>
      <c r="E22" s="107" t="s">
        <v>1875</v>
      </c>
      <c r="F22" s="108" t="s">
        <v>1876</v>
      </c>
      <c r="G22" s="109">
        <f>IF(COUNTIF(H22:AU22,"&lt;&gt;")=0,"",SUMPRODUCT(((Recommendations[ImplStatus]="Implemented")+(Recommendations[ImplStatus]="Compensated"))*ISNUMBER(MATCH(Recommendations[Id],H22:AU22,0)))/COUNTIF(H22:AU22,"&lt;&gt;"))</f>
        <v>0</v>
      </c>
      <c r="H22" s="110" t="s">
        <v>733</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1877</v>
      </c>
      <c r="B23" s="106" t="s">
        <v>1878</v>
      </c>
      <c r="C23" s="107" t="s">
        <v>1879</v>
      </c>
      <c r="D23" s="107" t="s">
        <v>1880</v>
      </c>
      <c r="E23" s="107" t="s">
        <v>1881</v>
      </c>
      <c r="F23" s="108" t="s">
        <v>1882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1883</v>
      </c>
      <c r="B24" s="106" t="s">
        <v>1884</v>
      </c>
      <c r="C24" s="107" t="s">
        <v>1885</v>
      </c>
      <c r="D24" s="107" t="s">
        <v>1886</v>
      </c>
      <c r="E24" s="107" t="s">
        <v>19</v>
      </c>
      <c r="F24" s="108" t="s">
        <v>1887</v>
      </c>
      <c r="G24" s="109">
        <f>IF(COUNTIF(H24:AU24,"&lt;&gt;")=0,"",SUMPRODUCT(((Recommendations[ImplStatus]="Implemented")+(Recommendations[ImplStatus]="Compensated"))*ISNUMBER(MATCH(Recommendations[Id],H24:AU24,0)))/COUNTIF(H24:AU24,"&lt;&gt;"))</f>
        <v>0</v>
      </c>
      <c r="H24" s="110" t="s">
        <v>33</v>
      </c>
      <c r="I24" s="110" t="s">
        <v>264</v>
      </c>
      <c r="J24" s="110" t="s">
        <v>289</v>
      </c>
      <c r="K24" s="110" t="s">
        <v>484</v>
      </c>
      <c r="L24" s="110" t="s">
        <v>609</v>
      </c>
      <c r="M24" s="110" t="s">
        <v>614</v>
      </c>
      <c r="N24" s="110" t="s">
        <v>618</v>
      </c>
      <c r="O24" s="110" t="s">
        <v>623</v>
      </c>
      <c r="P24" s="110" t="s">
        <v>628</v>
      </c>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1888</v>
      </c>
      <c r="B25" s="106" t="s">
        <v>1889</v>
      </c>
      <c r="C25" s="107" t="s">
        <v>1890</v>
      </c>
      <c r="D25" s="107" t="s">
        <v>19</v>
      </c>
      <c r="E25" s="107" t="s">
        <v>19</v>
      </c>
      <c r="F25" s="108" t="s">
        <v>1891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1892</v>
      </c>
      <c r="B26" s="106" t="s">
        <v>1893</v>
      </c>
      <c r="C26" s="107" t="s">
        <v>1894</v>
      </c>
      <c r="D26" s="107" t="s">
        <v>1895</v>
      </c>
      <c r="E26" s="107" t="s">
        <v>19</v>
      </c>
      <c r="F26" s="108" t="s">
        <v>1896</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1897</v>
      </c>
      <c r="B27" s="106" t="s">
        <v>1898</v>
      </c>
      <c r="C27" s="107" t="s">
        <v>1899</v>
      </c>
      <c r="D27" s="107" t="s">
        <v>1900</v>
      </c>
      <c r="E27" s="107" t="s">
        <v>1901</v>
      </c>
      <c r="F27" s="108" t="s">
        <v>1902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1903</v>
      </c>
      <c r="B28" s="106" t="s">
        <v>1904</v>
      </c>
      <c r="C28" s="107" t="s">
        <v>1905</v>
      </c>
      <c r="D28" s="107" t="s">
        <v>19</v>
      </c>
      <c r="E28" s="107" t="s">
        <v>19</v>
      </c>
      <c r="F28" s="108" t="s">
        <v>1906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1907</v>
      </c>
      <c r="B29" s="106" t="s">
        <v>1908</v>
      </c>
      <c r="C29" s="107" t="s">
        <v>1909</v>
      </c>
      <c r="D29" s="107" t="s">
        <v>1910</v>
      </c>
      <c r="E29" s="107" t="s">
        <v>1911</v>
      </c>
      <c r="F29" s="108" t="s">
        <v>1912</v>
      </c>
      <c r="G29" s="109">
        <f>IF(COUNTIF(H29:AU29,"&lt;&gt;")=0,"",SUMPRODUCT(((Recommendations[ImplStatus]="Implemented")+(Recommendations[ImplStatus]="Compensated"))*ISNUMBER(MATCH(Recommendations[Id],H29:AU29,0)))/COUNTIF(H29:AU29,"&lt;&gt;"))</f>
        <v>0</v>
      </c>
      <c r="H29" s="110" t="s">
        <v>574</v>
      </c>
      <c r="I29" s="110" t="s">
        <v>579</v>
      </c>
      <c r="J29" s="110" t="s">
        <v>584</v>
      </c>
      <c r="K29" s="110" t="s">
        <v>589</v>
      </c>
      <c r="L29" s="110" t="s">
        <v>633</v>
      </c>
      <c r="M29" s="110" t="s">
        <v>638</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1913</v>
      </c>
      <c r="B30" s="106" t="s">
        <v>1914</v>
      </c>
      <c r="C30" s="107" t="s">
        <v>1915</v>
      </c>
      <c r="D30" s="107" t="s">
        <v>1916</v>
      </c>
      <c r="E30" s="107" t="s">
        <v>19</v>
      </c>
      <c r="F30" s="108" t="s">
        <v>1917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1918</v>
      </c>
      <c r="B31" s="106" t="s">
        <v>1919</v>
      </c>
      <c r="C31" s="107" t="s">
        <v>1920</v>
      </c>
      <c r="D31" s="107" t="s">
        <v>1921</v>
      </c>
      <c r="E31" s="107" t="s">
        <v>1922</v>
      </c>
      <c r="F31" s="108" t="s">
        <v>1923</v>
      </c>
      <c r="G31" s="109">
        <f>IF(COUNTIF(H31:AU31,"&lt;&gt;")=0,"",SUMPRODUCT(((Recommendations[ImplStatus]="Implemented")+(Recommendations[ImplStatus]="Compensated"))*ISNUMBER(MATCH(Recommendations[Id],H31:AU31,0)))/COUNTIF(H31:AU31,"&lt;&gt;"))</f>
        <v>0</v>
      </c>
      <c r="H31" s="110" t="s">
        <v>124</v>
      </c>
      <c r="I31" s="110" t="s">
        <v>129</v>
      </c>
      <c r="J31" s="110" t="s">
        <v>269</v>
      </c>
      <c r="K31" s="110" t="s">
        <v>454</v>
      </c>
      <c r="L31" s="110" t="s">
        <v>808</v>
      </c>
      <c r="M31" s="110" t="s">
        <v>813</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1924</v>
      </c>
      <c r="B32" s="106" t="s">
        <v>1925</v>
      </c>
      <c r="C32" s="107" t="s">
        <v>1926</v>
      </c>
      <c r="D32" s="107" t="s">
        <v>1927</v>
      </c>
      <c r="E32" s="107" t="s">
        <v>1928</v>
      </c>
      <c r="F32" s="108" t="s">
        <v>1929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1930</v>
      </c>
      <c r="B33" s="106" t="s">
        <v>1931</v>
      </c>
      <c r="C33" s="107" t="s">
        <v>1932</v>
      </c>
      <c r="D33" s="107" t="s">
        <v>1933</v>
      </c>
      <c r="E33" s="107" t="s">
        <v>19</v>
      </c>
      <c r="F33" s="108" t="s">
        <v>1934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1935</v>
      </c>
      <c r="B34" s="106" t="s">
        <v>1936</v>
      </c>
      <c r="C34" s="107" t="s">
        <v>1937</v>
      </c>
      <c r="D34" s="107" t="s">
        <v>1938</v>
      </c>
      <c r="E34" s="107" t="s">
        <v>19</v>
      </c>
      <c r="F34" s="108" t="s">
        <v>1939</v>
      </c>
      <c r="G34" s="109">
        <f>IF(COUNTIF(H34:AU34,"&lt;&gt;")=0,"",SUMPRODUCT(((Recommendations[ImplStatus]="Implemented")+(Recommendations[ImplStatus]="Compensated"))*ISNUMBER(MATCH(Recommendations[Id],H34:AU34,0)))/COUNTIF(H34:AU34,"&lt;&gt;"))</f>
        <v>0</v>
      </c>
      <c r="H34" s="110" t="s">
        <v>469</v>
      </c>
      <c r="I34" s="110" t="s">
        <v>673</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1940</v>
      </c>
      <c r="B35" s="106" t="s">
        <v>1941</v>
      </c>
      <c r="C35" s="107" t="s">
        <v>1942</v>
      </c>
      <c r="D35" s="107" t="s">
        <v>1943</v>
      </c>
      <c r="E35" s="107" t="s">
        <v>1944</v>
      </c>
      <c r="F35" s="108" t="s">
        <v>1945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1946</v>
      </c>
      <c r="B36" s="106" t="s">
        <v>1947</v>
      </c>
      <c r="C36" s="107" t="s">
        <v>1948</v>
      </c>
      <c r="D36" s="107" t="s">
        <v>1949</v>
      </c>
      <c r="E36" s="107" t="s">
        <v>1950</v>
      </c>
      <c r="F36" s="108" t="s">
        <v>1951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1952</v>
      </c>
      <c r="B37" s="106" t="s">
        <v>1953</v>
      </c>
      <c r="C37" s="107" t="s">
        <v>1954</v>
      </c>
      <c r="D37" s="107" t="s">
        <v>1955</v>
      </c>
      <c r="E37" s="107" t="s">
        <v>19</v>
      </c>
      <c r="F37" s="108" t="s">
        <v>1956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1957</v>
      </c>
      <c r="B38" s="106" t="s">
        <v>1958</v>
      </c>
      <c r="C38" s="107" t="s">
        <v>1959</v>
      </c>
      <c r="D38" s="107" t="s">
        <v>1960</v>
      </c>
      <c r="E38" s="107" t="s">
        <v>1961</v>
      </c>
      <c r="F38" s="108" t="s">
        <v>1962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1963</v>
      </c>
      <c r="B39" s="106" t="s">
        <v>1964</v>
      </c>
      <c r="C39" s="107" t="s">
        <v>1965</v>
      </c>
      <c r="D39" s="107" t="s">
        <v>1966</v>
      </c>
      <c r="E39" s="107" t="s">
        <v>19</v>
      </c>
      <c r="F39" s="108" t="s">
        <v>1967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1968</v>
      </c>
      <c r="B40" s="106" t="s">
        <v>1969</v>
      </c>
      <c r="C40" s="107" t="s">
        <v>1970</v>
      </c>
      <c r="D40" s="107" t="s">
        <v>1971</v>
      </c>
      <c r="E40" s="107" t="s">
        <v>1972</v>
      </c>
      <c r="F40" s="108" t="s">
        <v>1973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1974</v>
      </c>
      <c r="B41" s="106" t="s">
        <v>1975</v>
      </c>
      <c r="C41" s="107" t="s">
        <v>1976</v>
      </c>
      <c r="D41" s="107" t="s">
        <v>1977</v>
      </c>
      <c r="E41" s="107" t="s">
        <v>1978</v>
      </c>
      <c r="F41" s="108" t="s">
        <v>1979</v>
      </c>
      <c r="G41" s="109">
        <f>IF(COUNTIF(H41:AU41,"&lt;&gt;")=0,"",SUMPRODUCT(((Recommendations[ImplStatus]="Implemented")+(Recommendations[ImplStatus]="Compensated"))*ISNUMBER(MATCH(Recommendations[Id],H41:AU41,0)))/COUNTIF(H41:AU41,"&lt;&gt;"))</f>
        <v>0</v>
      </c>
      <c r="H41" s="110" t="s">
        <v>773</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1980</v>
      </c>
      <c r="B42" s="106" t="s">
        <v>1981</v>
      </c>
      <c r="C42" s="107" t="s">
        <v>1982</v>
      </c>
      <c r="D42" s="107" t="s">
        <v>1983</v>
      </c>
      <c r="E42" s="107" t="s">
        <v>1984</v>
      </c>
      <c r="F42" s="108" t="s">
        <v>1985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1986</v>
      </c>
      <c r="B43" s="106" t="s">
        <v>1987</v>
      </c>
      <c r="C43" s="107" t="s">
        <v>1988</v>
      </c>
      <c r="D43" s="107" t="s">
        <v>1989</v>
      </c>
      <c r="E43" s="107" t="s">
        <v>1990</v>
      </c>
      <c r="F43" s="108" t="s">
        <v>1991</v>
      </c>
      <c r="G43" s="109">
        <f>IF(COUNTIF(H43:AU43,"&lt;&gt;")=0,"",SUMPRODUCT(((Recommendations[ImplStatus]="Implemented")+(Recommendations[ImplStatus]="Compensated"))*ISNUMBER(MATCH(Recommendations[Id],H43:AU43,0)))/COUNTIF(H43:AU43,"&lt;&gt;"))</f>
        <v>0</v>
      </c>
      <c r="H43" s="110" t="s">
        <v>48</v>
      </c>
      <c r="I43" s="110" t="s">
        <v>129</v>
      </c>
      <c r="J43" s="110" t="s">
        <v>269</v>
      </c>
      <c r="K43" s="110" t="s">
        <v>464</v>
      </c>
      <c r="L43" s="110" t="s">
        <v>499</v>
      </c>
      <c r="M43" s="110" t="s">
        <v>643</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1992</v>
      </c>
      <c r="B44" s="106" t="s">
        <v>1993</v>
      </c>
      <c r="C44" s="107" t="s">
        <v>1994</v>
      </c>
      <c r="D44" s="107" t="s">
        <v>1995</v>
      </c>
      <c r="E44" s="107" t="s">
        <v>19</v>
      </c>
      <c r="F44" s="108" t="s">
        <v>1996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1997</v>
      </c>
      <c r="B45" s="111" t="s">
        <v>1998</v>
      </c>
      <c r="C45" s="112" t="s">
        <v>1999</v>
      </c>
      <c r="D45" s="112" t="s">
        <v>2000</v>
      </c>
      <c r="E45" s="112" t="s">
        <v>2001</v>
      </c>
      <c r="F45" s="113" t="s">
        <v>2002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818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IFERROR(INDEX('Recommendations'!$G$2:$G$161, MATCH(H2,'Recommendations'!$A$2:$A$161,0))="Implemented", FALSE))</xm:f>
            <x14:dxf>
              <font>
                <color rgb="FF000000"/>
              </font>
              <fill>
                <patternFill>
                  <bgColor rgb="FF3C7D22"/>
                </patternFill>
              </fill>
            </x14:dxf>
          </x14:cfRule>
          <x14:cfRule type="expression" priority="2" id="{00000000-000E-0000-0500-000002000000}">
            <xm:f>AND(H2&lt;&gt;"", IFERROR(INDEX('Recommendations'!$G$2:$G$161, MATCH(H2,'Recommendations'!$A$2:$A$161,0))="Compensated", FALSE))</xm:f>
            <x14:dxf>
              <font>
                <color rgb="FF000000"/>
              </font>
              <fill>
                <patternFill>
                  <bgColor rgb="FFC6E0B4"/>
                </patternFill>
              </fill>
            </x14:dxf>
          </x14:cfRule>
          <x14:cfRule type="expression" priority="3" id="{00000000-000E-0000-0500-000003000000}">
            <xm:f>AND(H2&lt;&gt;"", IFERROR(INDEX('Recommendations'!$G$2:$G$161, MATCH(H2,'Recommendations'!$A$2:$A$161,0))="Testing", FALSE))</xm:f>
            <x14:dxf>
              <font>
                <color rgb="FF000000"/>
              </font>
              <fill>
                <patternFill>
                  <bgColor rgb="FFFFC000"/>
                </patternFill>
              </fill>
            </x14:dxf>
          </x14:cfRule>
          <x14:cfRule type="expression" priority="4" id="{00000000-000E-0000-0500-000004000000}">
            <xm:f>AND(H2&lt;&gt;"", IFERROR(INDEX('Recommendations'!$G$2:$G$161, MATCH(H2,'Recommendations'!$A$2:$A$161,0))="Failed", FALSE))</xm:f>
            <x14:dxf>
              <font>
                <color rgb="FF000000"/>
              </font>
              <fill>
                <patternFill>
                  <bgColor rgb="FFD82891"/>
                </patternFill>
              </fill>
            </x14:dxf>
          </x14:cfRule>
          <x14:cfRule type="expression" priority="5" id="{00000000-000E-0000-0500-000005000000}">
            <xm:f>AND(H2&lt;&gt;"", IFERROR(INDEX('Recommendations'!$G$2:$G$161, MATCH(H2,'Recommendations'!$A$2:$A$161,0))="Risk Accepted", FALSE))</xm:f>
            <x14:dxf>
              <font>
                <color rgb="FF000000"/>
              </font>
              <fill>
                <patternFill>
                  <bgColor rgb="FFD9D9D9"/>
                </patternFill>
              </fill>
            </x14:dxf>
          </x14:cfRule>
          <x14:cfRule type="expression" priority="6" id="{00000000-000E-0000-0500-000006000000}">
            <xm:f>AND(H2&lt;&gt;"", IFERROR(INDEX('Recommendations'!$G$2:$G$161, MATCH(H2,'Recommendations'!$A$2:$A$161,0))="N/A",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2003</v>
      </c>
      <c r="B1" s="145" t="s">
        <v>1057</v>
      </c>
      <c r="C1" s="145" t="s">
        <v>0</v>
      </c>
      <c r="D1" s="145" t="s">
        <v>1058</v>
      </c>
      <c r="E1" s="145" t="s">
        <v>2004</v>
      </c>
      <c r="F1" s="145" t="s">
        <v>2005</v>
      </c>
      <c r="G1" s="145" t="s">
        <v>2006</v>
      </c>
      <c r="H1" s="145" t="s">
        <v>2007</v>
      </c>
      <c r="I1" s="145" t="s">
        <v>1063</v>
      </c>
      <c r="J1" s="145" t="s">
        <v>1064</v>
      </c>
      <c r="K1" s="145" t="s">
        <v>1065</v>
      </c>
      <c r="L1" s="145" t="s">
        <v>1066</v>
      </c>
      <c r="M1" s="145" t="s">
        <v>1067</v>
      </c>
      <c r="N1" s="145" t="s">
        <v>1068</v>
      </c>
      <c r="O1" s="145" t="s">
        <v>1069</v>
      </c>
      <c r="P1" s="145" t="s">
        <v>1070</v>
      </c>
      <c r="Q1" s="145" t="s">
        <v>1071</v>
      </c>
      <c r="R1" s="145" t="s">
        <v>1072</v>
      </c>
      <c r="S1" s="145" t="s">
        <v>1073</v>
      </c>
      <c r="T1" s="145" t="s">
        <v>1074</v>
      </c>
      <c r="U1" s="145" t="s">
        <v>1075</v>
      </c>
      <c r="V1" s="145" t="s">
        <v>1076</v>
      </c>
      <c r="W1" s="145" t="s">
        <v>1077</v>
      </c>
      <c r="X1" s="145" t="s">
        <v>1078</v>
      </c>
      <c r="Y1" s="145" t="s">
        <v>1079</v>
      </c>
      <c r="Z1" s="145" t="s">
        <v>1080</v>
      </c>
      <c r="AA1" s="145" t="s">
        <v>1081</v>
      </c>
      <c r="AB1" s="145" t="s">
        <v>1082</v>
      </c>
      <c r="AC1" s="145" t="s">
        <v>1083</v>
      </c>
      <c r="AD1" s="145" t="s">
        <v>1084</v>
      </c>
      <c r="AE1" s="145" t="s">
        <v>1085</v>
      </c>
      <c r="AF1" s="145" t="s">
        <v>1086</v>
      </c>
      <c r="AG1" s="145" t="s">
        <v>1087</v>
      </c>
      <c r="AH1" s="145" t="s">
        <v>1088</v>
      </c>
      <c r="AI1" s="145" t="s">
        <v>1089</v>
      </c>
      <c r="AJ1" s="145" t="s">
        <v>1090</v>
      </c>
      <c r="AK1" s="145" t="s">
        <v>1091</v>
      </c>
      <c r="AL1" s="145" t="s">
        <v>1092</v>
      </c>
      <c r="AM1" s="145" t="s">
        <v>1093</v>
      </c>
      <c r="AN1" s="145" t="s">
        <v>1094</v>
      </c>
      <c r="AO1" s="145" t="s">
        <v>1095</v>
      </c>
      <c r="AP1" s="145" t="s">
        <v>1096</v>
      </c>
      <c r="AQ1" s="145" t="s">
        <v>1097</v>
      </c>
      <c r="AR1" s="145" t="s">
        <v>1098</v>
      </c>
      <c r="AS1" s="145" t="s">
        <v>1099</v>
      </c>
      <c r="AT1" s="145" t="s">
        <v>1100</v>
      </c>
      <c r="AU1" s="145" t="s">
        <v>1101</v>
      </c>
      <c r="AV1" s="145" t="s">
        <v>1102</v>
      </c>
      <c r="AW1" s="146" t="s">
        <v>1103</v>
      </c>
    </row>
    <row r="2" spans="1:49" ht="60" customHeight="1" outlineLevel="1" x14ac:dyDescent="0.35">
      <c r="A2" s="138" t="s">
        <v>2008</v>
      </c>
      <c r="B2" s="124"/>
      <c r="C2" s="123" t="s">
        <v>2009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2008</v>
      </c>
      <c r="B3" s="125" t="s">
        <v>1274</v>
      </c>
      <c r="C3" s="126" t="s">
        <v>2010</v>
      </c>
      <c r="D3" s="128" t="s">
        <v>2011</v>
      </c>
      <c r="E3" s="128" t="s">
        <v>2012</v>
      </c>
      <c r="F3" s="128" t="s">
        <v>2013</v>
      </c>
      <c r="G3" s="128" t="s">
        <v>2014</v>
      </c>
      <c r="H3" s="128" t="s">
        <v>2015</v>
      </c>
      <c r="I3" s="130">
        <f>IF(COUNTIF(J3:AW3,"&lt;&gt;")=0,"",SUMPRODUCT(((Recommendations[ImplStatus]="Implemented")+(Recommendations[ImplStatus]="Compensated"))*ISNUMBER(MATCH(Recommendations[Id],J3:AW3,0)))/COUNTIF(J3:AW3,"&lt;&gt;"))</f>
        <v>0</v>
      </c>
      <c r="J3" s="132" t="s">
        <v>129</v>
      </c>
      <c r="K3" s="132" t="s">
        <v>269</v>
      </c>
      <c r="L3" s="132" t="s">
        <v>454</v>
      </c>
      <c r="M3" s="132" t="s">
        <v>464</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2008</v>
      </c>
      <c r="B4" s="125" t="s">
        <v>2016</v>
      </c>
      <c r="C4" s="126" t="s">
        <v>2017</v>
      </c>
      <c r="D4" s="128" t="s">
        <v>2018</v>
      </c>
      <c r="E4" s="128" t="s">
        <v>2019</v>
      </c>
      <c r="F4" s="128" t="s">
        <v>2020</v>
      </c>
      <c r="G4" s="128" t="s">
        <v>2021</v>
      </c>
      <c r="H4" s="128" t="s">
        <v>2022</v>
      </c>
      <c r="I4" s="130">
        <f>IF(COUNTIF(J4:AW4,"&lt;&gt;")=0,"",SUMPRODUCT(((Recommendations[ImplStatus]="Implemented")+(Recommendations[ImplStatus]="Compensated"))*ISNUMBER(MATCH(Recommendations[Id],J4:AW4,0)))/COUNTIF(J4:AW4,"&lt;&gt;"))</f>
        <v>0</v>
      </c>
      <c r="J4" s="132" t="s">
        <v>469</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2008</v>
      </c>
      <c r="B5" s="125" t="s">
        <v>2023</v>
      </c>
      <c r="C5" s="126" t="s">
        <v>2024</v>
      </c>
      <c r="D5" s="128" t="s">
        <v>2025</v>
      </c>
      <c r="E5" s="128" t="s">
        <v>2026</v>
      </c>
      <c r="F5" s="128" t="s">
        <v>2027</v>
      </c>
      <c r="G5" s="128" t="s">
        <v>2028</v>
      </c>
      <c r="H5" s="128" t="s">
        <v>2029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2008</v>
      </c>
      <c r="B6" s="125" t="s">
        <v>2030</v>
      </c>
      <c r="C6" s="126" t="s">
        <v>2031</v>
      </c>
      <c r="D6" s="128" t="s">
        <v>2032</v>
      </c>
      <c r="E6" s="128" t="s">
        <v>2033</v>
      </c>
      <c r="F6" s="128" t="s">
        <v>2034</v>
      </c>
      <c r="G6" s="128" t="s">
        <v>2035</v>
      </c>
      <c r="H6" s="128" t="s">
        <v>2036</v>
      </c>
      <c r="I6" s="130">
        <f>IF(COUNTIF(J6:AW6,"&lt;&gt;")=0,"",SUMPRODUCT(((Recommendations[ImplStatus]="Implemented")+(Recommendations[ImplStatus]="Compensated"))*ISNUMBER(MATCH(Recommendations[Id],J6:AW6,0)))/COUNTIF(J6:AW6,"&lt;&gt;"))</f>
        <v>0</v>
      </c>
      <c r="J6" s="132" t="s">
        <v>124</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2008</v>
      </c>
      <c r="B7" s="125" t="s">
        <v>2037</v>
      </c>
      <c r="C7" s="126" t="s">
        <v>2038</v>
      </c>
      <c r="D7" s="128" t="s">
        <v>2039</v>
      </c>
      <c r="E7" s="128" t="s">
        <v>2040</v>
      </c>
      <c r="F7" s="128" t="s">
        <v>2041</v>
      </c>
      <c r="G7" s="128" t="s">
        <v>2042</v>
      </c>
      <c r="H7" s="128" t="s">
        <v>2043</v>
      </c>
      <c r="I7" s="130">
        <f>IF(COUNTIF(J7:AW7,"&lt;&gt;")=0,"",SUMPRODUCT(((Recommendations[ImplStatus]="Implemented")+(Recommendations[ImplStatus]="Compensated"))*ISNUMBER(MATCH(Recommendations[Id],J7:AW7,0)))/COUNTIF(J7:AW7,"&lt;&gt;"))</f>
        <v>0</v>
      </c>
      <c r="J7" s="132" t="s">
        <v>124</v>
      </c>
      <c r="K7" s="132" t="s">
        <v>129</v>
      </c>
      <c r="L7" s="132" t="s">
        <v>269</v>
      </c>
      <c r="M7" s="132" t="s">
        <v>474</v>
      </c>
      <c r="N7" s="132" t="s">
        <v>808</v>
      </c>
      <c r="O7" s="132" t="s">
        <v>813</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2008</v>
      </c>
      <c r="B8" s="125" t="s">
        <v>2044</v>
      </c>
      <c r="C8" s="126" t="s">
        <v>2045</v>
      </c>
      <c r="D8" s="128" t="s">
        <v>2046</v>
      </c>
      <c r="E8" s="128" t="s">
        <v>2047</v>
      </c>
      <c r="F8" s="128" t="s">
        <v>2048</v>
      </c>
      <c r="G8" s="128" t="s">
        <v>2042</v>
      </c>
      <c r="H8" s="128" t="s">
        <v>2049</v>
      </c>
      <c r="I8" s="130">
        <f>IF(COUNTIF(J8:AW8,"&lt;&gt;")=0,"",SUMPRODUCT(((Recommendations[ImplStatus]="Implemented")+(Recommendations[ImplStatus]="Compensated"))*ISNUMBER(MATCH(Recommendations[Id],J8:AW8,0)))/COUNTIF(J8:AW8,"&lt;&gt;"))</f>
        <v>0</v>
      </c>
      <c r="J8" s="132" t="s">
        <v>808</v>
      </c>
      <c r="K8" s="132" t="s">
        <v>813</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2008</v>
      </c>
      <c r="B9" s="125" t="s">
        <v>2050</v>
      </c>
      <c r="C9" s="126" t="s">
        <v>2051</v>
      </c>
      <c r="D9" s="128" t="s">
        <v>2052</v>
      </c>
      <c r="E9" s="128" t="s">
        <v>2053</v>
      </c>
      <c r="F9" s="128" t="s">
        <v>2054</v>
      </c>
      <c r="G9" s="128" t="s">
        <v>2055</v>
      </c>
      <c r="H9" s="128" t="s">
        <v>2056</v>
      </c>
      <c r="I9" s="130">
        <f>IF(COUNTIF(J9:AW9,"&lt;&gt;")=0,"",SUMPRODUCT(((Recommendations[ImplStatus]="Implemented")+(Recommendations[ImplStatus]="Compensated"))*ISNUMBER(MATCH(Recommendations[Id],J9:AW9,0)))/COUNTIF(J9:AW9,"&lt;&gt;"))</f>
        <v>0</v>
      </c>
      <c r="J9" s="132" t="s">
        <v>169</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2008</v>
      </c>
      <c r="B10" s="125" t="s">
        <v>2057</v>
      </c>
      <c r="C10" s="126" t="s">
        <v>2058</v>
      </c>
      <c r="D10" s="128" t="s">
        <v>2059</v>
      </c>
      <c r="E10" s="128" t="s">
        <v>2060</v>
      </c>
      <c r="F10" s="128" t="s">
        <v>2061</v>
      </c>
      <c r="G10" s="128" t="s">
        <v>2062</v>
      </c>
      <c r="H10" s="128" t="s">
        <v>2063</v>
      </c>
      <c r="I10" s="130">
        <f>IF(COUNTIF(J10:AW10,"&lt;&gt;")=0,"",SUMPRODUCT(((Recommendations[ImplStatus]="Implemented")+(Recommendations[ImplStatus]="Compensated"))*ISNUMBER(MATCH(Recommendations[Id],J10:AW10,0)))/COUNTIF(J10:AW10,"&lt;&gt;"))</f>
        <v>0</v>
      </c>
      <c r="J10" s="132" t="s">
        <v>58</v>
      </c>
      <c r="K10" s="132" t="s">
        <v>114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2008</v>
      </c>
      <c r="B11" s="125" t="s">
        <v>2064</v>
      </c>
      <c r="C11" s="126" t="s">
        <v>2065</v>
      </c>
      <c r="D11" s="128" t="s">
        <v>2066</v>
      </c>
      <c r="E11" s="128" t="s">
        <v>2067</v>
      </c>
      <c r="F11" s="128" t="s">
        <v>2068</v>
      </c>
      <c r="G11" s="128" t="s">
        <v>2069</v>
      </c>
      <c r="H11" s="128" t="s">
        <v>2070</v>
      </c>
      <c r="I11" s="130">
        <f>IF(COUNTIF(J11:AW11,"&lt;&gt;")=0,"",SUMPRODUCT(((Recommendations[ImplStatus]="Implemented")+(Recommendations[ImplStatus]="Compensated"))*ISNUMBER(MATCH(Recommendations[Id],J11:AW11,0)))/COUNTIF(J11:AW11,"&lt;&gt;"))</f>
        <v>0</v>
      </c>
      <c r="J11" s="132" t="s">
        <v>43</v>
      </c>
      <c r="K11" s="132" t="s">
        <v>63</v>
      </c>
      <c r="L11" s="132" t="s">
        <v>68</v>
      </c>
      <c r="M11" s="132" t="s">
        <v>778</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2008</v>
      </c>
      <c r="B12" s="125" t="s">
        <v>2071</v>
      </c>
      <c r="C12" s="126" t="s">
        <v>2072</v>
      </c>
      <c r="D12" s="128" t="s">
        <v>2073</v>
      </c>
      <c r="E12" s="128" t="s">
        <v>2074</v>
      </c>
      <c r="F12" s="128" t="s">
        <v>2075</v>
      </c>
      <c r="G12" s="128" t="s">
        <v>2062</v>
      </c>
      <c r="H12" s="128" t="s">
        <v>2076</v>
      </c>
      <c r="I12" s="130">
        <f>IF(COUNTIF(J12:AW12,"&lt;&gt;")=0,"",SUMPRODUCT(((Recommendations[ImplStatus]="Implemented")+(Recommendations[ImplStatus]="Compensated"))*ISNUMBER(MATCH(Recommendations[Id],J12:AW12,0)))/COUNTIF(J12:AW12,"&lt;&gt;"))</f>
        <v>0</v>
      </c>
      <c r="J12" s="132" t="s">
        <v>13</v>
      </c>
      <c r="K12" s="132" t="s">
        <v>23</v>
      </c>
      <c r="L12" s="132" t="s">
        <v>28</v>
      </c>
      <c r="M12" s="132" t="s">
        <v>33</v>
      </c>
      <c r="N12" s="132" t="s">
        <v>38</v>
      </c>
      <c r="O12" s="132" t="s">
        <v>88</v>
      </c>
      <c r="P12" s="132" t="s">
        <v>93</v>
      </c>
      <c r="Q12" s="132" t="s">
        <v>98</v>
      </c>
      <c r="R12" s="132" t="s">
        <v>119</v>
      </c>
      <c r="S12" s="132" t="s">
        <v>134</v>
      </c>
      <c r="T12" s="132" t="s">
        <v>139</v>
      </c>
      <c r="U12" s="132" t="s">
        <v>144</v>
      </c>
      <c r="V12" s="132" t="s">
        <v>149</v>
      </c>
      <c r="W12" s="132" t="s">
        <v>154</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2008</v>
      </c>
      <c r="B13" s="125" t="s">
        <v>2077</v>
      </c>
      <c r="C13" s="126" t="s">
        <v>2078</v>
      </c>
      <c r="D13" s="128" t="s">
        <v>2079</v>
      </c>
      <c r="E13" s="128" t="s">
        <v>2080</v>
      </c>
      <c r="F13" s="128" t="s">
        <v>2081</v>
      </c>
      <c r="G13" s="128" t="s">
        <v>2062</v>
      </c>
      <c r="H13" s="128" t="s">
        <v>2082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2008</v>
      </c>
      <c r="B14" s="125" t="s">
        <v>2083</v>
      </c>
      <c r="C14" s="126" t="s">
        <v>2084</v>
      </c>
      <c r="D14" s="128" t="s">
        <v>2085</v>
      </c>
      <c r="E14" s="128" t="s">
        <v>2086</v>
      </c>
      <c r="F14" s="128" t="s">
        <v>2087</v>
      </c>
      <c r="G14" s="128" t="s">
        <v>2088</v>
      </c>
      <c r="H14" s="128" t="s">
        <v>2089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2008</v>
      </c>
      <c r="B15" s="125" t="s">
        <v>2090</v>
      </c>
      <c r="C15" s="126" t="s">
        <v>2091</v>
      </c>
      <c r="D15" s="128" t="s">
        <v>2092</v>
      </c>
      <c r="E15" s="128" t="s">
        <v>2093</v>
      </c>
      <c r="F15" s="128" t="s">
        <v>2094</v>
      </c>
      <c r="G15" s="128" t="s">
        <v>2095</v>
      </c>
      <c r="H15" s="128" t="s">
        <v>2096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2008</v>
      </c>
      <c r="B16" s="125" t="s">
        <v>2097</v>
      </c>
      <c r="C16" s="126" t="s">
        <v>2098</v>
      </c>
      <c r="D16" s="128" t="s">
        <v>2099</v>
      </c>
      <c r="E16" s="128" t="s">
        <v>2100</v>
      </c>
      <c r="F16" s="128" t="s">
        <v>2101</v>
      </c>
      <c r="G16" s="128" t="s">
        <v>2102</v>
      </c>
      <c r="H16" s="128" t="s">
        <v>2103</v>
      </c>
      <c r="I16" s="130">
        <f>IF(COUNTIF(J16:AW16,"&lt;&gt;")=0,"",SUMPRODUCT(((Recommendations[ImplStatus]="Implemented")+(Recommendations[ImplStatus]="Compensated"))*ISNUMBER(MATCH(Recommendations[Id],J16:AW16,0)))/COUNTIF(J16:AW16,"&lt;&gt;"))</f>
        <v>0</v>
      </c>
      <c r="J16" s="132" t="s">
        <v>708</v>
      </c>
      <c r="K16" s="132" t="s">
        <v>803</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2008</v>
      </c>
      <c r="B17" s="125" t="s">
        <v>2104</v>
      </c>
      <c r="C17" s="126" t="s">
        <v>2105</v>
      </c>
      <c r="D17" s="128" t="s">
        <v>2106</v>
      </c>
      <c r="E17" s="128" t="s">
        <v>2107</v>
      </c>
      <c r="F17" s="128" t="s">
        <v>2108</v>
      </c>
      <c r="G17" s="128" t="s">
        <v>2109</v>
      </c>
      <c r="H17" s="128" t="s">
        <v>2110</v>
      </c>
      <c r="I17" s="130">
        <f>IF(COUNTIF(J17:AW17,"&lt;&gt;")=0,"",SUMPRODUCT(((Recommendations[ImplStatus]="Implemented")+(Recommendations[ImplStatus]="Compensated"))*ISNUMBER(MATCH(Recommendations[Id],J17:AW17,0)))/COUNTIF(J17:AW17,"&lt;&gt;"))</f>
        <v>0</v>
      </c>
      <c r="J17" s="132" t="s">
        <v>339</v>
      </c>
      <c r="K17" s="132" t="s">
        <v>344</v>
      </c>
      <c r="L17" s="132" t="s">
        <v>349</v>
      </c>
      <c r="M17" s="132" t="s">
        <v>354</v>
      </c>
      <c r="N17" s="132" t="s">
        <v>359</v>
      </c>
      <c r="O17" s="132" t="s">
        <v>409</v>
      </c>
      <c r="P17" s="132" t="s">
        <v>414</v>
      </c>
      <c r="Q17" s="132" t="s">
        <v>419</v>
      </c>
      <c r="R17" s="132" t="s">
        <v>424</v>
      </c>
      <c r="S17" s="132" t="s">
        <v>509</v>
      </c>
      <c r="T17" s="132" t="s">
        <v>514</v>
      </c>
      <c r="U17" s="132" t="s">
        <v>519</v>
      </c>
      <c r="V17" s="132" t="s">
        <v>564</v>
      </c>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2008</v>
      </c>
      <c r="B18" s="125" t="s">
        <v>2111</v>
      </c>
      <c r="C18" s="126" t="s">
        <v>2112</v>
      </c>
      <c r="D18" s="128" t="s">
        <v>2113</v>
      </c>
      <c r="E18" s="128" t="s">
        <v>2114</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2115</v>
      </c>
      <c r="B19" s="124"/>
      <c r="C19" s="123" t="s">
        <v>2116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2115</v>
      </c>
      <c r="B20" s="125" t="s">
        <v>2117</v>
      </c>
      <c r="C20" s="126" t="s">
        <v>2118</v>
      </c>
      <c r="D20" s="128" t="s">
        <v>2119</v>
      </c>
      <c r="E20" s="128" t="s">
        <v>2120</v>
      </c>
      <c r="F20" s="128" t="s">
        <v>2121</v>
      </c>
      <c r="G20" s="128" t="s">
        <v>2122</v>
      </c>
      <c r="H20" s="128" t="s">
        <v>2123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2115</v>
      </c>
      <c r="B21" s="125" t="s">
        <v>2124</v>
      </c>
      <c r="C21" s="126" t="s">
        <v>2125</v>
      </c>
      <c r="D21" s="128" t="s">
        <v>2126</v>
      </c>
      <c r="E21" s="128" t="s">
        <v>2127</v>
      </c>
      <c r="F21" s="128" t="s">
        <v>2128</v>
      </c>
      <c r="G21" s="128" t="s">
        <v>2129</v>
      </c>
      <c r="H21" s="128" t="s">
        <v>2130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2131</v>
      </c>
      <c r="B22" s="124"/>
      <c r="C22" s="123" t="s">
        <v>2132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2131</v>
      </c>
      <c r="B23" s="125" t="s">
        <v>2133</v>
      </c>
      <c r="C23" s="126" t="s">
        <v>2134</v>
      </c>
      <c r="D23" s="128" t="s">
        <v>2135</v>
      </c>
      <c r="E23" s="128" t="s">
        <v>2136</v>
      </c>
      <c r="F23" s="128" t="s">
        <v>2137</v>
      </c>
      <c r="G23" s="128" t="s">
        <v>2138</v>
      </c>
      <c r="H23" s="128" t="s">
        <v>2139</v>
      </c>
      <c r="I23" s="130">
        <f>IF(COUNTIF(J23:AW23,"&lt;&gt;")=0,"",SUMPRODUCT(((Recommendations[ImplStatus]="Implemented")+(Recommendations[ImplStatus]="Compensated"))*ISNUMBER(MATCH(Recommendations[Id],J23:AW23,0)))/COUNTIF(J23:AW23,"&lt;&gt;"))</f>
        <v>0</v>
      </c>
      <c r="J23" s="132" t="s">
        <v>169</v>
      </c>
      <c r="K23" s="132" t="s">
        <v>174</v>
      </c>
      <c r="L23" s="132" t="s">
        <v>179</v>
      </c>
      <c r="M23" s="132" t="s">
        <v>184</v>
      </c>
      <c r="N23" s="132" t="s">
        <v>223</v>
      </c>
      <c r="O23" s="132" t="s">
        <v>228</v>
      </c>
      <c r="P23" s="132" t="s">
        <v>233</v>
      </c>
      <c r="Q23" s="132" t="s">
        <v>238</v>
      </c>
      <c r="R23" s="132" t="s">
        <v>259</v>
      </c>
      <c r="S23" s="132" t="s">
        <v>783</v>
      </c>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2131</v>
      </c>
      <c r="B24" s="125" t="s">
        <v>2140</v>
      </c>
      <c r="C24" s="126" t="s">
        <v>2141</v>
      </c>
      <c r="D24" s="128" t="s">
        <v>2142</v>
      </c>
      <c r="E24" s="128" t="s">
        <v>2143</v>
      </c>
      <c r="F24" s="128" t="s">
        <v>2144</v>
      </c>
      <c r="G24" s="128" t="s">
        <v>2145</v>
      </c>
      <c r="H24" s="128" t="s">
        <v>2146</v>
      </c>
      <c r="I24" s="130">
        <f>IF(COUNTIF(J24:AW24,"&lt;&gt;")=0,"",SUMPRODUCT(((Recommendations[ImplStatus]="Implemented")+(Recommendations[ImplStatus]="Compensated"))*ISNUMBER(MATCH(Recommendations[Id],J24:AW24,0)))/COUNTIF(J24:AW24,"&lt;&gt;"))</f>
        <v>0</v>
      </c>
      <c r="J24" s="132" t="s">
        <v>174</v>
      </c>
      <c r="K24" s="132" t="s">
        <v>179</v>
      </c>
      <c r="L24" s="132" t="s">
        <v>223</v>
      </c>
      <c r="M24" s="132" t="s">
        <v>228</v>
      </c>
      <c r="N24" s="132" t="s">
        <v>233</v>
      </c>
      <c r="O24" s="132" t="s">
        <v>238</v>
      </c>
      <c r="P24" s="132" t="s">
        <v>259</v>
      </c>
      <c r="Q24" s="132" t="s">
        <v>783</v>
      </c>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2131</v>
      </c>
      <c r="B25" s="125" t="s">
        <v>2147</v>
      </c>
      <c r="C25" s="126" t="s">
        <v>2148</v>
      </c>
      <c r="D25" s="128" t="s">
        <v>2149</v>
      </c>
      <c r="E25" s="128" t="s">
        <v>2150</v>
      </c>
      <c r="F25" s="128" t="s">
        <v>2151</v>
      </c>
      <c r="G25" s="128" t="s">
        <v>2152</v>
      </c>
      <c r="H25" s="128" t="s">
        <v>2153</v>
      </c>
      <c r="I25" s="130">
        <f>IF(COUNTIF(J25:AW25,"&lt;&gt;")=0,"",SUMPRODUCT(((Recommendations[ImplStatus]="Implemented")+(Recommendations[ImplStatus]="Compensated"))*ISNUMBER(MATCH(Recommendations[Id],J25:AW25,0)))/COUNTIF(J25:AW25,"&lt;&gt;"))</f>
        <v>0</v>
      </c>
      <c r="J25" s="132" t="s">
        <v>243</v>
      </c>
      <c r="K25" s="132" t="s">
        <v>249</v>
      </c>
      <c r="L25" s="132" t="s">
        <v>668</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2131</v>
      </c>
      <c r="B26" s="125" t="s">
        <v>2154</v>
      </c>
      <c r="C26" s="126" t="s">
        <v>2155</v>
      </c>
      <c r="D26" s="128" t="s">
        <v>2156</v>
      </c>
      <c r="E26" s="128" t="s">
        <v>2157</v>
      </c>
      <c r="F26" s="128" t="s">
        <v>2158</v>
      </c>
      <c r="G26" s="128" t="s">
        <v>2145</v>
      </c>
      <c r="H26" s="128" t="s">
        <v>2159</v>
      </c>
      <c r="I26" s="130">
        <f>IF(COUNTIF(J26:AW26,"&lt;&gt;")=0,"",SUMPRODUCT(((Recommendations[ImplStatus]="Implemented")+(Recommendations[ImplStatus]="Compensated"))*ISNUMBER(MATCH(Recommendations[Id],J26:AW26,0)))/COUNTIF(J26:AW26,"&lt;&gt;"))</f>
        <v>0</v>
      </c>
      <c r="J26" s="132" t="s">
        <v>189</v>
      </c>
      <c r="K26" s="132" t="s">
        <v>254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2131</v>
      </c>
      <c r="B27" s="125" t="s">
        <v>2160</v>
      </c>
      <c r="C27" s="126" t="s">
        <v>2161</v>
      </c>
      <c r="D27" s="128" t="s">
        <v>2162</v>
      </c>
      <c r="E27" s="128" t="s">
        <v>2163</v>
      </c>
      <c r="F27" s="128" t="s">
        <v>2164</v>
      </c>
      <c r="G27" s="128" t="s">
        <v>2165</v>
      </c>
      <c r="H27" s="128" t="s">
        <v>2166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2131</v>
      </c>
      <c r="B28" s="125" t="s">
        <v>2167</v>
      </c>
      <c r="C28" s="126" t="s">
        <v>2168</v>
      </c>
      <c r="D28" s="128" t="s">
        <v>2169</v>
      </c>
      <c r="E28" s="128" t="s">
        <v>2170</v>
      </c>
      <c r="F28" s="128" t="s">
        <v>2171</v>
      </c>
      <c r="G28" s="128" t="s">
        <v>2172</v>
      </c>
      <c r="H28" s="128" t="s">
        <v>2173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2131</v>
      </c>
      <c r="B29" s="125" t="s">
        <v>2174</v>
      </c>
      <c r="C29" s="126" t="s">
        <v>2175</v>
      </c>
      <c r="D29" s="128" t="s">
        <v>2176</v>
      </c>
      <c r="E29" s="128" t="s">
        <v>2177</v>
      </c>
      <c r="F29" s="128" t="s">
        <v>2178</v>
      </c>
      <c r="G29" s="128" t="s">
        <v>2062</v>
      </c>
      <c r="H29" s="128" t="s">
        <v>2179</v>
      </c>
      <c r="I29" s="130">
        <f>IF(COUNTIF(J29:AW29,"&lt;&gt;")=0,"",SUMPRODUCT(((Recommendations[ImplStatus]="Implemented")+(Recommendations[ImplStatus]="Compensated"))*ISNUMBER(MATCH(Recommendations[Id],J29:AW29,0)))/COUNTIF(J29:AW29,"&lt;&gt;"))</f>
        <v>0</v>
      </c>
      <c r="J29" s="132" t="s">
        <v>53</v>
      </c>
      <c r="K29" s="132" t="s">
        <v>159</v>
      </c>
      <c r="L29" s="132" t="s">
        <v>164</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2131</v>
      </c>
      <c r="B30" s="125" t="s">
        <v>2180</v>
      </c>
      <c r="C30" s="126" t="s">
        <v>2181</v>
      </c>
      <c r="D30" s="128" t="s">
        <v>2182</v>
      </c>
      <c r="E30" s="128" t="s">
        <v>2183</v>
      </c>
      <c r="F30" s="128" t="s">
        <v>2184</v>
      </c>
      <c r="G30" s="128" t="s">
        <v>2145</v>
      </c>
      <c r="H30" s="128" t="s">
        <v>2185</v>
      </c>
      <c r="I30" s="130">
        <f>IF(COUNTIF(J30:AW30,"&lt;&gt;")=0,"",SUMPRODUCT(((Recommendations[ImplStatus]="Implemented")+(Recommendations[ImplStatus]="Compensated"))*ISNUMBER(MATCH(Recommendations[Id],J30:AW30,0)))/COUNTIF(J30:AW30,"&lt;&gt;"))</f>
        <v>0</v>
      </c>
      <c r="J30" s="132" t="s">
        <v>73</v>
      </c>
      <c r="K30" s="132" t="s">
        <v>78</v>
      </c>
      <c r="L30" s="132" t="s">
        <v>194</v>
      </c>
      <c r="M30" s="132" t="s">
        <v>199</v>
      </c>
      <c r="N30" s="132" t="s">
        <v>204</v>
      </c>
      <c r="O30" s="132" t="s">
        <v>209</v>
      </c>
      <c r="P30" s="132" t="s">
        <v>213</v>
      </c>
      <c r="Q30" s="132" t="s">
        <v>218</v>
      </c>
      <c r="R30" s="132" t="s">
        <v>274</v>
      </c>
      <c r="S30" s="132" t="s">
        <v>279</v>
      </c>
      <c r="T30" s="132" t="s">
        <v>284</v>
      </c>
      <c r="U30" s="132" t="s">
        <v>648</v>
      </c>
      <c r="V30" s="132" t="s">
        <v>653</v>
      </c>
      <c r="W30" s="132" t="s">
        <v>658</v>
      </c>
      <c r="X30" s="132" t="s">
        <v>663</v>
      </c>
      <c r="Y30" s="132" t="s">
        <v>788</v>
      </c>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2186</v>
      </c>
      <c r="B31" s="124"/>
      <c r="C31" s="123" t="s">
        <v>2187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2186</v>
      </c>
      <c r="B32" s="125" t="s">
        <v>2188</v>
      </c>
      <c r="C32" s="126" t="s">
        <v>2189</v>
      </c>
      <c r="D32" s="128" t="s">
        <v>2190</v>
      </c>
      <c r="E32" s="128" t="s">
        <v>2191</v>
      </c>
      <c r="F32" s="128" t="s">
        <v>2192</v>
      </c>
      <c r="G32" s="128" t="s">
        <v>2193</v>
      </c>
      <c r="H32" s="128" t="s">
        <v>2194</v>
      </c>
      <c r="I32" s="130">
        <f>IF(COUNTIF(J32:AW32,"&lt;&gt;")=0,"",SUMPRODUCT(((Recommendations[ImplStatus]="Implemented")+(Recommendations[ImplStatus]="Compensated"))*ISNUMBER(MATCH(Recommendations[Id],J32:AW32,0)))/COUNTIF(J32:AW32,"&lt;&gt;"))</f>
        <v>0</v>
      </c>
      <c r="J32" s="132" t="s">
        <v>743</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2186</v>
      </c>
      <c r="B33" s="125" t="s">
        <v>2195</v>
      </c>
      <c r="C33" s="126" t="s">
        <v>2196</v>
      </c>
      <c r="D33" s="128" t="s">
        <v>2197</v>
      </c>
      <c r="E33" s="128" t="s">
        <v>2198</v>
      </c>
      <c r="F33" s="128" t="s">
        <v>2199</v>
      </c>
      <c r="G33" s="128" t="s">
        <v>2200</v>
      </c>
      <c r="H33" s="128" t="s">
        <v>2201</v>
      </c>
      <c r="I33" s="130">
        <f>IF(COUNTIF(J33:AW33,"&lt;&gt;")=0,"",SUMPRODUCT(((Recommendations[ImplStatus]="Implemented")+(Recommendations[ImplStatus]="Compensated"))*ISNUMBER(MATCH(Recommendations[Id],J33:AW33,0)))/COUNTIF(J33:AW33,"&lt;&gt;"))</f>
        <v>0</v>
      </c>
      <c r="J33" s="132" t="s">
        <v>474</v>
      </c>
      <c r="K33" s="132" t="s">
        <v>599</v>
      </c>
      <c r="L33" s="132" t="s">
        <v>673</v>
      </c>
      <c r="M33" s="132" t="s">
        <v>723</v>
      </c>
      <c r="N33" s="132" t="s">
        <v>738</v>
      </c>
      <c r="O33" s="132" t="s">
        <v>748</v>
      </c>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2186</v>
      </c>
      <c r="B34" s="125" t="s">
        <v>2202</v>
      </c>
      <c r="C34" s="126" t="s">
        <v>2203</v>
      </c>
      <c r="D34" s="128" t="s">
        <v>2204</v>
      </c>
      <c r="E34" s="128" t="s">
        <v>2205</v>
      </c>
      <c r="F34" s="128" t="s">
        <v>2206</v>
      </c>
      <c r="G34" s="128" t="s">
        <v>2207</v>
      </c>
      <c r="H34" s="128" t="s">
        <v>2208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2186</v>
      </c>
      <c r="B35" s="125" t="s">
        <v>2209</v>
      </c>
      <c r="C35" s="126" t="s">
        <v>2210</v>
      </c>
      <c r="D35" s="128" t="s">
        <v>2211</v>
      </c>
      <c r="E35" s="128" t="s">
        <v>2212</v>
      </c>
      <c r="F35" s="128" t="s">
        <v>2213</v>
      </c>
      <c r="G35" s="128" t="s">
        <v>2214</v>
      </c>
      <c r="H35" s="128" t="s">
        <v>2215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2186</v>
      </c>
      <c r="B36" s="125" t="s">
        <v>2216</v>
      </c>
      <c r="C36" s="126" t="s">
        <v>2217</v>
      </c>
      <c r="D36" s="128" t="s">
        <v>2218</v>
      </c>
      <c r="E36" s="128" t="s">
        <v>2219</v>
      </c>
      <c r="F36" s="128" t="s">
        <v>2220</v>
      </c>
      <c r="G36" s="128" t="s">
        <v>2221</v>
      </c>
      <c r="H36" s="128" t="s">
        <v>2222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2186</v>
      </c>
      <c r="B37" s="125" t="s">
        <v>2223</v>
      </c>
      <c r="C37" s="126" t="s">
        <v>2224</v>
      </c>
      <c r="D37" s="128" t="s">
        <v>2225</v>
      </c>
      <c r="E37" s="128" t="s">
        <v>2226</v>
      </c>
      <c r="F37" s="128" t="s">
        <v>2227</v>
      </c>
      <c r="G37" s="128" t="s">
        <v>2228</v>
      </c>
      <c r="H37" s="128" t="s">
        <v>2229</v>
      </c>
      <c r="I37" s="130">
        <f>IF(COUNTIF(J37:AW37,"&lt;&gt;")=0,"",SUMPRODUCT(((Recommendations[ImplStatus]="Implemented")+(Recommendations[ImplStatus]="Compensated"))*ISNUMBER(MATCH(Recommendations[Id],J37:AW37,0)))/COUNTIF(J37:AW37,"&lt;&gt;"))</f>
        <v>0</v>
      </c>
      <c r="J37" s="132" t="s">
        <v>294</v>
      </c>
      <c r="K37" s="132" t="s">
        <v>299</v>
      </c>
      <c r="L37" s="132" t="s">
        <v>304</v>
      </c>
      <c r="M37" s="132" t="s">
        <v>309</v>
      </c>
      <c r="N37" s="132" t="s">
        <v>314</v>
      </c>
      <c r="O37" s="132" t="s">
        <v>319</v>
      </c>
      <c r="P37" s="132" t="s">
        <v>324</v>
      </c>
      <c r="Q37" s="132" t="s">
        <v>329</v>
      </c>
      <c r="R37" s="132" t="s">
        <v>334</v>
      </c>
      <c r="S37" s="132" t="s">
        <v>339</v>
      </c>
      <c r="T37" s="132" t="s">
        <v>344</v>
      </c>
      <c r="U37" s="132" t="s">
        <v>349</v>
      </c>
      <c r="V37" s="132" t="s">
        <v>354</v>
      </c>
      <c r="W37" s="132" t="s">
        <v>359</v>
      </c>
      <c r="X37" s="132" t="s">
        <v>364</v>
      </c>
      <c r="Y37" s="132" t="s">
        <v>369</v>
      </c>
      <c r="Z37" s="132" t="s">
        <v>374</v>
      </c>
      <c r="AA37" s="132" t="s">
        <v>379</v>
      </c>
      <c r="AB37" s="132" t="s">
        <v>384</v>
      </c>
      <c r="AC37" s="132" t="s">
        <v>389</v>
      </c>
      <c r="AD37" s="132" t="s">
        <v>394</v>
      </c>
      <c r="AE37" s="132" t="s">
        <v>399</v>
      </c>
      <c r="AF37" s="132" t="s">
        <v>404</v>
      </c>
      <c r="AG37" s="132" t="s">
        <v>409</v>
      </c>
      <c r="AH37" s="132" t="s">
        <v>414</v>
      </c>
      <c r="AI37" s="132" t="s">
        <v>419</v>
      </c>
      <c r="AJ37" s="132" t="s">
        <v>424</v>
      </c>
      <c r="AK37" s="132" t="s">
        <v>429</v>
      </c>
      <c r="AL37" s="132" t="s">
        <v>434</v>
      </c>
      <c r="AM37" s="132" t="s">
        <v>439</v>
      </c>
      <c r="AN37" s="132" t="s">
        <v>449</v>
      </c>
      <c r="AO37" s="132" t="s">
        <v>479</v>
      </c>
      <c r="AP37" s="132" t="s">
        <v>489</v>
      </c>
      <c r="AQ37" s="132" t="s">
        <v>494</v>
      </c>
      <c r="AR37" s="132" t="s">
        <v>504</v>
      </c>
      <c r="AS37" s="132" t="s">
        <v>509</v>
      </c>
      <c r="AT37" s="132" t="s">
        <v>514</v>
      </c>
      <c r="AU37" s="132" t="s">
        <v>519</v>
      </c>
      <c r="AV37" s="132" t="s">
        <v>524</v>
      </c>
      <c r="AW37" s="142" t="s">
        <v>529</v>
      </c>
    </row>
    <row r="38" spans="1:49" ht="60" customHeight="1" x14ac:dyDescent="0.35">
      <c r="A38" s="139" t="s">
        <v>2186</v>
      </c>
      <c r="B38" s="125" t="s">
        <v>2230</v>
      </c>
      <c r="C38" s="126" t="s">
        <v>2231</v>
      </c>
      <c r="D38" s="128" t="s">
        <v>2232</v>
      </c>
      <c r="E38" s="128" t="s">
        <v>2233</v>
      </c>
      <c r="F38" s="128" t="s">
        <v>2234</v>
      </c>
      <c r="G38" s="128" t="s">
        <v>2235</v>
      </c>
      <c r="H38" s="128" t="s">
        <v>2236</v>
      </c>
      <c r="I38" s="130">
        <f>IF(COUNTIF(J38:AW38,"&lt;&gt;")=0,"",SUMPRODUCT(((Recommendations[ImplStatus]="Implemented")+(Recommendations[ImplStatus]="Compensated"))*ISNUMBER(MATCH(Recommendations[Id],J38:AW38,0)))/COUNTIF(J38:AW38,"&lt;&gt;"))</f>
        <v>0</v>
      </c>
      <c r="J38" s="132" t="s">
        <v>444</v>
      </c>
      <c r="K38" s="132" t="s">
        <v>459</v>
      </c>
      <c r="L38" s="132" t="s">
        <v>728</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2186</v>
      </c>
      <c r="B39" s="125" t="s">
        <v>2237</v>
      </c>
      <c r="C39" s="126" t="s">
        <v>2238</v>
      </c>
      <c r="D39" s="128" t="s">
        <v>2239</v>
      </c>
      <c r="E39" s="128" t="s">
        <v>2240</v>
      </c>
      <c r="F39" s="128" t="s">
        <v>2241</v>
      </c>
      <c r="G39" s="128" t="s">
        <v>2242</v>
      </c>
      <c r="H39" s="128" t="s">
        <v>2243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2186</v>
      </c>
      <c r="B40" s="125" t="s">
        <v>2244</v>
      </c>
      <c r="C40" s="126" t="s">
        <v>2245</v>
      </c>
      <c r="D40" s="128" t="s">
        <v>2246</v>
      </c>
      <c r="E40" s="128" t="s">
        <v>2247</v>
      </c>
      <c r="F40" s="128" t="s">
        <v>2248</v>
      </c>
      <c r="G40" s="128" t="s">
        <v>2249</v>
      </c>
      <c r="H40" s="128" t="s">
        <v>2250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2186</v>
      </c>
      <c r="B41" s="125" t="s">
        <v>2251</v>
      </c>
      <c r="C41" s="126" t="s">
        <v>2252</v>
      </c>
      <c r="D41" s="128" t="s">
        <v>2253</v>
      </c>
      <c r="E41" s="128" t="s">
        <v>2254</v>
      </c>
      <c r="F41" s="128" t="s">
        <v>2255</v>
      </c>
      <c r="G41" s="128" t="s">
        <v>2193</v>
      </c>
      <c r="H41" s="128" t="s">
        <v>2256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2257</v>
      </c>
      <c r="B42" s="124"/>
      <c r="C42" s="123" t="s">
        <v>2258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2257</v>
      </c>
      <c r="B43" s="125" t="s">
        <v>2259</v>
      </c>
      <c r="C43" s="126" t="s">
        <v>2260</v>
      </c>
      <c r="D43" s="128" t="s">
        <v>2261</v>
      </c>
      <c r="E43" s="128" t="s">
        <v>2262</v>
      </c>
      <c r="F43" s="128" t="s">
        <v>2263</v>
      </c>
      <c r="G43" s="128" t="s">
        <v>2264</v>
      </c>
      <c r="H43" s="128" t="s">
        <v>2265</v>
      </c>
      <c r="I43" s="130">
        <f>IF(COUNTIF(J43:AW43,"&lt;&gt;")=0,"",SUMPRODUCT(((Recommendations[ImplStatus]="Implemented")+(Recommendations[ImplStatus]="Compensated"))*ISNUMBER(MATCH(Recommendations[Id],J43:AW43,0)))/COUNTIF(J43:AW43,"&lt;&gt;"))</f>
        <v>0</v>
      </c>
      <c r="J43" s="132" t="s">
        <v>43</v>
      </c>
      <c r="K43" s="132" t="s">
        <v>48</v>
      </c>
      <c r="L43" s="132" t="s">
        <v>83</v>
      </c>
      <c r="M43" s="132" t="s">
        <v>98</v>
      </c>
      <c r="N43" s="132" t="s">
        <v>454</v>
      </c>
      <c r="O43" s="132" t="s">
        <v>464</v>
      </c>
      <c r="P43" s="132" t="s">
        <v>484</v>
      </c>
      <c r="Q43" s="132" t="s">
        <v>499</v>
      </c>
      <c r="R43" s="132" t="s">
        <v>643</v>
      </c>
      <c r="S43" s="132" t="s">
        <v>688</v>
      </c>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2257</v>
      </c>
      <c r="B44" s="125" t="s">
        <v>2266</v>
      </c>
      <c r="C44" s="126" t="s">
        <v>2267</v>
      </c>
      <c r="D44" s="128" t="s">
        <v>2268</v>
      </c>
      <c r="E44" s="128" t="s">
        <v>2269</v>
      </c>
      <c r="F44" s="128" t="s">
        <v>2270</v>
      </c>
      <c r="G44" s="128" t="s">
        <v>2271</v>
      </c>
      <c r="H44" s="128" t="s">
        <v>2272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2257</v>
      </c>
      <c r="B45" s="125" t="s">
        <v>2273</v>
      </c>
      <c r="C45" s="126" t="s">
        <v>2274</v>
      </c>
      <c r="D45" s="128" t="s">
        <v>2275</v>
      </c>
      <c r="E45" s="128" t="s">
        <v>2276</v>
      </c>
      <c r="F45" s="128" t="s">
        <v>2277</v>
      </c>
      <c r="G45" s="128" t="s">
        <v>2278</v>
      </c>
      <c r="H45" s="128" t="s">
        <v>2279</v>
      </c>
      <c r="I45" s="130">
        <f>IF(COUNTIF(J45:AW45,"&lt;&gt;")=0,"",SUMPRODUCT(((Recommendations[ImplStatus]="Implemented")+(Recommendations[ImplStatus]="Compensated"))*ISNUMBER(MATCH(Recommendations[Id],J45:AW45,0)))/COUNTIF(J45:AW45,"&lt;&gt;"))</f>
        <v>0</v>
      </c>
      <c r="J45" s="132" t="s">
        <v>33</v>
      </c>
      <c r="K45" s="132" t="s">
        <v>264</v>
      </c>
      <c r="L45" s="132" t="s">
        <v>289</v>
      </c>
      <c r="M45" s="132" t="s">
        <v>484</v>
      </c>
      <c r="N45" s="132" t="s">
        <v>609</v>
      </c>
      <c r="O45" s="132" t="s">
        <v>614</v>
      </c>
      <c r="P45" s="132" t="s">
        <v>618</v>
      </c>
      <c r="Q45" s="132" t="s">
        <v>623</v>
      </c>
      <c r="R45" s="132" t="s">
        <v>628</v>
      </c>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2257</v>
      </c>
      <c r="B46" s="125" t="s">
        <v>2280</v>
      </c>
      <c r="C46" s="126" t="s">
        <v>2281</v>
      </c>
      <c r="D46" s="128" t="s">
        <v>2282</v>
      </c>
      <c r="E46" s="128" t="s">
        <v>2283</v>
      </c>
      <c r="F46" s="128" t="s">
        <v>2284</v>
      </c>
      <c r="G46" s="128" t="s">
        <v>2278</v>
      </c>
      <c r="H46" s="128" t="s">
        <v>2285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2257</v>
      </c>
      <c r="B47" s="125" t="s">
        <v>2286</v>
      </c>
      <c r="C47" s="126" t="s">
        <v>2287</v>
      </c>
      <c r="D47" s="128" t="s">
        <v>2288</v>
      </c>
      <c r="E47" s="128" t="s">
        <v>2289</v>
      </c>
      <c r="F47" s="128" t="s">
        <v>2290</v>
      </c>
      <c r="G47" s="128" t="s">
        <v>2291</v>
      </c>
      <c r="H47" s="128" t="s">
        <v>2292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2257</v>
      </c>
      <c r="B48" s="125" t="s">
        <v>2293</v>
      </c>
      <c r="C48" s="126" t="s">
        <v>2294</v>
      </c>
      <c r="D48" s="128" t="s">
        <v>2295</v>
      </c>
      <c r="E48" s="128" t="s">
        <v>2296</v>
      </c>
      <c r="F48" s="128" t="s">
        <v>2297</v>
      </c>
      <c r="G48" s="128" t="s">
        <v>2298</v>
      </c>
      <c r="H48" s="128" t="s">
        <v>2299</v>
      </c>
      <c r="I48" s="130">
        <f>IF(COUNTIF(J48:AW48,"&lt;&gt;")=0,"",SUMPRODUCT(((Recommendations[ImplStatus]="Implemented")+(Recommendations[ImplStatus]="Compensated"))*ISNUMBER(MATCH(Recommendations[Id],J48:AW48,0)))/COUNTIF(J48:AW48,"&lt;&gt;"))</f>
        <v>0</v>
      </c>
      <c r="J48" s="132" t="s">
        <v>574</v>
      </c>
      <c r="K48" s="132" t="s">
        <v>579</v>
      </c>
      <c r="L48" s="132" t="s">
        <v>584</v>
      </c>
      <c r="M48" s="132" t="s">
        <v>589</v>
      </c>
      <c r="N48" s="132" t="s">
        <v>633</v>
      </c>
      <c r="O48" s="132" t="s">
        <v>638</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2257</v>
      </c>
      <c r="B49" s="125" t="s">
        <v>2300</v>
      </c>
      <c r="C49" s="126" t="s">
        <v>2301</v>
      </c>
      <c r="D49" s="128" t="s">
        <v>2302</v>
      </c>
      <c r="E49" s="128" t="s">
        <v>2303</v>
      </c>
      <c r="F49" s="128" t="s">
        <v>2304</v>
      </c>
      <c r="G49" s="128" t="s">
        <v>2062</v>
      </c>
      <c r="H49" s="128" t="s">
        <v>2305</v>
      </c>
      <c r="I49" s="130">
        <f>IF(COUNTIF(J49:AW49,"&lt;&gt;")=0,"",SUMPRODUCT(((Recommendations[ImplStatus]="Implemented")+(Recommendations[ImplStatus]="Compensated"))*ISNUMBER(MATCH(Recommendations[Id],J49:AW49,0)))/COUNTIF(J49:AW49,"&lt;&gt;"))</f>
        <v>0</v>
      </c>
      <c r="J49" s="132" t="s">
        <v>594</v>
      </c>
      <c r="K49" s="132" t="s">
        <v>604</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2257</v>
      </c>
      <c r="B50" s="125" t="s">
        <v>2306</v>
      </c>
      <c r="C50" s="126" t="s">
        <v>2307</v>
      </c>
      <c r="D50" s="128" t="s">
        <v>2308</v>
      </c>
      <c r="E50" s="128" t="s">
        <v>2309</v>
      </c>
      <c r="F50" s="128" t="s">
        <v>2310</v>
      </c>
      <c r="G50" s="128" t="s">
        <v>2311</v>
      </c>
      <c r="H50" s="128" t="s">
        <v>2312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2313</v>
      </c>
      <c r="B51" s="124"/>
      <c r="C51" s="123" t="s">
        <v>2314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2313</v>
      </c>
      <c r="B52" s="125" t="s">
        <v>2315</v>
      </c>
      <c r="C52" s="126" t="s">
        <v>2316</v>
      </c>
      <c r="D52" s="128" t="s">
        <v>2317</v>
      </c>
      <c r="E52" s="128" t="s">
        <v>2318</v>
      </c>
      <c r="F52" s="128" t="s">
        <v>2319</v>
      </c>
      <c r="G52" s="128" t="s">
        <v>2320</v>
      </c>
      <c r="H52" s="128" t="s">
        <v>2321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2313</v>
      </c>
      <c r="B53" s="125" t="s">
        <v>2322</v>
      </c>
      <c r="C53" s="126" t="s">
        <v>2323</v>
      </c>
      <c r="D53" s="128" t="s">
        <v>2324</v>
      </c>
      <c r="E53" s="128" t="s">
        <v>2325</v>
      </c>
      <c r="F53" s="128" t="s">
        <v>2326</v>
      </c>
      <c r="G53" s="128" t="s">
        <v>2327</v>
      </c>
      <c r="H53" s="128" t="s">
        <v>2328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2313</v>
      </c>
      <c r="B54" s="125" t="s">
        <v>2329</v>
      </c>
      <c r="C54" s="126" t="s">
        <v>2330</v>
      </c>
      <c r="D54" s="128" t="s">
        <v>2331</v>
      </c>
      <c r="E54" s="128" t="s">
        <v>2332</v>
      </c>
      <c r="F54" s="128" t="s">
        <v>2333</v>
      </c>
      <c r="G54" s="128" t="s">
        <v>2334</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2313</v>
      </c>
      <c r="B55" s="125" t="s">
        <v>2335</v>
      </c>
      <c r="C55" s="126" t="s">
        <v>2336</v>
      </c>
      <c r="D55" s="128" t="s">
        <v>2337</v>
      </c>
      <c r="E55" s="128" t="s">
        <v>2338</v>
      </c>
      <c r="F55" s="128" t="s">
        <v>2339</v>
      </c>
      <c r="G55" s="128" t="s">
        <v>2340</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2313</v>
      </c>
      <c r="B56" s="125" t="s">
        <v>2341</v>
      </c>
      <c r="C56" s="126" t="s">
        <v>2342</v>
      </c>
      <c r="D56" s="128" t="s">
        <v>2343</v>
      </c>
      <c r="E56" s="128" t="s">
        <v>2344</v>
      </c>
      <c r="F56" s="128" t="s">
        <v>2345</v>
      </c>
      <c r="G56" s="128" t="s">
        <v>2346</v>
      </c>
      <c r="H56" s="128" t="s">
        <v>2347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2348</v>
      </c>
      <c r="B57" s="124"/>
      <c r="C57" s="123" t="s">
        <v>2349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2348</v>
      </c>
      <c r="B58" s="125" t="s">
        <v>2350</v>
      </c>
      <c r="C58" s="126" t="s">
        <v>2351</v>
      </c>
      <c r="D58" s="128" t="s">
        <v>2352</v>
      </c>
      <c r="E58" s="128" t="s">
        <v>2353</v>
      </c>
      <c r="F58" s="128" t="s">
        <v>2354</v>
      </c>
      <c r="G58" s="128" t="s">
        <v>2355</v>
      </c>
      <c r="H58" s="128" t="s">
        <v>2356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2348</v>
      </c>
      <c r="B59" s="125" t="s">
        <v>2357</v>
      </c>
      <c r="C59" s="126" t="s">
        <v>2358</v>
      </c>
      <c r="D59" s="128" t="s">
        <v>2359</v>
      </c>
      <c r="E59" s="128" t="s">
        <v>2360</v>
      </c>
      <c r="F59" s="128" t="s">
        <v>2361</v>
      </c>
      <c r="G59" s="128" t="s">
        <v>2362</v>
      </c>
      <c r="H59" s="128" t="s">
        <v>2363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2348</v>
      </c>
      <c r="B60" s="125" t="s">
        <v>2364</v>
      </c>
      <c r="C60" s="126" t="s">
        <v>2365</v>
      </c>
      <c r="D60" s="128" t="s">
        <v>2366</v>
      </c>
      <c r="E60" s="128" t="s">
        <v>2367</v>
      </c>
      <c r="F60" s="128" t="s">
        <v>2368</v>
      </c>
      <c r="G60" s="128" t="s">
        <v>2369</v>
      </c>
      <c r="H60" s="128" t="s">
        <v>2370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2371</v>
      </c>
      <c r="B61" s="124"/>
      <c r="C61" s="123" t="s">
        <v>2372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2371</v>
      </c>
      <c r="B62" s="125" t="s">
        <v>2373</v>
      </c>
      <c r="C62" s="126" t="s">
        <v>2374</v>
      </c>
      <c r="D62" s="128" t="s">
        <v>2375</v>
      </c>
      <c r="E62" s="128" t="s">
        <v>2376</v>
      </c>
      <c r="F62" s="128" t="s">
        <v>2377</v>
      </c>
      <c r="G62" s="128" t="s">
        <v>2378</v>
      </c>
      <c r="H62" s="128" t="s">
        <v>2379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2371</v>
      </c>
      <c r="B63" s="125" t="s">
        <v>2380</v>
      </c>
      <c r="C63" s="126" t="s">
        <v>2381</v>
      </c>
      <c r="D63" s="128" t="s">
        <v>2382</v>
      </c>
      <c r="E63" s="128" t="s">
        <v>2383</v>
      </c>
      <c r="F63" s="128" t="s">
        <v>2384</v>
      </c>
      <c r="G63" s="128" t="s">
        <v>2385</v>
      </c>
      <c r="H63" s="128" t="s">
        <v>2386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2371</v>
      </c>
      <c r="B64" s="125" t="s">
        <v>2387</v>
      </c>
      <c r="C64" s="126" t="s">
        <v>2388</v>
      </c>
      <c r="D64" s="128" t="s">
        <v>2389</v>
      </c>
      <c r="E64" s="128" t="s">
        <v>2390</v>
      </c>
      <c r="F64" s="128" t="s">
        <v>2391</v>
      </c>
      <c r="G64" s="128" t="s">
        <v>2392</v>
      </c>
      <c r="H64" s="128" t="s">
        <v>2393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2371</v>
      </c>
      <c r="B65" s="125" t="s">
        <v>2394</v>
      </c>
      <c r="C65" s="126" t="s">
        <v>2395</v>
      </c>
      <c r="D65" s="128" t="s">
        <v>2396</v>
      </c>
      <c r="E65" s="128" t="s">
        <v>2397</v>
      </c>
      <c r="F65" s="128" t="s">
        <v>2398</v>
      </c>
      <c r="G65" s="128" t="s">
        <v>2399</v>
      </c>
      <c r="H65" s="128" t="s">
        <v>2400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2371</v>
      </c>
      <c r="B66" s="125" t="s">
        <v>2401</v>
      </c>
      <c r="C66" s="126" t="s">
        <v>2402</v>
      </c>
      <c r="D66" s="128" t="s">
        <v>2403</v>
      </c>
      <c r="E66" s="128" t="s">
        <v>2404</v>
      </c>
      <c r="F66" s="128" t="s">
        <v>2405</v>
      </c>
      <c r="G66" s="128" t="s">
        <v>2406</v>
      </c>
      <c r="H66" s="128" t="s">
        <v>2407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2371</v>
      </c>
      <c r="B67" s="125" t="s">
        <v>2408</v>
      </c>
      <c r="C67" s="126" t="s">
        <v>2409</v>
      </c>
      <c r="D67" s="128" t="s">
        <v>2410</v>
      </c>
      <c r="E67" s="128" t="s">
        <v>2411</v>
      </c>
      <c r="F67" s="128" t="s">
        <v>2412</v>
      </c>
      <c r="G67" s="128" t="s">
        <v>2413</v>
      </c>
      <c r="H67" s="128" t="s">
        <v>2414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2371</v>
      </c>
      <c r="B68" s="125" t="s">
        <v>2415</v>
      </c>
      <c r="C68" s="126" t="s">
        <v>2416</v>
      </c>
      <c r="D68" s="128" t="s">
        <v>2417</v>
      </c>
      <c r="E68" s="128" t="s">
        <v>2418</v>
      </c>
      <c r="F68" s="128" t="s">
        <v>2419</v>
      </c>
      <c r="G68" s="128" t="s">
        <v>2420</v>
      </c>
      <c r="H68" s="128" t="s">
        <v>2421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2422</v>
      </c>
      <c r="B69" s="124"/>
      <c r="C69" s="123" t="s">
        <v>2423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2422</v>
      </c>
      <c r="B70" s="125" t="s">
        <v>2424</v>
      </c>
      <c r="C70" s="126" t="s">
        <v>2425</v>
      </c>
      <c r="D70" s="128" t="s">
        <v>2426</v>
      </c>
      <c r="E70" s="128" t="s">
        <v>2427</v>
      </c>
      <c r="F70" s="128" t="s">
        <v>2428</v>
      </c>
      <c r="G70" s="128" t="s">
        <v>2429</v>
      </c>
      <c r="H70" s="128" t="s">
        <v>2430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2422</v>
      </c>
      <c r="B71" s="125" t="s">
        <v>2431</v>
      </c>
      <c r="C71" s="126" t="s">
        <v>2432</v>
      </c>
      <c r="D71" s="128" t="s">
        <v>2433</v>
      </c>
      <c r="E71" s="128" t="s">
        <v>2434</v>
      </c>
      <c r="F71" s="128" t="s">
        <v>2435</v>
      </c>
      <c r="G71" s="128" t="s">
        <v>2436</v>
      </c>
      <c r="H71" s="128" t="s">
        <v>2437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2438</v>
      </c>
      <c r="B72" s="124"/>
      <c r="C72" s="123" t="s">
        <v>2439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2438</v>
      </c>
      <c r="B73" s="125" t="s">
        <v>2440</v>
      </c>
      <c r="C73" s="126" t="s">
        <v>2441</v>
      </c>
      <c r="D73" s="128" t="s">
        <v>2442</v>
      </c>
      <c r="E73" s="128" t="s">
        <v>2443</v>
      </c>
      <c r="F73" s="128" t="s">
        <v>2444</v>
      </c>
      <c r="G73" s="128" t="s">
        <v>2445</v>
      </c>
      <c r="H73" s="128" t="s">
        <v>2446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2438</v>
      </c>
      <c r="B74" s="125" t="s">
        <v>2447</v>
      </c>
      <c r="C74" s="126" t="s">
        <v>2448</v>
      </c>
      <c r="D74" s="128" t="s">
        <v>2449</v>
      </c>
      <c r="E74" s="128" t="s">
        <v>2450</v>
      </c>
      <c r="F74" s="128" t="s">
        <v>2451</v>
      </c>
      <c r="G74" s="128" t="s">
        <v>2452</v>
      </c>
      <c r="H74" s="128" t="s">
        <v>2453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2438</v>
      </c>
      <c r="B75" s="125" t="s">
        <v>2454</v>
      </c>
      <c r="C75" s="126" t="s">
        <v>2455</v>
      </c>
      <c r="D75" s="128" t="s">
        <v>2456</v>
      </c>
      <c r="E75" s="128" t="s">
        <v>2457</v>
      </c>
      <c r="F75" s="128" t="s">
        <v>2458</v>
      </c>
      <c r="G75" s="128" t="s">
        <v>2459</v>
      </c>
      <c r="H75" s="128" t="s">
        <v>2460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2438</v>
      </c>
      <c r="B76" s="125" t="s">
        <v>2461</v>
      </c>
      <c r="C76" s="126" t="s">
        <v>2462</v>
      </c>
      <c r="D76" s="128" t="s">
        <v>2463</v>
      </c>
      <c r="E76" s="128" t="s">
        <v>2464</v>
      </c>
      <c r="F76" s="128" t="s">
        <v>2465</v>
      </c>
      <c r="G76" s="128" t="s">
        <v>2466</v>
      </c>
      <c r="H76" s="128" t="s">
        <v>2467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2438</v>
      </c>
      <c r="B77" s="125" t="s">
        <v>2468</v>
      </c>
      <c r="C77" s="126" t="s">
        <v>2469</v>
      </c>
      <c r="D77" s="128" t="s">
        <v>2470</v>
      </c>
      <c r="E77" s="128" t="s">
        <v>2471</v>
      </c>
      <c r="F77" s="128" t="s">
        <v>2472</v>
      </c>
      <c r="G77" s="128" t="s">
        <v>2466</v>
      </c>
      <c r="H77" s="128" t="s">
        <v>2473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2474</v>
      </c>
      <c r="B78" s="124"/>
      <c r="C78" s="123" t="s">
        <v>2475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2474</v>
      </c>
      <c r="B79" s="125" t="s">
        <v>2474</v>
      </c>
      <c r="C79" s="126" t="s">
        <v>2476</v>
      </c>
      <c r="D79" s="128" t="s">
        <v>2477</v>
      </c>
      <c r="E79" s="128" t="s">
        <v>2478</v>
      </c>
      <c r="F79" s="128" t="s">
        <v>2479</v>
      </c>
      <c r="G79" s="128" t="s">
        <v>2480</v>
      </c>
      <c r="H79" s="128" t="s">
        <v>2481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2474</v>
      </c>
      <c r="B80" s="125" t="s">
        <v>2482</v>
      </c>
      <c r="C80" s="126" t="s">
        <v>2483</v>
      </c>
      <c r="D80" s="128" t="s">
        <v>2484</v>
      </c>
      <c r="E80" s="128" t="s">
        <v>2485</v>
      </c>
      <c r="F80" s="128" t="s">
        <v>2486</v>
      </c>
      <c r="G80" s="128" t="s">
        <v>2487</v>
      </c>
      <c r="H80" s="128" t="s">
        <v>2488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2474</v>
      </c>
      <c r="B81" s="125" t="s">
        <v>2489</v>
      </c>
      <c r="C81" s="126" t="s">
        <v>2490</v>
      </c>
      <c r="D81" s="128" t="s">
        <v>2491</v>
      </c>
      <c r="E81" s="128" t="s">
        <v>2492</v>
      </c>
      <c r="F81" s="128" t="s">
        <v>2493</v>
      </c>
      <c r="G81" s="128" t="s">
        <v>2494</v>
      </c>
      <c r="H81" s="128" t="s">
        <v>2495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2496</v>
      </c>
      <c r="B82" s="124"/>
      <c r="C82" s="123" t="s">
        <v>2497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2496</v>
      </c>
      <c r="B83" s="125" t="s">
        <v>2498</v>
      </c>
      <c r="C83" s="126" t="s">
        <v>2499</v>
      </c>
      <c r="D83" s="128" t="s">
        <v>2500</v>
      </c>
      <c r="E83" s="128" t="s">
        <v>2501</v>
      </c>
      <c r="F83" s="128" t="s">
        <v>2502</v>
      </c>
      <c r="G83" s="128" t="s">
        <v>2503</v>
      </c>
      <c r="H83" s="128" t="s">
        <v>2504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2496</v>
      </c>
      <c r="B84" s="125" t="s">
        <v>2505</v>
      </c>
      <c r="C84" s="126" t="s">
        <v>2506</v>
      </c>
      <c r="D84" s="128" t="s">
        <v>2507</v>
      </c>
      <c r="E84" s="128" t="s">
        <v>2508</v>
      </c>
      <c r="F84" s="128" t="s">
        <v>2509</v>
      </c>
      <c r="G84" s="128" t="s">
        <v>2510</v>
      </c>
      <c r="H84" s="128" t="s">
        <v>2511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2496</v>
      </c>
      <c r="B85" s="125" t="s">
        <v>2512</v>
      </c>
      <c r="C85" s="126" t="s">
        <v>2513</v>
      </c>
      <c r="D85" s="128" t="s">
        <v>2514</v>
      </c>
      <c r="E85" s="128" t="s">
        <v>2515</v>
      </c>
      <c r="F85" s="128" t="s">
        <v>2516</v>
      </c>
      <c r="G85" s="128" t="s">
        <v>2517</v>
      </c>
      <c r="H85" s="128" t="s">
        <v>2518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2496</v>
      </c>
      <c r="B86" s="125" t="s">
        <v>2519</v>
      </c>
      <c r="C86" s="126" t="s">
        <v>2520</v>
      </c>
      <c r="D86" s="128" t="s">
        <v>2521</v>
      </c>
      <c r="E86" s="128" t="s">
        <v>2522</v>
      </c>
      <c r="F86" s="128" t="s">
        <v>2523</v>
      </c>
      <c r="G86" s="128" t="s">
        <v>2524</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2525</v>
      </c>
      <c r="B87" s="124"/>
      <c r="C87" s="123" t="s">
        <v>2526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2525</v>
      </c>
      <c r="B88" s="125" t="s">
        <v>2527</v>
      </c>
      <c r="C88" s="126" t="s">
        <v>2528</v>
      </c>
      <c r="D88" s="128" t="s">
        <v>2529</v>
      </c>
      <c r="E88" s="128" t="s">
        <v>2530</v>
      </c>
      <c r="F88" s="128" t="s">
        <v>2531</v>
      </c>
      <c r="G88" s="128" t="s">
        <v>2532</v>
      </c>
      <c r="H88" s="128" t="s">
        <v>2533</v>
      </c>
      <c r="I88" s="130">
        <f>IF(COUNTIF(J88:AW88,"&lt;&gt;")=0,"",SUMPRODUCT(((Recommendations[ImplStatus]="Implemented")+(Recommendations[ImplStatus]="Compensated"))*ISNUMBER(MATCH(Recommendations[Id],J88:AW88,0)))/COUNTIF(J88:AW88,"&lt;&gt;"))</f>
        <v>0</v>
      </c>
      <c r="J88" s="132" t="s">
        <v>683</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2525</v>
      </c>
      <c r="B89" s="125" t="s">
        <v>2534</v>
      </c>
      <c r="C89" s="126" t="s">
        <v>2535</v>
      </c>
      <c r="D89" s="128" t="s">
        <v>2536</v>
      </c>
      <c r="E89" s="128" t="s">
        <v>2537</v>
      </c>
      <c r="F89" s="128" t="s">
        <v>2538</v>
      </c>
      <c r="G89" s="128" t="s">
        <v>2062</v>
      </c>
      <c r="H89" s="128" t="s">
        <v>2539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2525</v>
      </c>
      <c r="B90" s="125" t="s">
        <v>2540</v>
      </c>
      <c r="C90" s="126" t="s">
        <v>2541</v>
      </c>
      <c r="D90" s="128" t="s">
        <v>2542</v>
      </c>
      <c r="E90" s="128" t="s">
        <v>2543</v>
      </c>
      <c r="F90" s="128" t="s">
        <v>2544</v>
      </c>
      <c r="G90" s="128" t="s">
        <v>2532</v>
      </c>
      <c r="H90" s="128" t="s">
        <v>2545</v>
      </c>
      <c r="I90" s="130">
        <f>IF(COUNTIF(J90:AW90,"&lt;&gt;")=0,"",SUMPRODUCT(((Recommendations[ImplStatus]="Implemented")+(Recommendations[ImplStatus]="Compensated"))*ISNUMBER(MATCH(Recommendations[Id],J90:AW90,0)))/COUNTIF(J90:AW90,"&lt;&gt;"))</f>
        <v>0</v>
      </c>
      <c r="J90" s="132" t="s">
        <v>683</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2525</v>
      </c>
      <c r="B91" s="125" t="s">
        <v>2546</v>
      </c>
      <c r="C91" s="126" t="s">
        <v>2547</v>
      </c>
      <c r="D91" s="128" t="s">
        <v>2548</v>
      </c>
      <c r="E91" s="128" t="s">
        <v>2549</v>
      </c>
      <c r="F91" s="128" t="s">
        <v>2550</v>
      </c>
      <c r="G91" s="128" t="s">
        <v>2062</v>
      </c>
      <c r="H91" s="128" t="s">
        <v>2551</v>
      </c>
      <c r="I91" s="130">
        <f>IF(COUNTIF(J91:AW91,"&lt;&gt;")=0,"",SUMPRODUCT(((Recommendations[ImplStatus]="Implemented")+(Recommendations[ImplStatus]="Compensated"))*ISNUMBER(MATCH(Recommendations[Id],J91:AW91,0)))/COUNTIF(J91:AW91,"&lt;&gt;"))</f>
        <v>0</v>
      </c>
      <c r="J91" s="132" t="s">
        <v>103</v>
      </c>
      <c r="K91" s="132" t="s">
        <v>109</v>
      </c>
      <c r="L91" s="132" t="s">
        <v>289</v>
      </c>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2525</v>
      </c>
      <c r="B92" s="125" t="s">
        <v>2552</v>
      </c>
      <c r="C92" s="126" t="s">
        <v>2553</v>
      </c>
      <c r="D92" s="128" t="s">
        <v>2554</v>
      </c>
      <c r="E92" s="128" t="s">
        <v>2555</v>
      </c>
      <c r="F92" s="128" t="s">
        <v>2556</v>
      </c>
      <c r="G92" s="128" t="s">
        <v>2062</v>
      </c>
      <c r="H92" s="128" t="s">
        <v>2557</v>
      </c>
      <c r="I92" s="130">
        <f>IF(COUNTIF(J92:AW92,"&lt;&gt;")=0,"",SUMPRODUCT(((Recommendations[ImplStatus]="Implemented")+(Recommendations[ImplStatus]="Compensated"))*ISNUMBER(MATCH(Recommendations[Id],J92:AW92,0)))/COUNTIF(J92:AW92,"&lt;&gt;"))</f>
        <v>0</v>
      </c>
      <c r="J92" s="132" t="s">
        <v>88</v>
      </c>
      <c r="K92" s="132" t="s">
        <v>93</v>
      </c>
      <c r="L92" s="132" t="s">
        <v>134</v>
      </c>
      <c r="M92" s="132" t="s">
        <v>139</v>
      </c>
      <c r="N92" s="132" t="s">
        <v>144</v>
      </c>
      <c r="O92" s="132" t="s">
        <v>149</v>
      </c>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2525</v>
      </c>
      <c r="B93" s="125" t="s">
        <v>2558</v>
      </c>
      <c r="C93" s="126" t="s">
        <v>2559</v>
      </c>
      <c r="D93" s="128" t="s">
        <v>2560</v>
      </c>
      <c r="E93" s="128" t="s">
        <v>2561</v>
      </c>
      <c r="F93" s="128" t="s">
        <v>2562</v>
      </c>
      <c r="G93" s="128" t="s">
        <v>2563</v>
      </c>
      <c r="H93" s="128" t="s">
        <v>2564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2525</v>
      </c>
      <c r="B94" s="125" t="s">
        <v>2565</v>
      </c>
      <c r="C94" s="126" t="s">
        <v>2566</v>
      </c>
      <c r="D94" s="128" t="s">
        <v>2567</v>
      </c>
      <c r="E94" s="128" t="s">
        <v>2568</v>
      </c>
      <c r="F94" s="128" t="s">
        <v>2569</v>
      </c>
      <c r="G94" s="128" t="s">
        <v>2570</v>
      </c>
      <c r="H94" s="128" t="s">
        <v>2571</v>
      </c>
      <c r="I94" s="130">
        <f>IF(COUNTIF(J94:AW94,"&lt;&gt;")=0,"",SUMPRODUCT(((Recommendations[ImplStatus]="Implemented")+(Recommendations[ImplStatus]="Compensated"))*ISNUMBER(MATCH(Recommendations[Id],J94:AW94,0)))/COUNTIF(J94:AW94,"&lt;&gt;"))</f>
        <v>0</v>
      </c>
      <c r="J94" s="132" t="s">
        <v>678</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2525</v>
      </c>
      <c r="B95" s="125" t="s">
        <v>2572</v>
      </c>
      <c r="C95" s="126" t="s">
        <v>2573</v>
      </c>
      <c r="D95" s="128" t="s">
        <v>2574</v>
      </c>
      <c r="E95" s="128" t="s">
        <v>2575</v>
      </c>
      <c r="F95" s="128" t="s">
        <v>2576</v>
      </c>
      <c r="G95" s="128" t="s">
        <v>2577</v>
      </c>
      <c r="H95" s="128" t="s">
        <v>2578</v>
      </c>
      <c r="I95" s="130">
        <f>IF(COUNTIF(J95:AW95,"&lt;&gt;")=0,"",SUMPRODUCT(((Recommendations[ImplStatus]="Implemented")+(Recommendations[ImplStatus]="Compensated"))*ISNUMBER(MATCH(Recommendations[Id],J95:AW95,0)))/COUNTIF(J95:AW95,"&lt;&gt;"))</f>
        <v>0</v>
      </c>
      <c r="J95" s="132" t="s">
        <v>103</v>
      </c>
      <c r="K95" s="132" t="s">
        <v>109</v>
      </c>
      <c r="L95" s="132" t="s">
        <v>569</v>
      </c>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2525</v>
      </c>
      <c r="B96" s="125" t="s">
        <v>2579</v>
      </c>
      <c r="C96" s="126" t="s">
        <v>2580</v>
      </c>
      <c r="D96" s="128" t="s">
        <v>2581</v>
      </c>
      <c r="E96" s="128" t="s">
        <v>2582</v>
      </c>
      <c r="F96" s="128" t="s">
        <v>2583</v>
      </c>
      <c r="G96" s="128" t="s">
        <v>2584</v>
      </c>
      <c r="H96" s="128" t="s">
        <v>2585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2525</v>
      </c>
      <c r="B97" s="125" t="s">
        <v>2586</v>
      </c>
      <c r="C97" s="126" t="s">
        <v>2587</v>
      </c>
      <c r="D97" s="128" t="s">
        <v>2588</v>
      </c>
      <c r="E97" s="128" t="s">
        <v>2589</v>
      </c>
      <c r="F97" s="128" t="s">
        <v>2590</v>
      </c>
      <c r="G97" s="128" t="s">
        <v>2591</v>
      </c>
      <c r="H97" s="128" t="s">
        <v>2592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2593</v>
      </c>
      <c r="B98" s="124"/>
      <c r="C98" s="123" t="s">
        <v>2594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2593</v>
      </c>
      <c r="B99" s="125" t="s">
        <v>2595</v>
      </c>
      <c r="C99" s="126" t="s">
        <v>2596</v>
      </c>
      <c r="D99" s="128" t="s">
        <v>2597</v>
      </c>
      <c r="E99" s="128" t="s">
        <v>2598</v>
      </c>
      <c r="F99" s="128" t="s">
        <v>2599</v>
      </c>
      <c r="G99" s="128" t="s">
        <v>2600</v>
      </c>
      <c r="H99" s="128" t="s">
        <v>2601</v>
      </c>
      <c r="I99" s="130">
        <f>IF(COUNTIF(J99:AW99,"&lt;&gt;")=0,"",SUMPRODUCT(((Recommendations[ImplStatus]="Implemented")+(Recommendations[ImplStatus]="Compensated"))*ISNUMBER(MATCH(Recommendations[Id],J99:AW99,0)))/COUNTIF(J99:AW99,"&lt;&gt;"))</f>
        <v>0</v>
      </c>
      <c r="J99" s="132" t="s">
        <v>773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2593</v>
      </c>
      <c r="B100" s="125" t="s">
        <v>2602</v>
      </c>
      <c r="C100" s="126" t="s">
        <v>2603</v>
      </c>
      <c r="D100" s="128" t="s">
        <v>2604</v>
      </c>
      <c r="E100" s="128" t="s">
        <v>2605</v>
      </c>
      <c r="F100" s="128" t="s">
        <v>2606</v>
      </c>
      <c r="G100" s="128" t="s">
        <v>2607</v>
      </c>
      <c r="H100" s="128" t="s">
        <v>2608</v>
      </c>
      <c r="I100" s="130">
        <f>IF(COUNTIF(J100:AW100,"&lt;&gt;")=0,"",SUMPRODUCT(((Recommendations[ImplStatus]="Implemented")+(Recommendations[ImplStatus]="Compensated"))*ISNUMBER(MATCH(Recommendations[Id],J100:AW100,0)))/COUNTIF(J100:AW100,"&lt;&gt;"))</f>
        <v>0</v>
      </c>
      <c r="J100" s="132" t="s">
        <v>444</v>
      </c>
      <c r="K100" s="132" t="s">
        <v>459</v>
      </c>
      <c r="L100" s="132" t="s">
        <v>723</v>
      </c>
      <c r="M100" s="132" t="s">
        <v>753</v>
      </c>
      <c r="N100" s="132" t="s">
        <v>773</v>
      </c>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2593</v>
      </c>
      <c r="B101" s="125" t="s">
        <v>2609</v>
      </c>
      <c r="C101" s="126" t="s">
        <v>2610</v>
      </c>
      <c r="D101" s="128" t="s">
        <v>2611</v>
      </c>
      <c r="E101" s="128" t="s">
        <v>2612</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2593</v>
      </c>
      <c r="B102" s="125" t="s">
        <v>2613</v>
      </c>
      <c r="C102" s="126" t="s">
        <v>2614</v>
      </c>
      <c r="D102" s="128" t="s">
        <v>2615</v>
      </c>
      <c r="E102" s="128" t="s">
        <v>2616</v>
      </c>
      <c r="F102" s="128" t="s">
        <v>2617</v>
      </c>
      <c r="G102" s="128" t="s">
        <v>2618</v>
      </c>
      <c r="H102" s="128" t="s">
        <v>2619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2593</v>
      </c>
      <c r="B103" s="125" t="s">
        <v>2620</v>
      </c>
      <c r="C103" s="126" t="s">
        <v>2621</v>
      </c>
      <c r="D103" s="128" t="s">
        <v>2622</v>
      </c>
      <c r="E103" s="128" t="s">
        <v>2623</v>
      </c>
      <c r="F103" s="128" t="s">
        <v>2624</v>
      </c>
      <c r="G103" s="128" t="s">
        <v>2625</v>
      </c>
      <c r="H103" s="128" t="s">
        <v>2626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2627</v>
      </c>
      <c r="B104" s="124"/>
      <c r="C104" s="123" t="s">
        <v>2628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2627</v>
      </c>
      <c r="B105" s="125" t="s">
        <v>2629</v>
      </c>
      <c r="C105" s="126" t="s">
        <v>2630</v>
      </c>
      <c r="D105" s="128" t="s">
        <v>2631</v>
      </c>
      <c r="E105" s="128" t="s">
        <v>2632</v>
      </c>
      <c r="F105" s="128" t="s">
        <v>2633</v>
      </c>
      <c r="G105" s="128" t="s">
        <v>2634</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2627</v>
      </c>
      <c r="B106" s="125" t="s">
        <v>2635</v>
      </c>
      <c r="C106" s="126" t="s">
        <v>2636</v>
      </c>
      <c r="D106" s="128" t="s">
        <v>2637</v>
      </c>
      <c r="E106" s="128" t="s">
        <v>2638</v>
      </c>
      <c r="F106" s="128" t="s">
        <v>2639</v>
      </c>
      <c r="G106" s="128" t="s">
        <v>2640</v>
      </c>
      <c r="H106" s="128" t="s">
        <v>2641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2627</v>
      </c>
      <c r="B107" s="125" t="s">
        <v>2642</v>
      </c>
      <c r="C107" s="126" t="s">
        <v>2643</v>
      </c>
      <c r="D107" s="128" t="s">
        <v>2644</v>
      </c>
      <c r="E107" s="128" t="s">
        <v>2645</v>
      </c>
      <c r="F107" s="128" t="s">
        <v>2646</v>
      </c>
      <c r="G107" s="128" t="s">
        <v>2647</v>
      </c>
      <c r="H107" s="128" t="s">
        <v>2648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2649</v>
      </c>
      <c r="B108" s="124"/>
      <c r="C108" s="123" t="s">
        <v>2650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2649</v>
      </c>
      <c r="B109" s="125" t="s">
        <v>2651</v>
      </c>
      <c r="C109" s="126" t="s">
        <v>2652</v>
      </c>
      <c r="D109" s="128" t="s">
        <v>2653</v>
      </c>
      <c r="E109" s="128" t="s">
        <v>2654</v>
      </c>
      <c r="F109" s="128" t="s">
        <v>2655</v>
      </c>
      <c r="G109" s="128" t="s">
        <v>2656</v>
      </c>
      <c r="H109" s="128" t="s">
        <v>2657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2649</v>
      </c>
      <c r="B110" s="125" t="s">
        <v>2658</v>
      </c>
      <c r="C110" s="126" t="s">
        <v>2659</v>
      </c>
      <c r="D110" s="128" t="s">
        <v>2660</v>
      </c>
      <c r="E110" s="128" t="s">
        <v>2661</v>
      </c>
      <c r="F110" s="128" t="s">
        <v>2662</v>
      </c>
      <c r="G110" s="128" t="s">
        <v>2663</v>
      </c>
      <c r="H110" s="128" t="s">
        <v>2664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2649</v>
      </c>
      <c r="B111" s="125" t="s">
        <v>2665</v>
      </c>
      <c r="C111" s="126" t="s">
        <v>2666</v>
      </c>
      <c r="D111" s="128" t="s">
        <v>2667</v>
      </c>
      <c r="E111" s="128" t="s">
        <v>2668</v>
      </c>
      <c r="F111" s="128" t="s">
        <v>2669</v>
      </c>
      <c r="G111" s="128" t="s">
        <v>2670</v>
      </c>
      <c r="H111" s="128" t="s">
        <v>2671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2672</v>
      </c>
      <c r="B112" s="124"/>
      <c r="C112" s="123" t="s">
        <v>2673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2672</v>
      </c>
      <c r="B113" s="125" t="s">
        <v>2674</v>
      </c>
      <c r="C113" s="126" t="s">
        <v>2675</v>
      </c>
      <c r="D113" s="128" t="s">
        <v>2676</v>
      </c>
      <c r="E113" s="128" t="s">
        <v>2677</v>
      </c>
      <c r="F113" s="128" t="s">
        <v>2678</v>
      </c>
      <c r="G113" s="128" t="s">
        <v>2679</v>
      </c>
      <c r="H113" s="128" t="s">
        <v>2680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2672</v>
      </c>
      <c r="B114" s="125" t="s">
        <v>2681</v>
      </c>
      <c r="C114" s="126" t="s">
        <v>2682</v>
      </c>
      <c r="D114" s="128" t="s">
        <v>2683</v>
      </c>
      <c r="E114" s="128" t="s">
        <v>2684</v>
      </c>
      <c r="F114" s="128" t="s">
        <v>2685</v>
      </c>
      <c r="G114" s="128" t="s">
        <v>2679</v>
      </c>
      <c r="H114" s="128" t="s">
        <v>2686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2672</v>
      </c>
      <c r="B115" s="133" t="s">
        <v>2687</v>
      </c>
      <c r="C115" s="134" t="s">
        <v>2688</v>
      </c>
      <c r="D115" s="135" t="s">
        <v>2689</v>
      </c>
      <c r="E115" s="135" t="s">
        <v>2690</v>
      </c>
      <c r="F115" s="135" t="s">
        <v>2691</v>
      </c>
      <c r="G115" s="135" t="s">
        <v>2692</v>
      </c>
      <c r="H115" s="135" t="s">
        <v>2693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818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IFERROR(INDEX('Recommendations'!$G$2:$G$161, MATCH(J2,'Recommendations'!$A$2:$A$161,0))="Implemented", FALSE))</xm:f>
            <x14:dxf>
              <font>
                <color rgb="FF000000"/>
              </font>
              <fill>
                <patternFill>
                  <bgColor rgb="FF3C7D22"/>
                </patternFill>
              </fill>
            </x14:dxf>
          </x14:cfRule>
          <x14:cfRule type="expression" priority="2" id="{00000000-000E-0000-0600-000002000000}">
            <xm:f>AND(J2&lt;&gt;"", IFERROR(INDEX('Recommendations'!$G$2:$G$161, MATCH(J2,'Recommendations'!$A$2:$A$161,0))="Compensated", FALSE))</xm:f>
            <x14:dxf>
              <font>
                <color rgb="FF000000"/>
              </font>
              <fill>
                <patternFill>
                  <bgColor rgb="FFC6E0B4"/>
                </patternFill>
              </fill>
            </x14:dxf>
          </x14:cfRule>
          <x14:cfRule type="expression" priority="3" id="{00000000-000E-0000-0600-000003000000}">
            <xm:f>AND(J2&lt;&gt;"", IFERROR(INDEX('Recommendations'!$G$2:$G$161, MATCH(J2,'Recommendations'!$A$2:$A$161,0))="Testing", FALSE))</xm:f>
            <x14:dxf>
              <font>
                <color rgb="FF000000"/>
              </font>
              <fill>
                <patternFill>
                  <bgColor rgb="FFFFC000"/>
                </patternFill>
              </fill>
            </x14:dxf>
          </x14:cfRule>
          <x14:cfRule type="expression" priority="4" id="{00000000-000E-0000-0600-000004000000}">
            <xm:f>AND(J2&lt;&gt;"", IFERROR(INDEX('Recommendations'!$G$2:$G$161, MATCH(J2,'Recommendations'!$A$2:$A$161,0))="Failed", FALSE))</xm:f>
            <x14:dxf>
              <font>
                <color rgb="FF000000"/>
              </font>
              <fill>
                <patternFill>
                  <bgColor rgb="FFD82891"/>
                </patternFill>
              </fill>
            </x14:dxf>
          </x14:cfRule>
          <x14:cfRule type="expression" priority="5" id="{00000000-000E-0000-0600-000005000000}">
            <xm:f>AND(J2&lt;&gt;"", IFERROR(INDEX('Recommendations'!$G$2:$G$161, MATCH(J2,'Recommendations'!$A$2:$A$161,0))="Risk Accepted", FALSE))</xm:f>
            <x14:dxf>
              <font>
                <color rgb="FF000000"/>
              </font>
              <fill>
                <patternFill>
                  <bgColor rgb="FFD9D9D9"/>
                </patternFill>
              </fill>
            </x14:dxf>
          </x14:cfRule>
          <x14:cfRule type="expression" priority="6" id="{00000000-000E-0000-0600-000006000000}">
            <xm:f>AND(J2&lt;&gt;"", IFERROR(INDEX('Recommendations'!$G$2:$G$161, MATCH(J2,'Recommendations'!$A$2:$A$161,0))="N/A",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2694</v>
      </c>
      <c r="B1" s="184" t="s">
        <v>2695</v>
      </c>
      <c r="C1" s="184" t="s">
        <v>0</v>
      </c>
      <c r="D1" s="184" t="s">
        <v>2696</v>
      </c>
      <c r="E1" s="184" t="s">
        <v>2697</v>
      </c>
      <c r="F1" s="184" t="s">
        <v>2698</v>
      </c>
      <c r="G1" s="184" t="s">
        <v>1063</v>
      </c>
      <c r="H1" s="184" t="s">
        <v>1064</v>
      </c>
      <c r="I1" s="184" t="s">
        <v>1065</v>
      </c>
      <c r="J1" s="184" t="s">
        <v>1066</v>
      </c>
      <c r="K1" s="184" t="s">
        <v>1067</v>
      </c>
      <c r="L1" s="184" t="s">
        <v>1068</v>
      </c>
      <c r="M1" s="184" t="s">
        <v>1069</v>
      </c>
      <c r="N1" s="184" t="s">
        <v>1070</v>
      </c>
      <c r="O1" s="184" t="s">
        <v>1071</v>
      </c>
      <c r="P1" s="184" t="s">
        <v>1072</v>
      </c>
      <c r="Q1" s="184" t="s">
        <v>1073</v>
      </c>
      <c r="R1" s="184" t="s">
        <v>1074</v>
      </c>
      <c r="S1" s="184" t="s">
        <v>1075</v>
      </c>
      <c r="T1" s="184" t="s">
        <v>1076</v>
      </c>
      <c r="U1" s="184" t="s">
        <v>1077</v>
      </c>
      <c r="V1" s="184" t="s">
        <v>1078</v>
      </c>
      <c r="W1" s="184" t="s">
        <v>1079</v>
      </c>
      <c r="X1" s="184" t="s">
        <v>1080</v>
      </c>
      <c r="Y1" s="184" t="s">
        <v>1081</v>
      </c>
      <c r="Z1" s="184" t="s">
        <v>1082</v>
      </c>
      <c r="AA1" s="184" t="s">
        <v>1083</v>
      </c>
      <c r="AB1" s="184" t="s">
        <v>1084</v>
      </c>
      <c r="AC1" s="184" t="s">
        <v>1085</v>
      </c>
      <c r="AD1" s="184" t="s">
        <v>1086</v>
      </c>
      <c r="AE1" s="184" t="s">
        <v>1087</v>
      </c>
      <c r="AF1" s="184" t="s">
        <v>1088</v>
      </c>
      <c r="AG1" s="184" t="s">
        <v>1089</v>
      </c>
      <c r="AH1" s="184" t="s">
        <v>1090</v>
      </c>
      <c r="AI1" s="184" t="s">
        <v>1091</v>
      </c>
      <c r="AJ1" s="184" t="s">
        <v>1092</v>
      </c>
      <c r="AK1" s="184" t="s">
        <v>1093</v>
      </c>
      <c r="AL1" s="184" t="s">
        <v>1094</v>
      </c>
      <c r="AM1" s="184" t="s">
        <v>1095</v>
      </c>
      <c r="AN1" s="184" t="s">
        <v>1096</v>
      </c>
      <c r="AO1" s="184" t="s">
        <v>1097</v>
      </c>
      <c r="AP1" s="184" t="s">
        <v>1098</v>
      </c>
      <c r="AQ1" s="184" t="s">
        <v>1099</v>
      </c>
      <c r="AR1" s="184" t="s">
        <v>1100</v>
      </c>
      <c r="AS1" s="184" t="s">
        <v>1101</v>
      </c>
      <c r="AT1" s="184" t="s">
        <v>1102</v>
      </c>
      <c r="AU1" s="185" t="s">
        <v>1103</v>
      </c>
    </row>
    <row r="2" spans="1:47" ht="60" customHeight="1" outlineLevel="1" x14ac:dyDescent="0.35">
      <c r="A2" s="175" t="s">
        <v>2699</v>
      </c>
      <c r="B2" s="149" t="s">
        <v>19</v>
      </c>
      <c r="C2" s="147" t="s">
        <v>2700</v>
      </c>
      <c r="D2" s="153" t="s">
        <v>2701</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2699</v>
      </c>
      <c r="B3" s="150" t="s">
        <v>2702</v>
      </c>
      <c r="C3" s="148" t="s">
        <v>2703</v>
      </c>
      <c r="D3" s="154" t="s">
        <v>2704</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2699</v>
      </c>
      <c r="B4" s="151" t="s">
        <v>2702</v>
      </c>
      <c r="C4" s="152" t="s">
        <v>2705</v>
      </c>
      <c r="D4" s="155" t="s">
        <v>2706</v>
      </c>
      <c r="E4" s="158" t="s">
        <v>2707</v>
      </c>
      <c r="F4" s="161" t="s">
        <v>2708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2699</v>
      </c>
      <c r="B5" s="151" t="s">
        <v>2702</v>
      </c>
      <c r="C5" s="152" t="s">
        <v>2709</v>
      </c>
      <c r="D5" s="155" t="s">
        <v>2710</v>
      </c>
      <c r="E5" s="158" t="s">
        <v>2711</v>
      </c>
      <c r="F5" s="161" t="s">
        <v>2712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2699</v>
      </c>
      <c r="B6" s="151" t="s">
        <v>2702</v>
      </c>
      <c r="C6" s="152" t="s">
        <v>2713</v>
      </c>
      <c r="D6" s="155" t="s">
        <v>2714</v>
      </c>
      <c r="E6" s="158" t="s">
        <v>2715</v>
      </c>
      <c r="F6" s="161" t="s">
        <v>2712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2699</v>
      </c>
      <c r="B7" s="151" t="s">
        <v>2702</v>
      </c>
      <c r="C7" s="152" t="s">
        <v>2716</v>
      </c>
      <c r="D7" s="155" t="s">
        <v>2717</v>
      </c>
      <c r="E7" s="158" t="s">
        <v>2718</v>
      </c>
      <c r="F7" s="161" t="s">
        <v>2712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2699</v>
      </c>
      <c r="B8" s="151" t="s">
        <v>2702</v>
      </c>
      <c r="C8" s="152" t="s">
        <v>2719</v>
      </c>
      <c r="D8" s="155" t="s">
        <v>2720</v>
      </c>
      <c r="E8" s="158" t="s">
        <v>2721</v>
      </c>
      <c r="F8" s="161" t="s">
        <v>2722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2699</v>
      </c>
      <c r="B9" s="150" t="s">
        <v>2723</v>
      </c>
      <c r="C9" s="148" t="s">
        <v>2724</v>
      </c>
      <c r="D9" s="154" t="s">
        <v>2725</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2699</v>
      </c>
      <c r="B10" s="151" t="s">
        <v>2723</v>
      </c>
      <c r="C10" s="152" t="s">
        <v>2726</v>
      </c>
      <c r="D10" s="155" t="s">
        <v>2727</v>
      </c>
      <c r="E10" s="158" t="s">
        <v>2728</v>
      </c>
      <c r="F10" s="161" t="s">
        <v>2708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2699</v>
      </c>
      <c r="B11" s="151" t="s">
        <v>2723</v>
      </c>
      <c r="C11" s="152" t="s">
        <v>2729</v>
      </c>
      <c r="D11" s="155" t="s">
        <v>2730</v>
      </c>
      <c r="E11" s="158" t="s">
        <v>2731</v>
      </c>
      <c r="F11" s="161" t="s">
        <v>2708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2699</v>
      </c>
      <c r="B12" s="151" t="s">
        <v>2723</v>
      </c>
      <c r="C12" s="152" t="s">
        <v>2732</v>
      </c>
      <c r="D12" s="155" t="s">
        <v>2733</v>
      </c>
      <c r="E12" s="158" t="s">
        <v>2734</v>
      </c>
      <c r="F12" s="161" t="s">
        <v>2708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2699</v>
      </c>
      <c r="B13" s="150" t="s">
        <v>2735</v>
      </c>
      <c r="C13" s="148" t="s">
        <v>2736</v>
      </c>
      <c r="D13" s="154" t="s">
        <v>2737</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2699</v>
      </c>
      <c r="B14" s="151" t="s">
        <v>2735</v>
      </c>
      <c r="C14" s="152" t="s">
        <v>2738</v>
      </c>
      <c r="D14" s="155" t="s">
        <v>2739</v>
      </c>
      <c r="E14" s="158" t="s">
        <v>2740</v>
      </c>
      <c r="F14" s="161" t="s">
        <v>2708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2699</v>
      </c>
      <c r="B15" s="151" t="s">
        <v>2735</v>
      </c>
      <c r="C15" s="152" t="s">
        <v>2741</v>
      </c>
      <c r="D15" s="155" t="s">
        <v>2742</v>
      </c>
      <c r="E15" s="158" t="s">
        <v>2743</v>
      </c>
      <c r="F15" s="161" t="s">
        <v>2708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2699</v>
      </c>
      <c r="B16" s="150" t="s">
        <v>2744</v>
      </c>
      <c r="C16" s="148" t="s">
        <v>2745</v>
      </c>
      <c r="D16" s="154" t="s">
        <v>2746</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2699</v>
      </c>
      <c r="B17" s="151" t="s">
        <v>2744</v>
      </c>
      <c r="C17" s="152" t="s">
        <v>2747</v>
      </c>
      <c r="D17" s="155" t="s">
        <v>2748</v>
      </c>
      <c r="E17" s="158" t="s">
        <v>2749</v>
      </c>
      <c r="F17" s="161" t="s">
        <v>2708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2699</v>
      </c>
      <c r="B18" s="151" t="s">
        <v>2744</v>
      </c>
      <c r="C18" s="152" t="s">
        <v>2750</v>
      </c>
      <c r="D18" s="155" t="s">
        <v>2751</v>
      </c>
      <c r="E18" s="158" t="s">
        <v>2752</v>
      </c>
      <c r="F18" s="161" t="s">
        <v>2712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2699</v>
      </c>
      <c r="B19" s="151" t="s">
        <v>2744</v>
      </c>
      <c r="C19" s="152" t="s">
        <v>2753</v>
      </c>
      <c r="D19" s="155" t="s">
        <v>2754</v>
      </c>
      <c r="E19" s="158" t="s">
        <v>2755</v>
      </c>
      <c r="F19" s="161" t="s">
        <v>2708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2699</v>
      </c>
      <c r="B20" s="151" t="s">
        <v>2744</v>
      </c>
      <c r="C20" s="152" t="s">
        <v>2756</v>
      </c>
      <c r="D20" s="155" t="s">
        <v>2757</v>
      </c>
      <c r="E20" s="158" t="s">
        <v>2758</v>
      </c>
      <c r="F20" s="161" t="s">
        <v>2708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2699</v>
      </c>
      <c r="B21" s="151" t="s">
        <v>2744</v>
      </c>
      <c r="C21" s="152" t="s">
        <v>2759</v>
      </c>
      <c r="D21" s="155" t="s">
        <v>2760</v>
      </c>
      <c r="E21" s="158" t="s">
        <v>2761</v>
      </c>
      <c r="F21" s="161" t="s">
        <v>2712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2699</v>
      </c>
      <c r="B22" s="151" t="s">
        <v>2744</v>
      </c>
      <c r="C22" s="152" t="s">
        <v>2762</v>
      </c>
      <c r="D22" s="155" t="s">
        <v>2763</v>
      </c>
      <c r="E22" s="158" t="s">
        <v>2764</v>
      </c>
      <c r="F22" s="161" t="s">
        <v>2708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2699</v>
      </c>
      <c r="B23" s="151" t="s">
        <v>2744</v>
      </c>
      <c r="C23" s="152" t="s">
        <v>2765</v>
      </c>
      <c r="D23" s="155" t="s">
        <v>2766</v>
      </c>
      <c r="E23" s="158" t="s">
        <v>2767</v>
      </c>
      <c r="F23" s="161" t="s">
        <v>2708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2699</v>
      </c>
      <c r="B24" s="150" t="s">
        <v>2768</v>
      </c>
      <c r="C24" s="148" t="s">
        <v>2769</v>
      </c>
      <c r="D24" s="154" t="s">
        <v>2770</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2699</v>
      </c>
      <c r="B25" s="151" t="s">
        <v>2768</v>
      </c>
      <c r="C25" s="152" t="s">
        <v>2771</v>
      </c>
      <c r="D25" s="155" t="s">
        <v>2772</v>
      </c>
      <c r="E25" s="158" t="s">
        <v>2773</v>
      </c>
      <c r="F25" s="161" t="s">
        <v>2708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2699</v>
      </c>
      <c r="B26" s="151" t="s">
        <v>2768</v>
      </c>
      <c r="C26" s="152" t="s">
        <v>2774</v>
      </c>
      <c r="D26" s="155" t="s">
        <v>2775</v>
      </c>
      <c r="E26" s="158" t="s">
        <v>2776</v>
      </c>
      <c r="F26" s="161" t="s">
        <v>2708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2699</v>
      </c>
      <c r="B27" s="151" t="s">
        <v>2768</v>
      </c>
      <c r="C27" s="152" t="s">
        <v>2777</v>
      </c>
      <c r="D27" s="155" t="s">
        <v>2778</v>
      </c>
      <c r="E27" s="158" t="s">
        <v>2779</v>
      </c>
      <c r="F27" s="161" t="s">
        <v>2712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2699</v>
      </c>
      <c r="B28" s="151" t="s">
        <v>2768</v>
      </c>
      <c r="C28" s="152" t="s">
        <v>2780</v>
      </c>
      <c r="D28" s="155" t="s">
        <v>2781</v>
      </c>
      <c r="E28" s="158" t="s">
        <v>2782</v>
      </c>
      <c r="F28" s="161" t="s">
        <v>2708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2699</v>
      </c>
      <c r="B29" s="150" t="s">
        <v>2783</v>
      </c>
      <c r="C29" s="148" t="s">
        <v>2784</v>
      </c>
      <c r="D29" s="154" t="s">
        <v>2785</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2699</v>
      </c>
      <c r="B30" s="151" t="s">
        <v>2783</v>
      </c>
      <c r="C30" s="152" t="s">
        <v>2786</v>
      </c>
      <c r="D30" s="155" t="s">
        <v>2787</v>
      </c>
      <c r="E30" s="158" t="s">
        <v>2788</v>
      </c>
      <c r="F30" s="161" t="s">
        <v>2722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2699</v>
      </c>
      <c r="B31" s="151" t="s">
        <v>2783</v>
      </c>
      <c r="C31" s="152" t="s">
        <v>2789</v>
      </c>
      <c r="D31" s="155" t="s">
        <v>2790</v>
      </c>
      <c r="E31" s="158" t="s">
        <v>2791</v>
      </c>
      <c r="F31" s="161" t="s">
        <v>2722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2699</v>
      </c>
      <c r="B32" s="151" t="s">
        <v>2783</v>
      </c>
      <c r="C32" s="152" t="s">
        <v>2792</v>
      </c>
      <c r="D32" s="155" t="s">
        <v>2793</v>
      </c>
      <c r="E32" s="158" t="s">
        <v>2794</v>
      </c>
      <c r="F32" s="161" t="s">
        <v>2722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2699</v>
      </c>
      <c r="B33" s="151" t="s">
        <v>2783</v>
      </c>
      <c r="C33" s="152" t="s">
        <v>2795</v>
      </c>
      <c r="D33" s="155" t="s">
        <v>2796</v>
      </c>
      <c r="E33" s="158" t="s">
        <v>2797</v>
      </c>
      <c r="F33" s="161" t="s">
        <v>2722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2699</v>
      </c>
      <c r="B34" s="151" t="s">
        <v>2783</v>
      </c>
      <c r="C34" s="152" t="s">
        <v>2798</v>
      </c>
      <c r="D34" s="155" t="s">
        <v>2799</v>
      </c>
      <c r="E34" s="158" t="s">
        <v>2800</v>
      </c>
      <c r="F34" s="161" t="s">
        <v>2722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2699</v>
      </c>
      <c r="B35" s="151" t="s">
        <v>2783</v>
      </c>
      <c r="C35" s="152" t="s">
        <v>2801</v>
      </c>
      <c r="D35" s="155" t="s">
        <v>2802</v>
      </c>
      <c r="E35" s="158" t="s">
        <v>2803</v>
      </c>
      <c r="F35" s="161" t="s">
        <v>2722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2699</v>
      </c>
      <c r="B36" s="151" t="s">
        <v>2783</v>
      </c>
      <c r="C36" s="152" t="s">
        <v>2804</v>
      </c>
      <c r="D36" s="155" t="s">
        <v>2805</v>
      </c>
      <c r="E36" s="158" t="s">
        <v>2806</v>
      </c>
      <c r="F36" s="161" t="s">
        <v>2722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2699</v>
      </c>
      <c r="B37" s="151" t="s">
        <v>2783</v>
      </c>
      <c r="C37" s="152" t="s">
        <v>2807</v>
      </c>
      <c r="D37" s="155" t="s">
        <v>2808</v>
      </c>
      <c r="E37" s="158" t="s">
        <v>2809</v>
      </c>
      <c r="F37" s="161" t="s">
        <v>2722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2699</v>
      </c>
      <c r="B38" s="151" t="s">
        <v>2783</v>
      </c>
      <c r="C38" s="152" t="s">
        <v>2810</v>
      </c>
      <c r="D38" s="155" t="s">
        <v>2811</v>
      </c>
      <c r="E38" s="158" t="s">
        <v>2812</v>
      </c>
      <c r="F38" s="161" t="s">
        <v>2722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2699</v>
      </c>
      <c r="B39" s="151" t="s">
        <v>2783</v>
      </c>
      <c r="C39" s="152" t="s">
        <v>2813</v>
      </c>
      <c r="D39" s="155" t="s">
        <v>2814</v>
      </c>
      <c r="E39" s="158" t="s">
        <v>2815</v>
      </c>
      <c r="F39" s="161" t="s">
        <v>2722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2816</v>
      </c>
      <c r="B40" s="149" t="s">
        <v>19</v>
      </c>
      <c r="C40" s="147" t="s">
        <v>2817</v>
      </c>
      <c r="D40" s="153" t="s">
        <v>2818</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2816</v>
      </c>
      <c r="B41" s="150" t="s">
        <v>2819</v>
      </c>
      <c r="C41" s="148" t="s">
        <v>2820</v>
      </c>
      <c r="D41" s="154" t="s">
        <v>2821</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2816</v>
      </c>
      <c r="B42" s="151" t="s">
        <v>2819</v>
      </c>
      <c r="C42" s="152" t="s">
        <v>2822</v>
      </c>
      <c r="D42" s="155" t="s">
        <v>2823</v>
      </c>
      <c r="E42" s="158" t="s">
        <v>2824</v>
      </c>
      <c r="F42" s="161" t="s">
        <v>2708</v>
      </c>
      <c r="G42" s="164">
        <f>IF(COUNTIF(H42:AU42,"&lt;&gt;")=0,"",SUMPRODUCT(((Recommendations[ImplStatus]="Implemented")+(Recommendations[ImplStatus]="Compensated"))*ISNUMBER(MATCH(Recommendations[Id],H42:AU42,0)))/COUNTIF(H42:AU42,"&lt;&gt;"))</f>
        <v>0</v>
      </c>
      <c r="H42" s="167" t="s">
        <v>743</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2816</v>
      </c>
      <c r="B43" s="151" t="s">
        <v>2819</v>
      </c>
      <c r="C43" s="152" t="s">
        <v>2825</v>
      </c>
      <c r="D43" s="155" t="s">
        <v>2826</v>
      </c>
      <c r="E43" s="158" t="s">
        <v>2827</v>
      </c>
      <c r="F43" s="161" t="s">
        <v>2708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2816</v>
      </c>
      <c r="B44" s="151" t="s">
        <v>2819</v>
      </c>
      <c r="C44" s="152" t="s">
        <v>2828</v>
      </c>
      <c r="D44" s="155" t="s">
        <v>2829</v>
      </c>
      <c r="E44" s="158" t="s">
        <v>2830</v>
      </c>
      <c r="F44" s="161" t="s">
        <v>2712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2816</v>
      </c>
      <c r="B45" s="151" t="s">
        <v>2819</v>
      </c>
      <c r="C45" s="152" t="s">
        <v>2831</v>
      </c>
      <c r="D45" s="155" t="s">
        <v>2832</v>
      </c>
      <c r="E45" s="158" t="s">
        <v>2833</v>
      </c>
      <c r="F45" s="161" t="s">
        <v>2722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2816</v>
      </c>
      <c r="B46" s="151" t="s">
        <v>2819</v>
      </c>
      <c r="C46" s="152" t="s">
        <v>2834</v>
      </c>
      <c r="D46" s="155" t="s">
        <v>2835</v>
      </c>
      <c r="E46" s="158" t="s">
        <v>2836</v>
      </c>
      <c r="F46" s="161" t="s">
        <v>2708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2816</v>
      </c>
      <c r="B47" s="151" t="s">
        <v>2819</v>
      </c>
      <c r="C47" s="152" t="s">
        <v>2837</v>
      </c>
      <c r="D47" s="155" t="s">
        <v>2838</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2816</v>
      </c>
      <c r="B48" s="151" t="s">
        <v>2819</v>
      </c>
      <c r="C48" s="152" t="s">
        <v>2839</v>
      </c>
      <c r="D48" s="155" t="s">
        <v>2840</v>
      </c>
      <c r="E48" s="158" t="s">
        <v>2841</v>
      </c>
      <c r="F48" s="161" t="s">
        <v>2708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2816</v>
      </c>
      <c r="B49" s="151" t="s">
        <v>2819</v>
      </c>
      <c r="C49" s="152" t="s">
        <v>2842</v>
      </c>
      <c r="D49" s="155" t="s">
        <v>2843</v>
      </c>
      <c r="E49" s="158" t="s">
        <v>2844</v>
      </c>
      <c r="F49" s="161" t="s">
        <v>2712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2816</v>
      </c>
      <c r="B50" s="150" t="s">
        <v>2845</v>
      </c>
      <c r="C50" s="148" t="s">
        <v>2846</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2816</v>
      </c>
      <c r="B51" s="151" t="s">
        <v>2845</v>
      </c>
      <c r="C51" s="152" t="s">
        <v>2847</v>
      </c>
      <c r="D51" s="155" t="s">
        <v>2848</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2816</v>
      </c>
      <c r="B52" s="151" t="s">
        <v>2845</v>
      </c>
      <c r="C52" s="152" t="s">
        <v>2849</v>
      </c>
      <c r="D52" s="155" t="s">
        <v>2850</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2816</v>
      </c>
      <c r="B53" s="151" t="s">
        <v>2845</v>
      </c>
      <c r="C53" s="152" t="s">
        <v>2851</v>
      </c>
      <c r="D53" s="155" t="s">
        <v>2852</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2816</v>
      </c>
      <c r="B54" s="151" t="s">
        <v>2845</v>
      </c>
      <c r="C54" s="152" t="s">
        <v>2853</v>
      </c>
      <c r="D54" s="155" t="s">
        <v>2854</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2816</v>
      </c>
      <c r="B55" s="151" t="s">
        <v>2845</v>
      </c>
      <c r="C55" s="152" t="s">
        <v>2855</v>
      </c>
      <c r="D55" s="155" t="s">
        <v>2856</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2816</v>
      </c>
      <c r="B56" s="150" t="s">
        <v>970</v>
      </c>
      <c r="C56" s="148" t="s">
        <v>2857</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2816</v>
      </c>
      <c r="B57" s="151" t="s">
        <v>970</v>
      </c>
      <c r="C57" s="152" t="s">
        <v>2858</v>
      </c>
      <c r="D57" s="155" t="s">
        <v>2859</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2816</v>
      </c>
      <c r="B58" s="151" t="s">
        <v>970</v>
      </c>
      <c r="C58" s="152" t="s">
        <v>2860</v>
      </c>
      <c r="D58" s="155" t="s">
        <v>2861</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2816</v>
      </c>
      <c r="B59" s="151" t="s">
        <v>970</v>
      </c>
      <c r="C59" s="152" t="s">
        <v>2862</v>
      </c>
      <c r="D59" s="155" t="s">
        <v>2863</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2816</v>
      </c>
      <c r="B60" s="151" t="s">
        <v>970</v>
      </c>
      <c r="C60" s="152" t="s">
        <v>2864</v>
      </c>
      <c r="D60" s="155" t="s">
        <v>2865</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2816</v>
      </c>
      <c r="B61" s="150" t="s">
        <v>2866</v>
      </c>
      <c r="C61" s="148" t="s">
        <v>2867</v>
      </c>
      <c r="D61" s="154" t="s">
        <v>2868</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2816</v>
      </c>
      <c r="B62" s="151" t="s">
        <v>2866</v>
      </c>
      <c r="C62" s="152" t="s">
        <v>2869</v>
      </c>
      <c r="D62" s="155" t="s">
        <v>2870</v>
      </c>
      <c r="E62" s="158" t="s">
        <v>2871</v>
      </c>
      <c r="F62" s="161" t="s">
        <v>2708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2816</v>
      </c>
      <c r="B63" s="151" t="s">
        <v>2866</v>
      </c>
      <c r="C63" s="152" t="s">
        <v>2872</v>
      </c>
      <c r="D63" s="155" t="s">
        <v>2873</v>
      </c>
      <c r="E63" s="158" t="s">
        <v>2874</v>
      </c>
      <c r="F63" s="161" t="s">
        <v>2712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2816</v>
      </c>
      <c r="B64" s="151" t="s">
        <v>2866</v>
      </c>
      <c r="C64" s="152" t="s">
        <v>2875</v>
      </c>
      <c r="D64" s="155" t="s">
        <v>2876</v>
      </c>
      <c r="E64" s="158" t="s">
        <v>2877</v>
      </c>
      <c r="F64" s="161" t="s">
        <v>2708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2816</v>
      </c>
      <c r="B65" s="151" t="s">
        <v>2866</v>
      </c>
      <c r="C65" s="152" t="s">
        <v>2878</v>
      </c>
      <c r="D65" s="155" t="s">
        <v>2879</v>
      </c>
      <c r="E65" s="158" t="s">
        <v>2880</v>
      </c>
      <c r="F65" s="161" t="s">
        <v>2708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2816</v>
      </c>
      <c r="B66" s="150" t="s">
        <v>2474</v>
      </c>
      <c r="C66" s="148" t="s">
        <v>2881</v>
      </c>
      <c r="D66" s="154" t="s">
        <v>2882</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2816</v>
      </c>
      <c r="B67" s="151" t="s">
        <v>2474</v>
      </c>
      <c r="C67" s="152" t="s">
        <v>2883</v>
      </c>
      <c r="D67" s="155" t="s">
        <v>2884</v>
      </c>
      <c r="E67" s="158" t="s">
        <v>2885</v>
      </c>
      <c r="F67" s="161" t="s">
        <v>2708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2816</v>
      </c>
      <c r="B68" s="151" t="s">
        <v>2474</v>
      </c>
      <c r="C68" s="152" t="s">
        <v>2886</v>
      </c>
      <c r="D68" s="155" t="s">
        <v>2887</v>
      </c>
      <c r="E68" s="158" t="s">
        <v>2888</v>
      </c>
      <c r="F68" s="161" t="s">
        <v>2708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2816</v>
      </c>
      <c r="B69" s="151" t="s">
        <v>2474</v>
      </c>
      <c r="C69" s="152" t="s">
        <v>2889</v>
      </c>
      <c r="D69" s="155" t="s">
        <v>2890</v>
      </c>
      <c r="E69" s="158" t="s">
        <v>2891</v>
      </c>
      <c r="F69" s="161" t="s">
        <v>2712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2816</v>
      </c>
      <c r="B70" s="151" t="s">
        <v>2474</v>
      </c>
      <c r="C70" s="152" t="s">
        <v>2892</v>
      </c>
      <c r="D70" s="155" t="s">
        <v>2893</v>
      </c>
      <c r="E70" s="158" t="s">
        <v>2894</v>
      </c>
      <c r="F70" s="161" t="s">
        <v>2708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2816</v>
      </c>
      <c r="B71" s="151" t="s">
        <v>2474</v>
      </c>
      <c r="C71" s="152" t="s">
        <v>2895</v>
      </c>
      <c r="D71" s="155" t="s">
        <v>2896</v>
      </c>
      <c r="E71" s="158" t="s">
        <v>2897</v>
      </c>
      <c r="F71" s="161" t="s">
        <v>2708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2816</v>
      </c>
      <c r="B72" s="151" t="s">
        <v>2474</v>
      </c>
      <c r="C72" s="152" t="s">
        <v>2898</v>
      </c>
      <c r="D72" s="155" t="s">
        <v>2899</v>
      </c>
      <c r="E72" s="158" t="s">
        <v>2900</v>
      </c>
      <c r="F72" s="161" t="s">
        <v>2708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2816</v>
      </c>
      <c r="B73" s="151" t="s">
        <v>2474</v>
      </c>
      <c r="C73" s="152" t="s">
        <v>2901</v>
      </c>
      <c r="D73" s="155" t="s">
        <v>2902</v>
      </c>
      <c r="E73" s="158" t="s">
        <v>2903</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2816</v>
      </c>
      <c r="B74" s="151" t="s">
        <v>2474</v>
      </c>
      <c r="C74" s="152" t="s">
        <v>2904</v>
      </c>
      <c r="D74" s="155" t="s">
        <v>2905</v>
      </c>
      <c r="E74" s="158" t="s">
        <v>2906</v>
      </c>
      <c r="F74" s="161" t="s">
        <v>2712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2816</v>
      </c>
      <c r="B75" s="151" t="s">
        <v>2474</v>
      </c>
      <c r="C75" s="152" t="s">
        <v>2907</v>
      </c>
      <c r="D75" s="155" t="s">
        <v>2908</v>
      </c>
      <c r="E75" s="158" t="s">
        <v>2909</v>
      </c>
      <c r="F75" s="161" t="s">
        <v>2722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2816</v>
      </c>
      <c r="B76" s="151" t="s">
        <v>2474</v>
      </c>
      <c r="C76" s="152" t="s">
        <v>2910</v>
      </c>
      <c r="D76" s="155" t="s">
        <v>2911</v>
      </c>
      <c r="E76" s="158" t="s">
        <v>2912</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2816</v>
      </c>
      <c r="B77" s="150" t="s">
        <v>2744</v>
      </c>
      <c r="C77" s="148" t="s">
        <v>2913</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2816</v>
      </c>
      <c r="B78" s="151" t="s">
        <v>2744</v>
      </c>
      <c r="C78" s="152" t="s">
        <v>2914</v>
      </c>
      <c r="D78" s="155" t="s">
        <v>2915</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2816</v>
      </c>
      <c r="B79" s="151" t="s">
        <v>2744</v>
      </c>
      <c r="C79" s="152" t="s">
        <v>2916</v>
      </c>
      <c r="D79" s="155" t="s">
        <v>2917</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2816</v>
      </c>
      <c r="B80" s="151" t="s">
        <v>2744</v>
      </c>
      <c r="C80" s="152" t="s">
        <v>2918</v>
      </c>
      <c r="D80" s="155" t="s">
        <v>2919</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2816</v>
      </c>
      <c r="B81" s="150" t="s">
        <v>2672</v>
      </c>
      <c r="C81" s="148" t="s">
        <v>2920</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2816</v>
      </c>
      <c r="B82" s="151" t="s">
        <v>2672</v>
      </c>
      <c r="C82" s="152" t="s">
        <v>2921</v>
      </c>
      <c r="D82" s="155" t="s">
        <v>2922</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2816</v>
      </c>
      <c r="B83" s="151" t="s">
        <v>2672</v>
      </c>
      <c r="C83" s="152" t="s">
        <v>2923</v>
      </c>
      <c r="D83" s="155" t="s">
        <v>2924</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2816</v>
      </c>
      <c r="B84" s="151" t="s">
        <v>2672</v>
      </c>
      <c r="C84" s="152" t="s">
        <v>2925</v>
      </c>
      <c r="D84" s="155" t="s">
        <v>2926</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2816</v>
      </c>
      <c r="B85" s="151" t="s">
        <v>2672</v>
      </c>
      <c r="C85" s="152" t="s">
        <v>2927</v>
      </c>
      <c r="D85" s="155" t="s">
        <v>2928</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2816</v>
      </c>
      <c r="B86" s="151" t="s">
        <v>2672</v>
      </c>
      <c r="C86" s="152" t="s">
        <v>2929</v>
      </c>
      <c r="D86" s="155" t="s">
        <v>2930</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2931</v>
      </c>
      <c r="B87" s="149" t="s">
        <v>19</v>
      </c>
      <c r="C87" s="147" t="s">
        <v>2932</v>
      </c>
      <c r="D87" s="153" t="s">
        <v>2933</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2931</v>
      </c>
      <c r="B88" s="150" t="s">
        <v>2934</v>
      </c>
      <c r="C88" s="148" t="s">
        <v>2935</v>
      </c>
      <c r="D88" s="154" t="s">
        <v>2936</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2931</v>
      </c>
      <c r="B89" s="151" t="s">
        <v>2934</v>
      </c>
      <c r="C89" s="152" t="s">
        <v>2937</v>
      </c>
      <c r="D89" s="155" t="s">
        <v>2938</v>
      </c>
      <c r="E89" s="158" t="s">
        <v>2939</v>
      </c>
      <c r="F89" s="161" t="s">
        <v>2708</v>
      </c>
      <c r="G89" s="164">
        <f>IF(COUNTIF(H89:AU89,"&lt;&gt;")=0,"",SUMPRODUCT(((Recommendations[ImplStatus]="Implemented")+(Recommendations[ImplStatus]="Compensated"))*ISNUMBER(MATCH(Recommendations[Id],H89:AU89,0)))/COUNTIF(H89:AU89,"&lt;&gt;"))</f>
        <v>0</v>
      </c>
      <c r="H89" s="167" t="s">
        <v>43</v>
      </c>
      <c r="I89" s="167" t="s">
        <v>48</v>
      </c>
      <c r="J89" s="167" t="s">
        <v>58</v>
      </c>
      <c r="K89" s="167" t="s">
        <v>83</v>
      </c>
      <c r="L89" s="167" t="s">
        <v>98</v>
      </c>
      <c r="M89" s="167" t="s">
        <v>114</v>
      </c>
      <c r="N89" s="167" t="s">
        <v>129</v>
      </c>
      <c r="O89" s="167" t="s">
        <v>269</v>
      </c>
      <c r="P89" s="167" t="s">
        <v>454</v>
      </c>
      <c r="Q89" s="167" t="s">
        <v>464</v>
      </c>
      <c r="R89" s="167" t="s">
        <v>484</v>
      </c>
      <c r="S89" s="167" t="s">
        <v>499</v>
      </c>
      <c r="T89" s="167" t="s">
        <v>569</v>
      </c>
      <c r="U89" s="167" t="s">
        <v>574</v>
      </c>
      <c r="V89" s="167" t="s">
        <v>579</v>
      </c>
      <c r="W89" s="167" t="s">
        <v>584</v>
      </c>
      <c r="X89" s="167" t="s">
        <v>589</v>
      </c>
      <c r="Y89" s="167" t="s">
        <v>594</v>
      </c>
      <c r="Z89" s="167" t="s">
        <v>604</v>
      </c>
      <c r="AA89" s="167" t="s">
        <v>633</v>
      </c>
      <c r="AB89" s="167" t="s">
        <v>638</v>
      </c>
      <c r="AC89" s="167" t="s">
        <v>643</v>
      </c>
      <c r="AD89" s="167" t="s">
        <v>688</v>
      </c>
      <c r="AE89" s="167" t="s">
        <v>713</v>
      </c>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2931</v>
      </c>
      <c r="B90" s="151" t="s">
        <v>2934</v>
      </c>
      <c r="C90" s="152" t="s">
        <v>2940</v>
      </c>
      <c r="D90" s="155" t="s">
        <v>2941</v>
      </c>
      <c r="E90" s="158" t="s">
        <v>2942</v>
      </c>
      <c r="F90" s="161" t="s">
        <v>2712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2931</v>
      </c>
      <c r="B91" s="151" t="s">
        <v>2934</v>
      </c>
      <c r="C91" s="152" t="s">
        <v>2943</v>
      </c>
      <c r="D91" s="155" t="s">
        <v>2944</v>
      </c>
      <c r="E91" s="158" t="s">
        <v>2945</v>
      </c>
      <c r="F91" s="161" t="s">
        <v>2708</v>
      </c>
      <c r="G91" s="164">
        <f>IF(COUNTIF(H91:AU91,"&lt;&gt;")=0,"",SUMPRODUCT(((Recommendations[ImplStatus]="Implemented")+(Recommendations[ImplStatus]="Compensated"))*ISNUMBER(MATCH(Recommendations[Id],H91:AU91,0)))/COUNTIF(H91:AU91,"&lt;&gt;"))</f>
        <v>0</v>
      </c>
      <c r="H91" s="167" t="s">
        <v>13</v>
      </c>
      <c r="I91" s="167" t="s">
        <v>23</v>
      </c>
      <c r="J91" s="167" t="s">
        <v>28</v>
      </c>
      <c r="K91" s="167" t="s">
        <v>33</v>
      </c>
      <c r="L91" s="167" t="s">
        <v>38</v>
      </c>
      <c r="M91" s="167" t="s">
        <v>88</v>
      </c>
      <c r="N91" s="167" t="s">
        <v>93</v>
      </c>
      <c r="O91" s="167" t="s">
        <v>98</v>
      </c>
      <c r="P91" s="167" t="s">
        <v>119</v>
      </c>
      <c r="Q91" s="167" t="s">
        <v>134</v>
      </c>
      <c r="R91" s="167" t="s">
        <v>139</v>
      </c>
      <c r="S91" s="167" t="s">
        <v>144</v>
      </c>
      <c r="T91" s="167" t="s">
        <v>149</v>
      </c>
      <c r="U91" s="167" t="s">
        <v>154</v>
      </c>
      <c r="V91" s="167" t="s">
        <v>264</v>
      </c>
      <c r="W91" s="167" t="s">
        <v>289</v>
      </c>
      <c r="X91" s="167" t="s">
        <v>454</v>
      </c>
      <c r="Y91" s="167" t="s">
        <v>464</v>
      </c>
      <c r="Z91" s="167" t="s">
        <v>484</v>
      </c>
      <c r="AA91" s="167" t="s">
        <v>609</v>
      </c>
      <c r="AB91" s="167" t="s">
        <v>614</v>
      </c>
      <c r="AC91" s="167" t="s">
        <v>618</v>
      </c>
      <c r="AD91" s="167" t="s">
        <v>623</v>
      </c>
      <c r="AE91" s="167" t="s">
        <v>628</v>
      </c>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2931</v>
      </c>
      <c r="B92" s="151" t="s">
        <v>2934</v>
      </c>
      <c r="C92" s="152" t="s">
        <v>2946</v>
      </c>
      <c r="D92" s="155" t="s">
        <v>2947</v>
      </c>
      <c r="E92" s="158" t="s">
        <v>2948</v>
      </c>
      <c r="F92" s="161" t="s">
        <v>2708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2931</v>
      </c>
      <c r="B93" s="151" t="s">
        <v>2934</v>
      </c>
      <c r="C93" s="152" t="s">
        <v>2949</v>
      </c>
      <c r="D93" s="155" t="s">
        <v>2950</v>
      </c>
      <c r="E93" s="158" t="s">
        <v>2951</v>
      </c>
      <c r="F93" s="161" t="s">
        <v>2708</v>
      </c>
      <c r="G93" s="164">
        <f>IF(COUNTIF(H93:AU93,"&lt;&gt;")=0,"",SUMPRODUCT(((Recommendations[ImplStatus]="Implemented")+(Recommendations[ImplStatus]="Compensated"))*ISNUMBER(MATCH(Recommendations[Id],H93:AU93,0)))/COUNTIF(H93:AU93,"&lt;&gt;"))</f>
        <v>0</v>
      </c>
      <c r="H93" s="167" t="s">
        <v>73</v>
      </c>
      <c r="I93" s="167" t="s">
        <v>78</v>
      </c>
      <c r="J93" s="167" t="s">
        <v>124</v>
      </c>
      <c r="K93" s="167" t="s">
        <v>129</v>
      </c>
      <c r="L93" s="167" t="s">
        <v>194</v>
      </c>
      <c r="M93" s="167" t="s">
        <v>199</v>
      </c>
      <c r="N93" s="167" t="s">
        <v>204</v>
      </c>
      <c r="O93" s="167" t="s">
        <v>209</v>
      </c>
      <c r="P93" s="167" t="s">
        <v>213</v>
      </c>
      <c r="Q93" s="167" t="s">
        <v>218</v>
      </c>
      <c r="R93" s="167" t="s">
        <v>269</v>
      </c>
      <c r="S93" s="167" t="s">
        <v>274</v>
      </c>
      <c r="T93" s="167" t="s">
        <v>279</v>
      </c>
      <c r="U93" s="167" t="s">
        <v>284</v>
      </c>
      <c r="V93" s="167" t="s">
        <v>469</v>
      </c>
      <c r="W93" s="167" t="s">
        <v>474</v>
      </c>
      <c r="X93" s="167" t="s">
        <v>623</v>
      </c>
      <c r="Y93" s="167" t="s">
        <v>628</v>
      </c>
      <c r="Z93" s="167" t="s">
        <v>648</v>
      </c>
      <c r="AA93" s="167" t="s">
        <v>653</v>
      </c>
      <c r="AB93" s="167" t="s">
        <v>658</v>
      </c>
      <c r="AC93" s="167" t="s">
        <v>663</v>
      </c>
      <c r="AD93" s="167" t="s">
        <v>788</v>
      </c>
      <c r="AE93" s="167" t="s">
        <v>808</v>
      </c>
      <c r="AF93" s="167" t="s">
        <v>813</v>
      </c>
      <c r="AG93" s="167"/>
      <c r="AH93" s="167"/>
      <c r="AI93" s="167"/>
      <c r="AJ93" s="167"/>
      <c r="AK93" s="167"/>
      <c r="AL93" s="167"/>
      <c r="AM93" s="167"/>
      <c r="AN93" s="167"/>
      <c r="AO93" s="167"/>
      <c r="AP93" s="167"/>
      <c r="AQ93" s="167"/>
      <c r="AR93" s="167"/>
      <c r="AS93" s="167"/>
      <c r="AT93" s="167"/>
      <c r="AU93" s="181"/>
    </row>
    <row r="94" spans="1:47" ht="60" customHeight="1" x14ac:dyDescent="0.35">
      <c r="A94" s="177" t="s">
        <v>2931</v>
      </c>
      <c r="B94" s="151" t="s">
        <v>2934</v>
      </c>
      <c r="C94" s="152" t="s">
        <v>2952</v>
      </c>
      <c r="D94" s="155" t="s">
        <v>2953</v>
      </c>
      <c r="E94" s="158" t="s">
        <v>2954</v>
      </c>
      <c r="F94" s="161" t="s">
        <v>2712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2931</v>
      </c>
      <c r="B95" s="150" t="s">
        <v>2955</v>
      </c>
      <c r="C95" s="148" t="s">
        <v>2956</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2931</v>
      </c>
      <c r="B96" s="151" t="s">
        <v>2955</v>
      </c>
      <c r="C96" s="152" t="s">
        <v>2957</v>
      </c>
      <c r="D96" s="155" t="s">
        <v>2958</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2931</v>
      </c>
      <c r="B97" s="151" t="s">
        <v>2955</v>
      </c>
      <c r="C97" s="152" t="s">
        <v>2959</v>
      </c>
      <c r="D97" s="155" t="s">
        <v>2960</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2931</v>
      </c>
      <c r="B98" s="151" t="s">
        <v>2955</v>
      </c>
      <c r="C98" s="152" t="s">
        <v>2961</v>
      </c>
      <c r="D98" s="155" t="s">
        <v>2962</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2931</v>
      </c>
      <c r="B99" s="151" t="s">
        <v>2955</v>
      </c>
      <c r="C99" s="152" t="s">
        <v>2963</v>
      </c>
      <c r="D99" s="155" t="s">
        <v>2964</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2931</v>
      </c>
      <c r="B100" s="151" t="s">
        <v>2955</v>
      </c>
      <c r="C100" s="152" t="s">
        <v>2965</v>
      </c>
      <c r="D100" s="155" t="s">
        <v>2966</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2931</v>
      </c>
      <c r="B101" s="151" t="s">
        <v>2955</v>
      </c>
      <c r="C101" s="152" t="s">
        <v>2967</v>
      </c>
      <c r="D101" s="155" t="s">
        <v>2968</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2931</v>
      </c>
      <c r="B102" s="151" t="s">
        <v>2955</v>
      </c>
      <c r="C102" s="152" t="s">
        <v>2969</v>
      </c>
      <c r="D102" s="155" t="s">
        <v>2970</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2931</v>
      </c>
      <c r="B103" s="150" t="s">
        <v>2115</v>
      </c>
      <c r="C103" s="148" t="s">
        <v>2971</v>
      </c>
      <c r="D103" s="154" t="s">
        <v>2972</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2931</v>
      </c>
      <c r="B104" s="151" t="s">
        <v>2115</v>
      </c>
      <c r="C104" s="152" t="s">
        <v>2973</v>
      </c>
      <c r="D104" s="155" t="s">
        <v>2974</v>
      </c>
      <c r="E104" s="158" t="s">
        <v>2975</v>
      </c>
      <c r="F104" s="161" t="s">
        <v>2708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2931</v>
      </c>
      <c r="B105" s="151" t="s">
        <v>2115</v>
      </c>
      <c r="C105" s="152" t="s">
        <v>2976</v>
      </c>
      <c r="D105" s="155" t="s">
        <v>2977</v>
      </c>
      <c r="E105" s="158" t="s">
        <v>2978</v>
      </c>
      <c r="F105" s="161" t="s">
        <v>2712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2931</v>
      </c>
      <c r="B106" s="151" t="s">
        <v>2115</v>
      </c>
      <c r="C106" s="152" t="s">
        <v>2979</v>
      </c>
      <c r="D106" s="155" t="s">
        <v>2980</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2931</v>
      </c>
      <c r="B107" s="151" t="s">
        <v>2115</v>
      </c>
      <c r="C107" s="152" t="s">
        <v>2981</v>
      </c>
      <c r="D107" s="155" t="s">
        <v>2982</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2931</v>
      </c>
      <c r="B108" s="151" t="s">
        <v>2115</v>
      </c>
      <c r="C108" s="152" t="s">
        <v>2983</v>
      </c>
      <c r="D108" s="155" t="s">
        <v>2984</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2931</v>
      </c>
      <c r="B109" s="150" t="s">
        <v>2985</v>
      </c>
      <c r="C109" s="148" t="s">
        <v>2986</v>
      </c>
      <c r="D109" s="154" t="s">
        <v>2987</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2931</v>
      </c>
      <c r="B110" s="151" t="s">
        <v>2985</v>
      </c>
      <c r="C110" s="152" t="s">
        <v>2988</v>
      </c>
      <c r="D110" s="155" t="s">
        <v>2989</v>
      </c>
      <c r="E110" s="158" t="s">
        <v>2990</v>
      </c>
      <c r="F110" s="161" t="s">
        <v>2708</v>
      </c>
      <c r="G110" s="164">
        <f>IF(COUNTIF(H110:AU110,"&lt;&gt;")=0,"",SUMPRODUCT(((Recommendations[ImplStatus]="Implemented")+(Recommendations[ImplStatus]="Compensated"))*ISNUMBER(MATCH(Recommendations[Id],H110:AU110,0)))/COUNTIF(H110:AU110,"&lt;&gt;"))</f>
        <v>0</v>
      </c>
      <c r="H110" s="167" t="s">
        <v>469</v>
      </c>
      <c r="I110" s="167" t="s">
        <v>678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2931</v>
      </c>
      <c r="B111" s="151" t="s">
        <v>2985</v>
      </c>
      <c r="C111" s="152" t="s">
        <v>2991</v>
      </c>
      <c r="D111" s="155" t="s">
        <v>2992</v>
      </c>
      <c r="E111" s="158" t="s">
        <v>2993</v>
      </c>
      <c r="F111" s="161" t="s">
        <v>2708</v>
      </c>
      <c r="G111" s="164">
        <f>IF(COUNTIF(H111:AU111,"&lt;&gt;")=0,"",SUMPRODUCT(((Recommendations[ImplStatus]="Implemented")+(Recommendations[ImplStatus]="Compensated"))*ISNUMBER(MATCH(Recommendations[Id],H111:AU111,0)))/COUNTIF(H111:AU111,"&lt;&gt;"))</f>
        <v>0</v>
      </c>
      <c r="H111" s="167" t="s">
        <v>103</v>
      </c>
      <c r="I111" s="167" t="s">
        <v>109</v>
      </c>
      <c r="J111" s="167" t="s">
        <v>289</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2931</v>
      </c>
      <c r="B112" s="151" t="s">
        <v>2985</v>
      </c>
      <c r="C112" s="152" t="s">
        <v>2994</v>
      </c>
      <c r="D112" s="155" t="s">
        <v>2995</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2931</v>
      </c>
      <c r="B113" s="151" t="s">
        <v>2985</v>
      </c>
      <c r="C113" s="152" t="s">
        <v>2996</v>
      </c>
      <c r="D113" s="155" t="s">
        <v>2997</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2931</v>
      </c>
      <c r="B114" s="151" t="s">
        <v>2985</v>
      </c>
      <c r="C114" s="152" t="s">
        <v>2998</v>
      </c>
      <c r="D114" s="155" t="s">
        <v>2999</v>
      </c>
      <c r="E114" s="158"/>
      <c r="F114" s="161" t="s">
        <v>19</v>
      </c>
      <c r="G114" s="164">
        <f>IF(COUNTIF(H114:AU114,"&lt;&gt;")=0,"",SUMPRODUCT(((Recommendations[ImplStatus]="Implemented")+(Recommendations[ImplStatus]="Compensated"))*ISNUMBER(MATCH(Recommendations[Id],H114:AU114,0)))/COUNTIF(H114:AU114,"&lt;&gt;"))</f>
        <v>0</v>
      </c>
      <c r="H114" s="167" t="s">
        <v>304</v>
      </c>
      <c r="I114" s="167" t="s">
        <v>339</v>
      </c>
      <c r="J114" s="167" t="s">
        <v>344</v>
      </c>
      <c r="K114" s="167" t="s">
        <v>349</v>
      </c>
      <c r="L114" s="167" t="s">
        <v>354</v>
      </c>
      <c r="M114" s="167" t="s">
        <v>359</v>
      </c>
      <c r="N114" s="167" t="s">
        <v>364</v>
      </c>
      <c r="O114" s="167" t="s">
        <v>369</v>
      </c>
      <c r="P114" s="167" t="s">
        <v>374</v>
      </c>
      <c r="Q114" s="167" t="s">
        <v>404</v>
      </c>
      <c r="R114" s="167" t="s">
        <v>409</v>
      </c>
      <c r="S114" s="167" t="s">
        <v>414</v>
      </c>
      <c r="T114" s="167" t="s">
        <v>419</v>
      </c>
      <c r="U114" s="167" t="s">
        <v>424</v>
      </c>
      <c r="V114" s="167" t="s">
        <v>509</v>
      </c>
      <c r="W114" s="167" t="s">
        <v>514</v>
      </c>
      <c r="X114" s="167" t="s">
        <v>519</v>
      </c>
      <c r="Y114" s="167" t="s">
        <v>524</v>
      </c>
      <c r="Z114" s="167" t="s">
        <v>529</v>
      </c>
      <c r="AA114" s="167" t="s">
        <v>534</v>
      </c>
      <c r="AB114" s="167" t="s">
        <v>539</v>
      </c>
      <c r="AC114" s="167" t="s">
        <v>544</v>
      </c>
      <c r="AD114" s="167" t="s">
        <v>564</v>
      </c>
      <c r="AE114" s="167" t="s">
        <v>713</v>
      </c>
      <c r="AF114" s="167" t="s">
        <v>758</v>
      </c>
      <c r="AG114" s="167" t="s">
        <v>763</v>
      </c>
      <c r="AH114" s="167" t="s">
        <v>768</v>
      </c>
      <c r="AI114" s="167" t="s">
        <v>793</v>
      </c>
      <c r="AJ114" s="167" t="s">
        <v>798</v>
      </c>
      <c r="AK114" s="167" t="s">
        <v>803</v>
      </c>
      <c r="AL114" s="167"/>
      <c r="AM114" s="167"/>
      <c r="AN114" s="167"/>
      <c r="AO114" s="167"/>
      <c r="AP114" s="167"/>
      <c r="AQ114" s="167"/>
      <c r="AR114" s="167"/>
      <c r="AS114" s="167"/>
      <c r="AT114" s="167"/>
      <c r="AU114" s="181"/>
    </row>
    <row r="115" spans="1:47" ht="60" customHeight="1" x14ac:dyDescent="0.35">
      <c r="A115" s="177" t="s">
        <v>2931</v>
      </c>
      <c r="B115" s="151" t="s">
        <v>2985</v>
      </c>
      <c r="C115" s="152" t="s">
        <v>3000</v>
      </c>
      <c r="D115" s="155" t="s">
        <v>3001</v>
      </c>
      <c r="E115" s="158"/>
      <c r="F115" s="161" t="s">
        <v>19</v>
      </c>
      <c r="G115" s="164">
        <f>IF(COUNTIF(H115:AU115,"&lt;&gt;")=0,"",SUMPRODUCT(((Recommendations[ImplStatus]="Implemented")+(Recommendations[ImplStatus]="Compensated"))*ISNUMBER(MATCH(Recommendations[Id],H115:AU115,0)))/COUNTIF(H115:AU115,"&lt;&gt;"))</f>
        <v>0</v>
      </c>
      <c r="H115" s="167" t="s">
        <v>444</v>
      </c>
      <c r="I115" s="167" t="s">
        <v>459</v>
      </c>
      <c r="J115" s="167" t="s">
        <v>599</v>
      </c>
      <c r="K115" s="167" t="s">
        <v>673</v>
      </c>
      <c r="L115" s="167" t="s">
        <v>723</v>
      </c>
      <c r="M115" s="167" t="s">
        <v>738</v>
      </c>
      <c r="N115" s="167" t="s">
        <v>748</v>
      </c>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2931</v>
      </c>
      <c r="B116" s="151" t="s">
        <v>2985</v>
      </c>
      <c r="C116" s="152" t="s">
        <v>3002</v>
      </c>
      <c r="D116" s="155" t="s">
        <v>3003</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2931</v>
      </c>
      <c r="B117" s="151" t="s">
        <v>2985</v>
      </c>
      <c r="C117" s="152" t="s">
        <v>3004</v>
      </c>
      <c r="D117" s="155" t="s">
        <v>3005</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2931</v>
      </c>
      <c r="B118" s="151" t="s">
        <v>2985</v>
      </c>
      <c r="C118" s="152" t="s">
        <v>3006</v>
      </c>
      <c r="D118" s="155" t="s">
        <v>3007</v>
      </c>
      <c r="E118" s="158" t="s">
        <v>3008</v>
      </c>
      <c r="F118" s="161" t="s">
        <v>2708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2931</v>
      </c>
      <c r="B119" s="151" t="s">
        <v>2985</v>
      </c>
      <c r="C119" s="152" t="s">
        <v>3009</v>
      </c>
      <c r="D119" s="155" t="s">
        <v>3010</v>
      </c>
      <c r="E119" s="158" t="s">
        <v>3011</v>
      </c>
      <c r="F119" s="161" t="s">
        <v>2708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2931</v>
      </c>
      <c r="B120" s="150" t="s">
        <v>3012</v>
      </c>
      <c r="C120" s="148" t="s">
        <v>3013</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2931</v>
      </c>
      <c r="B121" s="151" t="s">
        <v>3012</v>
      </c>
      <c r="C121" s="152" t="s">
        <v>3014</v>
      </c>
      <c r="D121" s="155" t="s">
        <v>3015</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2931</v>
      </c>
      <c r="B122" s="151" t="s">
        <v>3012</v>
      </c>
      <c r="C122" s="152" t="s">
        <v>3016</v>
      </c>
      <c r="D122" s="155" t="s">
        <v>3017</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2931</v>
      </c>
      <c r="B123" s="151" t="s">
        <v>3012</v>
      </c>
      <c r="C123" s="152" t="s">
        <v>3018</v>
      </c>
      <c r="D123" s="155" t="s">
        <v>3019</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2931</v>
      </c>
      <c r="B124" s="151" t="s">
        <v>3012</v>
      </c>
      <c r="C124" s="152" t="s">
        <v>3020</v>
      </c>
      <c r="D124" s="155" t="s">
        <v>3021</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2931</v>
      </c>
      <c r="B125" s="151" t="s">
        <v>3012</v>
      </c>
      <c r="C125" s="152" t="s">
        <v>3022</v>
      </c>
      <c r="D125" s="155" t="s">
        <v>3023</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2931</v>
      </c>
      <c r="B126" s="151" t="s">
        <v>3012</v>
      </c>
      <c r="C126" s="152" t="s">
        <v>3024</v>
      </c>
      <c r="D126" s="155" t="s">
        <v>3025</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2931</v>
      </c>
      <c r="B127" s="151" t="s">
        <v>3012</v>
      </c>
      <c r="C127" s="152" t="s">
        <v>3026</v>
      </c>
      <c r="D127" s="155" t="s">
        <v>3027</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2931</v>
      </c>
      <c r="B128" s="151" t="s">
        <v>3012</v>
      </c>
      <c r="C128" s="152" t="s">
        <v>3028</v>
      </c>
      <c r="D128" s="155" t="s">
        <v>3029</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2931</v>
      </c>
      <c r="B129" s="151" t="s">
        <v>3012</v>
      </c>
      <c r="C129" s="152" t="s">
        <v>3030</v>
      </c>
      <c r="D129" s="155" t="s">
        <v>3031</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2931</v>
      </c>
      <c r="B130" s="151" t="s">
        <v>3012</v>
      </c>
      <c r="C130" s="152" t="s">
        <v>3032</v>
      </c>
      <c r="D130" s="155" t="s">
        <v>3033</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2931</v>
      </c>
      <c r="B131" s="151" t="s">
        <v>3012</v>
      </c>
      <c r="C131" s="152" t="s">
        <v>3034</v>
      </c>
      <c r="D131" s="155" t="s">
        <v>3035</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2931</v>
      </c>
      <c r="B132" s="151" t="s">
        <v>3012</v>
      </c>
      <c r="C132" s="152" t="s">
        <v>3036</v>
      </c>
      <c r="D132" s="155" t="s">
        <v>3037</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2931</v>
      </c>
      <c r="B133" s="150" t="s">
        <v>3038</v>
      </c>
      <c r="C133" s="148" t="s">
        <v>3039</v>
      </c>
      <c r="D133" s="154" t="s">
        <v>3040</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2931</v>
      </c>
      <c r="B134" s="151" t="s">
        <v>3038</v>
      </c>
      <c r="C134" s="152" t="s">
        <v>3041</v>
      </c>
      <c r="D134" s="155" t="s">
        <v>3042</v>
      </c>
      <c r="E134" s="158" t="s">
        <v>3043</v>
      </c>
      <c r="F134" s="161" t="s">
        <v>2712</v>
      </c>
      <c r="G134" s="164">
        <f>IF(COUNTIF(H134:AU134,"&lt;&gt;")=0,"",SUMPRODUCT(((Recommendations[ImplStatus]="Implemented")+(Recommendations[ImplStatus]="Compensated"))*ISNUMBER(MATCH(Recommendations[Id],H134:AU134,0)))/COUNTIF(H134:AU134,"&lt;&gt;"))</f>
        <v>0</v>
      </c>
      <c r="H134" s="167" t="s">
        <v>683</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2931</v>
      </c>
      <c r="B135" s="151" t="s">
        <v>3038</v>
      </c>
      <c r="C135" s="152" t="s">
        <v>3044</v>
      </c>
      <c r="D135" s="155" t="s">
        <v>3045</v>
      </c>
      <c r="E135" s="158" t="s">
        <v>3046</v>
      </c>
      <c r="F135" s="161" t="s">
        <v>2712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2931</v>
      </c>
      <c r="B136" s="151" t="s">
        <v>3038</v>
      </c>
      <c r="C136" s="152" t="s">
        <v>3047</v>
      </c>
      <c r="D136" s="155" t="s">
        <v>3048</v>
      </c>
      <c r="E136" s="158" t="s">
        <v>3049</v>
      </c>
      <c r="F136" s="161" t="s">
        <v>2708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2931</v>
      </c>
      <c r="B137" s="151" t="s">
        <v>3038</v>
      </c>
      <c r="C137" s="152" t="s">
        <v>3050</v>
      </c>
      <c r="D137" s="155" t="s">
        <v>3051</v>
      </c>
      <c r="E137" s="158" t="s">
        <v>3052</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2931</v>
      </c>
      <c r="B138" s="150" t="s">
        <v>2348</v>
      </c>
      <c r="C138" s="148" t="s">
        <v>3053</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2931</v>
      </c>
      <c r="B139" s="151" t="s">
        <v>2348</v>
      </c>
      <c r="C139" s="152" t="s">
        <v>3054</v>
      </c>
      <c r="D139" s="155" t="s">
        <v>3055</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2931</v>
      </c>
      <c r="B140" s="151" t="s">
        <v>2348</v>
      </c>
      <c r="C140" s="152" t="s">
        <v>3056</v>
      </c>
      <c r="D140" s="155" t="s">
        <v>3057</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2931</v>
      </c>
      <c r="B141" s="150" t="s">
        <v>3058</v>
      </c>
      <c r="C141" s="148" t="s">
        <v>3059</v>
      </c>
      <c r="D141" s="154" t="s">
        <v>3060</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2931</v>
      </c>
      <c r="B142" s="151" t="s">
        <v>3058</v>
      </c>
      <c r="C142" s="152" t="s">
        <v>3061</v>
      </c>
      <c r="D142" s="155" t="s">
        <v>3062</v>
      </c>
      <c r="E142" s="158" t="s">
        <v>3063</v>
      </c>
      <c r="F142" s="161" t="s">
        <v>2708</v>
      </c>
      <c r="G142" s="164">
        <f>IF(COUNTIF(H142:AU142,"&lt;&gt;")=0,"",SUMPRODUCT(((Recommendations[ImplStatus]="Implemented")+(Recommendations[ImplStatus]="Compensated"))*ISNUMBER(MATCH(Recommendations[Id],H142:AU142,0)))/COUNTIF(H142:AU142,"&lt;&gt;"))</f>
        <v>0</v>
      </c>
      <c r="H142" s="167" t="s">
        <v>43</v>
      </c>
      <c r="I142" s="167" t="s">
        <v>63</v>
      </c>
      <c r="J142" s="167" t="s">
        <v>68</v>
      </c>
      <c r="K142" s="167" t="s">
        <v>384</v>
      </c>
      <c r="L142" s="167" t="s">
        <v>389</v>
      </c>
      <c r="M142" s="167" t="s">
        <v>394</v>
      </c>
      <c r="N142" s="167" t="s">
        <v>434</v>
      </c>
      <c r="O142" s="167" t="s">
        <v>439</v>
      </c>
      <c r="P142" s="167" t="s">
        <v>474</v>
      </c>
      <c r="Q142" s="167" t="s">
        <v>559</v>
      </c>
      <c r="R142" s="167" t="s">
        <v>599</v>
      </c>
      <c r="S142" s="167" t="s">
        <v>693</v>
      </c>
      <c r="T142" s="167" t="s">
        <v>698</v>
      </c>
      <c r="U142" s="167" t="s">
        <v>703</v>
      </c>
      <c r="V142" s="167" t="s">
        <v>718</v>
      </c>
      <c r="W142" s="167" t="s">
        <v>728</v>
      </c>
      <c r="X142" s="167" t="s">
        <v>743</v>
      </c>
      <c r="Y142" s="167" t="s">
        <v>748</v>
      </c>
      <c r="Z142" s="167" t="s">
        <v>778</v>
      </c>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2931</v>
      </c>
      <c r="B143" s="151" t="s">
        <v>3058</v>
      </c>
      <c r="C143" s="152" t="s">
        <v>3064</v>
      </c>
      <c r="D143" s="155" t="s">
        <v>3065</v>
      </c>
      <c r="E143" s="158" t="s">
        <v>3066</v>
      </c>
      <c r="F143" s="161" t="s">
        <v>2708</v>
      </c>
      <c r="G143" s="164">
        <f>IF(COUNTIF(H143:AU143,"&lt;&gt;")=0,"",SUMPRODUCT(((Recommendations[ImplStatus]="Implemented")+(Recommendations[ImplStatus]="Compensated"))*ISNUMBER(MATCH(Recommendations[Id],H143:AU143,0)))/COUNTIF(H143:AU143,"&lt;&gt;"))</f>
        <v>0</v>
      </c>
      <c r="H143" s="167" t="s">
        <v>773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2931</v>
      </c>
      <c r="B144" s="151" t="s">
        <v>3058</v>
      </c>
      <c r="C144" s="152" t="s">
        <v>3067</v>
      </c>
      <c r="D144" s="155" t="s">
        <v>3068</v>
      </c>
      <c r="E144" s="158" t="s">
        <v>3069</v>
      </c>
      <c r="F144" s="161" t="s">
        <v>2712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2931</v>
      </c>
      <c r="B145" s="151" t="s">
        <v>3058</v>
      </c>
      <c r="C145" s="152" t="s">
        <v>3070</v>
      </c>
      <c r="D145" s="155" t="s">
        <v>3071</v>
      </c>
      <c r="E145" s="158" t="s">
        <v>3072</v>
      </c>
      <c r="F145" s="161" t="s">
        <v>2708</v>
      </c>
      <c r="G145" s="164">
        <f>IF(COUNTIF(H145:AU145,"&lt;&gt;")=0,"",SUMPRODUCT(((Recommendations[ImplStatus]="Implemented")+(Recommendations[ImplStatus]="Compensated"))*ISNUMBER(MATCH(Recommendations[Id],H145:AU145,0)))/COUNTIF(H145:AU145,"&lt;&gt;"))</f>
        <v>0</v>
      </c>
      <c r="H145" s="167" t="s">
        <v>73</v>
      </c>
      <c r="I145" s="167" t="s">
        <v>78</v>
      </c>
      <c r="J145" s="167" t="s">
        <v>169</v>
      </c>
      <c r="K145" s="167" t="s">
        <v>174</v>
      </c>
      <c r="L145" s="167" t="s">
        <v>179</v>
      </c>
      <c r="M145" s="167" t="s">
        <v>184</v>
      </c>
      <c r="N145" s="167" t="s">
        <v>189</v>
      </c>
      <c r="O145" s="167" t="s">
        <v>194</v>
      </c>
      <c r="P145" s="167" t="s">
        <v>199</v>
      </c>
      <c r="Q145" s="167" t="s">
        <v>204</v>
      </c>
      <c r="R145" s="167" t="s">
        <v>209</v>
      </c>
      <c r="S145" s="167" t="s">
        <v>213</v>
      </c>
      <c r="T145" s="167" t="s">
        <v>218</v>
      </c>
      <c r="U145" s="167" t="s">
        <v>223</v>
      </c>
      <c r="V145" s="167" t="s">
        <v>228</v>
      </c>
      <c r="W145" s="167" t="s">
        <v>233</v>
      </c>
      <c r="X145" s="167" t="s">
        <v>238</v>
      </c>
      <c r="Y145" s="167" t="s">
        <v>243</v>
      </c>
      <c r="Z145" s="167" t="s">
        <v>249</v>
      </c>
      <c r="AA145" s="167" t="s">
        <v>254</v>
      </c>
      <c r="AB145" s="167" t="s">
        <v>259</v>
      </c>
      <c r="AC145" s="167" t="s">
        <v>274</v>
      </c>
      <c r="AD145" s="167" t="s">
        <v>279</v>
      </c>
      <c r="AE145" s="167" t="s">
        <v>284</v>
      </c>
      <c r="AF145" s="167" t="s">
        <v>648</v>
      </c>
      <c r="AG145" s="167" t="s">
        <v>653</v>
      </c>
      <c r="AH145" s="167" t="s">
        <v>658</v>
      </c>
      <c r="AI145" s="167" t="s">
        <v>663</v>
      </c>
      <c r="AJ145" s="167" t="s">
        <v>668</v>
      </c>
      <c r="AK145" s="167" t="s">
        <v>783</v>
      </c>
      <c r="AL145" s="167" t="s">
        <v>788</v>
      </c>
      <c r="AM145" s="167"/>
      <c r="AN145" s="167"/>
      <c r="AO145" s="167"/>
      <c r="AP145" s="167"/>
      <c r="AQ145" s="167"/>
      <c r="AR145" s="167"/>
      <c r="AS145" s="167"/>
      <c r="AT145" s="167"/>
      <c r="AU145" s="181"/>
    </row>
    <row r="146" spans="1:47" ht="60" customHeight="1" x14ac:dyDescent="0.35">
      <c r="A146" s="177" t="s">
        <v>2931</v>
      </c>
      <c r="B146" s="151" t="s">
        <v>3058</v>
      </c>
      <c r="C146" s="152" t="s">
        <v>3073</v>
      </c>
      <c r="D146" s="155" t="s">
        <v>3074</v>
      </c>
      <c r="E146" s="158" t="s">
        <v>3075</v>
      </c>
      <c r="F146" s="161" t="s">
        <v>2708</v>
      </c>
      <c r="G146" s="164">
        <f>IF(COUNTIF(H146:AU146,"&lt;&gt;")=0,"",SUMPRODUCT(((Recommendations[ImplStatus]="Implemented")+(Recommendations[ImplStatus]="Compensated"))*ISNUMBER(MATCH(Recommendations[Id],H146:AU146,0)))/COUNTIF(H146:AU146,"&lt;&gt;"))</f>
        <v>0</v>
      </c>
      <c r="H146" s="167" t="s">
        <v>444</v>
      </c>
      <c r="I146" s="167" t="s">
        <v>459</v>
      </c>
      <c r="J146" s="167" t="s">
        <v>673</v>
      </c>
      <c r="K146" s="167" t="s">
        <v>728</v>
      </c>
      <c r="L146" s="167" t="s">
        <v>753</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2931</v>
      </c>
      <c r="B147" s="151" t="s">
        <v>3058</v>
      </c>
      <c r="C147" s="152" t="s">
        <v>3076</v>
      </c>
      <c r="D147" s="155" t="s">
        <v>3077</v>
      </c>
      <c r="E147" s="158" t="s">
        <v>3078</v>
      </c>
      <c r="F147" s="161" t="s">
        <v>2708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2931</v>
      </c>
      <c r="B148" s="150" t="s">
        <v>3079</v>
      </c>
      <c r="C148" s="148" t="s">
        <v>3080</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2931</v>
      </c>
      <c r="B149" s="151" t="s">
        <v>3079</v>
      </c>
      <c r="C149" s="152" t="s">
        <v>3081</v>
      </c>
      <c r="D149" s="155" t="s">
        <v>3082</v>
      </c>
      <c r="E149" s="158"/>
      <c r="F149" s="161" t="s">
        <v>19</v>
      </c>
      <c r="G149" s="164">
        <f>IF(COUNTIF(H149:AU149,"&lt;&gt;")=0,"",SUMPRODUCT(((Recommendations[ImplStatus]="Implemented")+(Recommendations[ImplStatus]="Compensated"))*ISNUMBER(MATCH(Recommendations[Id],H149:AU149,0)))/COUNTIF(H149:AU149,"&lt;&gt;"))</f>
        <v>0</v>
      </c>
      <c r="H149" s="167" t="s">
        <v>53</v>
      </c>
      <c r="I149" s="167" t="s">
        <v>159</v>
      </c>
      <c r="J149" s="167" t="s">
        <v>164</v>
      </c>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2931</v>
      </c>
      <c r="B150" s="151" t="s">
        <v>3079</v>
      </c>
      <c r="C150" s="152" t="s">
        <v>3083</v>
      </c>
      <c r="D150" s="155" t="s">
        <v>3084</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2931</v>
      </c>
      <c r="B151" s="151" t="s">
        <v>3079</v>
      </c>
      <c r="C151" s="152" t="s">
        <v>3085</v>
      </c>
      <c r="D151" s="155" t="s">
        <v>3086</v>
      </c>
      <c r="E151" s="158"/>
      <c r="F151" s="161" t="s">
        <v>19</v>
      </c>
      <c r="G151" s="164">
        <f>IF(COUNTIF(H151:AU151,"&lt;&gt;")=0,"",SUMPRODUCT(((Recommendations[ImplStatus]="Implemented")+(Recommendations[ImplStatus]="Compensated"))*ISNUMBER(MATCH(Recommendations[Id],H151:AU151,0)))/COUNTIF(H151:AU151,"&lt;&gt;"))</f>
        <v>0</v>
      </c>
      <c r="H151" s="167" t="s">
        <v>294</v>
      </c>
      <c r="I151" s="167" t="s">
        <v>299</v>
      </c>
      <c r="J151" s="167" t="s">
        <v>309</v>
      </c>
      <c r="K151" s="167" t="s">
        <v>314</v>
      </c>
      <c r="L151" s="167" t="s">
        <v>319</v>
      </c>
      <c r="M151" s="167" t="s">
        <v>324</v>
      </c>
      <c r="N151" s="167" t="s">
        <v>329</v>
      </c>
      <c r="O151" s="167" t="s">
        <v>334</v>
      </c>
      <c r="P151" s="167" t="s">
        <v>339</v>
      </c>
      <c r="Q151" s="167" t="s">
        <v>344</v>
      </c>
      <c r="R151" s="167" t="s">
        <v>349</v>
      </c>
      <c r="S151" s="167" t="s">
        <v>354</v>
      </c>
      <c r="T151" s="167" t="s">
        <v>359</v>
      </c>
      <c r="U151" s="167" t="s">
        <v>369</v>
      </c>
      <c r="V151" s="167" t="s">
        <v>379</v>
      </c>
      <c r="W151" s="167" t="s">
        <v>399</v>
      </c>
      <c r="X151" s="167" t="s">
        <v>404</v>
      </c>
      <c r="Y151" s="167" t="s">
        <v>409</v>
      </c>
      <c r="Z151" s="167" t="s">
        <v>414</v>
      </c>
      <c r="AA151" s="167" t="s">
        <v>419</v>
      </c>
      <c r="AB151" s="167" t="s">
        <v>424</v>
      </c>
      <c r="AC151" s="167" t="s">
        <v>429</v>
      </c>
      <c r="AD151" s="167" t="s">
        <v>449</v>
      </c>
      <c r="AE151" s="167" t="s">
        <v>479</v>
      </c>
      <c r="AF151" s="167" t="s">
        <v>489</v>
      </c>
      <c r="AG151" s="167" t="s">
        <v>494</v>
      </c>
      <c r="AH151" s="167" t="s">
        <v>504</v>
      </c>
      <c r="AI151" s="167" t="s">
        <v>509</v>
      </c>
      <c r="AJ151" s="167" t="s">
        <v>514</v>
      </c>
      <c r="AK151" s="167" t="s">
        <v>519</v>
      </c>
      <c r="AL151" s="167" t="s">
        <v>544</v>
      </c>
      <c r="AM151" s="167" t="s">
        <v>549</v>
      </c>
      <c r="AN151" s="167" t="s">
        <v>554</v>
      </c>
      <c r="AO151" s="167" t="s">
        <v>564</v>
      </c>
      <c r="AP151" s="167" t="s">
        <v>708</v>
      </c>
      <c r="AQ151" s="167" t="s">
        <v>733</v>
      </c>
      <c r="AR151" s="167" t="s">
        <v>758</v>
      </c>
      <c r="AS151" s="167" t="s">
        <v>763</v>
      </c>
      <c r="AT151" s="167" t="s">
        <v>768</v>
      </c>
      <c r="AU151" s="181" t="s">
        <v>803</v>
      </c>
    </row>
    <row r="152" spans="1:47" ht="60" customHeight="1" x14ac:dyDescent="0.35">
      <c r="A152" s="177" t="s">
        <v>2931</v>
      </c>
      <c r="B152" s="151" t="s">
        <v>3079</v>
      </c>
      <c r="C152" s="152" t="s">
        <v>3087</v>
      </c>
      <c r="D152" s="155" t="s">
        <v>3088</v>
      </c>
      <c r="E152" s="158"/>
      <c r="F152" s="161" t="s">
        <v>19</v>
      </c>
      <c r="G152" s="164">
        <f>IF(COUNTIF(H152:AU152,"&lt;&gt;")=0,"",SUMPRODUCT(((Recommendations[ImplStatus]="Implemented")+(Recommendations[ImplStatus]="Compensated"))*ISNUMBER(MATCH(Recommendations[Id],H152:AU152,0)))/COUNTIF(H152:AU152,"&lt;&gt;"))</f>
        <v>0</v>
      </c>
      <c r="H152" s="167" t="s">
        <v>683</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2931</v>
      </c>
      <c r="B153" s="151" t="s">
        <v>3079</v>
      </c>
      <c r="C153" s="152" t="s">
        <v>3089</v>
      </c>
      <c r="D153" s="155" t="s">
        <v>3090</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3091</v>
      </c>
      <c r="B154" s="149" t="s">
        <v>19</v>
      </c>
      <c r="C154" s="147" t="s">
        <v>3092</v>
      </c>
      <c r="D154" s="153" t="s">
        <v>3093</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3091</v>
      </c>
      <c r="B155" s="150" t="s">
        <v>3094</v>
      </c>
      <c r="C155" s="148" t="s">
        <v>3095</v>
      </c>
      <c r="D155" s="154" t="s">
        <v>3096</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3091</v>
      </c>
      <c r="B156" s="151" t="s">
        <v>3094</v>
      </c>
      <c r="C156" s="152" t="s">
        <v>3097</v>
      </c>
      <c r="D156" s="155" t="s">
        <v>3098</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3091</v>
      </c>
      <c r="B157" s="151" t="s">
        <v>3094</v>
      </c>
      <c r="C157" s="152" t="s">
        <v>3099</v>
      </c>
      <c r="D157" s="155" t="s">
        <v>3100</v>
      </c>
      <c r="E157" s="158" t="s">
        <v>3101</v>
      </c>
      <c r="F157" s="161" t="s">
        <v>2708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3091</v>
      </c>
      <c r="B158" s="151" t="s">
        <v>3094</v>
      </c>
      <c r="C158" s="152" t="s">
        <v>3102</v>
      </c>
      <c r="D158" s="155" t="s">
        <v>3103</v>
      </c>
      <c r="E158" s="158" t="s">
        <v>3104</v>
      </c>
      <c r="F158" s="161" t="s">
        <v>2708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3091</v>
      </c>
      <c r="B159" s="151" t="s">
        <v>3094</v>
      </c>
      <c r="C159" s="152" t="s">
        <v>3105</v>
      </c>
      <c r="D159" s="155" t="s">
        <v>3106</v>
      </c>
      <c r="E159" s="158" t="s">
        <v>3107</v>
      </c>
      <c r="F159" s="161" t="s">
        <v>2708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3091</v>
      </c>
      <c r="B160" s="151" t="s">
        <v>3094</v>
      </c>
      <c r="C160" s="152" t="s">
        <v>3108</v>
      </c>
      <c r="D160" s="155" t="s">
        <v>3109</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3091</v>
      </c>
      <c r="B161" s="151" t="s">
        <v>3094</v>
      </c>
      <c r="C161" s="152" t="s">
        <v>3110</v>
      </c>
      <c r="D161" s="155" t="s">
        <v>3111</v>
      </c>
      <c r="E161" s="158" t="s">
        <v>3112</v>
      </c>
      <c r="F161" s="161" t="s">
        <v>2708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3091</v>
      </c>
      <c r="B162" s="151" t="s">
        <v>3094</v>
      </c>
      <c r="C162" s="152" t="s">
        <v>3113</v>
      </c>
      <c r="D162" s="155" t="s">
        <v>3114</v>
      </c>
      <c r="E162" s="158" t="s">
        <v>3115</v>
      </c>
      <c r="F162" s="161" t="s">
        <v>2708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3091</v>
      </c>
      <c r="B163" s="151" t="s">
        <v>3094</v>
      </c>
      <c r="C163" s="152" t="s">
        <v>3116</v>
      </c>
      <c r="D163" s="155" t="s">
        <v>3117</v>
      </c>
      <c r="E163" s="158" t="s">
        <v>3118</v>
      </c>
      <c r="F163" s="161" t="s">
        <v>2708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3091</v>
      </c>
      <c r="B164" s="150" t="s">
        <v>2512</v>
      </c>
      <c r="C164" s="148" t="s">
        <v>3119</v>
      </c>
      <c r="D164" s="154" t="s">
        <v>3120</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3091</v>
      </c>
      <c r="B165" s="151" t="s">
        <v>2512</v>
      </c>
      <c r="C165" s="152" t="s">
        <v>3121</v>
      </c>
      <c r="D165" s="155" t="s">
        <v>3122</v>
      </c>
      <c r="E165" s="158" t="s">
        <v>3123</v>
      </c>
      <c r="F165" s="161" t="s">
        <v>2708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3091</v>
      </c>
      <c r="B166" s="151" t="s">
        <v>2512</v>
      </c>
      <c r="C166" s="152" t="s">
        <v>3124</v>
      </c>
      <c r="D166" s="155" t="s">
        <v>3125</v>
      </c>
      <c r="E166" s="158" t="s">
        <v>3126</v>
      </c>
      <c r="F166" s="161" t="s">
        <v>2708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3091</v>
      </c>
      <c r="B167" s="151" t="s">
        <v>2512</v>
      </c>
      <c r="C167" s="152" t="s">
        <v>3127</v>
      </c>
      <c r="D167" s="155" t="s">
        <v>3128</v>
      </c>
      <c r="E167" s="158" t="s">
        <v>3129</v>
      </c>
      <c r="F167" s="161" t="s">
        <v>2708</v>
      </c>
      <c r="G167" s="164">
        <f>IF(COUNTIF(H167:AU167,"&lt;&gt;")=0,"",SUMPRODUCT(((Recommendations[ImplStatus]="Implemented")+(Recommendations[ImplStatus]="Compensated"))*ISNUMBER(MATCH(Recommendations[Id],H167:AU167,0)))/COUNTIF(H167:AU167,"&lt;&gt;"))</f>
        <v>0</v>
      </c>
      <c r="H167" s="167" t="s">
        <v>169</v>
      </c>
      <c r="I167" s="167" t="s">
        <v>174</v>
      </c>
      <c r="J167" s="167" t="s">
        <v>179</v>
      </c>
      <c r="K167" s="167" t="s">
        <v>184</v>
      </c>
      <c r="L167" s="167" t="s">
        <v>223</v>
      </c>
      <c r="M167" s="167" t="s">
        <v>228</v>
      </c>
      <c r="N167" s="167" t="s">
        <v>233</v>
      </c>
      <c r="O167" s="167" t="s">
        <v>238</v>
      </c>
      <c r="P167" s="167" t="s">
        <v>259</v>
      </c>
      <c r="Q167" s="167" t="s">
        <v>304</v>
      </c>
      <c r="R167" s="167" t="s">
        <v>524</v>
      </c>
      <c r="S167" s="167" t="s">
        <v>783</v>
      </c>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3091</v>
      </c>
      <c r="B168" s="151" t="s">
        <v>2512</v>
      </c>
      <c r="C168" s="152" t="s">
        <v>3130</v>
      </c>
      <c r="D168" s="155" t="s">
        <v>3131</v>
      </c>
      <c r="E168" s="158"/>
      <c r="F168" s="161" t="s">
        <v>19</v>
      </c>
      <c r="G168" s="164">
        <f>IF(COUNTIF(H168:AU168,"&lt;&gt;")=0,"",SUMPRODUCT(((Recommendations[ImplStatus]="Implemented")+(Recommendations[ImplStatus]="Compensated"))*ISNUMBER(MATCH(Recommendations[Id],H168:AU168,0)))/COUNTIF(H168:AU168,"&lt;&gt;"))</f>
        <v>0</v>
      </c>
      <c r="H168" s="167" t="s">
        <v>753</v>
      </c>
      <c r="I168" s="167" t="s">
        <v>773</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3091</v>
      </c>
      <c r="B169" s="151" t="s">
        <v>2512</v>
      </c>
      <c r="C169" s="152" t="s">
        <v>3132</v>
      </c>
      <c r="D169" s="155" t="s">
        <v>3133</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3091</v>
      </c>
      <c r="B170" s="151" t="s">
        <v>2512</v>
      </c>
      <c r="C170" s="152" t="s">
        <v>3134</v>
      </c>
      <c r="D170" s="155" t="s">
        <v>3135</v>
      </c>
      <c r="E170" s="158" t="s">
        <v>3136</v>
      </c>
      <c r="F170" s="161" t="s">
        <v>2722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3091</v>
      </c>
      <c r="B171" s="151" t="s">
        <v>2512</v>
      </c>
      <c r="C171" s="152" t="s">
        <v>3137</v>
      </c>
      <c r="D171" s="155" t="s">
        <v>3138</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3091</v>
      </c>
      <c r="B172" s="151" t="s">
        <v>2512</v>
      </c>
      <c r="C172" s="152" t="s">
        <v>3139</v>
      </c>
      <c r="D172" s="155" t="s">
        <v>3140</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3091</v>
      </c>
      <c r="B173" s="151" t="s">
        <v>2512</v>
      </c>
      <c r="C173" s="152" t="s">
        <v>3141</v>
      </c>
      <c r="D173" s="155" t="s">
        <v>3142</v>
      </c>
      <c r="E173" s="158" t="s">
        <v>3143</v>
      </c>
      <c r="F173" s="161" t="s">
        <v>2708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3091</v>
      </c>
      <c r="B174" s="150" t="s">
        <v>3144</v>
      </c>
      <c r="C174" s="148" t="s">
        <v>3145</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3091</v>
      </c>
      <c r="B175" s="151" t="s">
        <v>3144</v>
      </c>
      <c r="C175" s="152" t="s">
        <v>3146</v>
      </c>
      <c r="D175" s="155" t="s">
        <v>3147</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3091</v>
      </c>
      <c r="B176" s="151" t="s">
        <v>3144</v>
      </c>
      <c r="C176" s="152" t="s">
        <v>3148</v>
      </c>
      <c r="D176" s="155" t="s">
        <v>3149</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3091</v>
      </c>
      <c r="B177" s="151" t="s">
        <v>3144</v>
      </c>
      <c r="C177" s="152" t="s">
        <v>3150</v>
      </c>
      <c r="D177" s="155" t="s">
        <v>3151</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3091</v>
      </c>
      <c r="B178" s="151" t="s">
        <v>3144</v>
      </c>
      <c r="C178" s="152" t="s">
        <v>3152</v>
      </c>
      <c r="D178" s="155" t="s">
        <v>3153</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3091</v>
      </c>
      <c r="B179" s="151" t="s">
        <v>3144</v>
      </c>
      <c r="C179" s="152" t="s">
        <v>3154</v>
      </c>
      <c r="D179" s="155" t="s">
        <v>3155</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3156</v>
      </c>
      <c r="B180" s="149" t="s">
        <v>19</v>
      </c>
      <c r="C180" s="147" t="s">
        <v>3157</v>
      </c>
      <c r="D180" s="153" t="s">
        <v>3158</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3156</v>
      </c>
      <c r="B181" s="150" t="s">
        <v>3159</v>
      </c>
      <c r="C181" s="148" t="s">
        <v>3160</v>
      </c>
      <c r="D181" s="154" t="s">
        <v>3161</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3156</v>
      </c>
      <c r="B182" s="151" t="s">
        <v>3159</v>
      </c>
      <c r="C182" s="152" t="s">
        <v>3162</v>
      </c>
      <c r="D182" s="155" t="s">
        <v>3163</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3156</v>
      </c>
      <c r="B183" s="151" t="s">
        <v>3159</v>
      </c>
      <c r="C183" s="152" t="s">
        <v>3164</v>
      </c>
      <c r="D183" s="155" t="s">
        <v>3165</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3156</v>
      </c>
      <c r="B184" s="151" t="s">
        <v>3159</v>
      </c>
      <c r="C184" s="152" t="s">
        <v>3166</v>
      </c>
      <c r="D184" s="155" t="s">
        <v>3167</v>
      </c>
      <c r="E184" s="158" t="s">
        <v>3168</v>
      </c>
      <c r="F184" s="161" t="s">
        <v>2708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3156</v>
      </c>
      <c r="B185" s="151" t="s">
        <v>3159</v>
      </c>
      <c r="C185" s="152" t="s">
        <v>3169</v>
      </c>
      <c r="D185" s="155" t="s">
        <v>3170</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3156</v>
      </c>
      <c r="B186" s="151" t="s">
        <v>3159</v>
      </c>
      <c r="C186" s="152" t="s">
        <v>3171</v>
      </c>
      <c r="D186" s="155" t="s">
        <v>3172</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3156</v>
      </c>
      <c r="B187" s="151" t="s">
        <v>3159</v>
      </c>
      <c r="C187" s="152" t="s">
        <v>3173</v>
      </c>
      <c r="D187" s="155" t="s">
        <v>3174</v>
      </c>
      <c r="E187" s="158" t="s">
        <v>3175</v>
      </c>
      <c r="F187" s="161" t="s">
        <v>2708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3156</v>
      </c>
      <c r="B188" s="151" t="s">
        <v>3159</v>
      </c>
      <c r="C188" s="152" t="s">
        <v>3176</v>
      </c>
      <c r="D188" s="155" t="s">
        <v>3177</v>
      </c>
      <c r="E188" s="158" t="s">
        <v>3178</v>
      </c>
      <c r="F188" s="161" t="s">
        <v>2708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3156</v>
      </c>
      <c r="B189" s="151" t="s">
        <v>3159</v>
      </c>
      <c r="C189" s="152" t="s">
        <v>3179</v>
      </c>
      <c r="D189" s="155" t="s">
        <v>3180</v>
      </c>
      <c r="E189" s="158" t="s">
        <v>3181</v>
      </c>
      <c r="F189" s="161" t="s">
        <v>2708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3156</v>
      </c>
      <c r="B190" s="150" t="s">
        <v>3182</v>
      </c>
      <c r="C190" s="148" t="s">
        <v>3183</v>
      </c>
      <c r="D190" s="154" t="s">
        <v>3184</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3156</v>
      </c>
      <c r="B191" s="151" t="s">
        <v>3182</v>
      </c>
      <c r="C191" s="152" t="s">
        <v>3185</v>
      </c>
      <c r="D191" s="155" t="s">
        <v>3186</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3156</v>
      </c>
      <c r="B192" s="151" t="s">
        <v>3182</v>
      </c>
      <c r="C192" s="152" t="s">
        <v>3187</v>
      </c>
      <c r="D192" s="155" t="s">
        <v>3188</v>
      </c>
      <c r="E192" s="158" t="s">
        <v>3189</v>
      </c>
      <c r="F192" s="161" t="s">
        <v>2712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3156</v>
      </c>
      <c r="B193" s="151" t="s">
        <v>3182</v>
      </c>
      <c r="C193" s="152" t="s">
        <v>3190</v>
      </c>
      <c r="D193" s="155" t="s">
        <v>3191</v>
      </c>
      <c r="E193" s="158" t="s">
        <v>3192</v>
      </c>
      <c r="F193" s="161" t="s">
        <v>2712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3156</v>
      </c>
      <c r="B194" s="151" t="s">
        <v>3182</v>
      </c>
      <c r="C194" s="152" t="s">
        <v>3193</v>
      </c>
      <c r="D194" s="155" t="s">
        <v>3194</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3156</v>
      </c>
      <c r="B195" s="151" t="s">
        <v>3182</v>
      </c>
      <c r="C195" s="152" t="s">
        <v>3195</v>
      </c>
      <c r="D195" s="155" t="s">
        <v>3196</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3156</v>
      </c>
      <c r="B196" s="150" t="s">
        <v>3197</v>
      </c>
      <c r="C196" s="148" t="s">
        <v>3198</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3156</v>
      </c>
      <c r="B197" s="151" t="s">
        <v>3197</v>
      </c>
      <c r="C197" s="152" t="s">
        <v>3199</v>
      </c>
      <c r="D197" s="155" t="s">
        <v>3200</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3156</v>
      </c>
      <c r="B198" s="151" t="s">
        <v>3197</v>
      </c>
      <c r="C198" s="152" t="s">
        <v>3201</v>
      </c>
      <c r="D198" s="155" t="s">
        <v>3202</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3156</v>
      </c>
      <c r="B199" s="150" t="s">
        <v>3203</v>
      </c>
      <c r="C199" s="148" t="s">
        <v>3204</v>
      </c>
      <c r="D199" s="154" t="s">
        <v>3205</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3156</v>
      </c>
      <c r="B200" s="151" t="s">
        <v>3203</v>
      </c>
      <c r="C200" s="152" t="s">
        <v>3206</v>
      </c>
      <c r="D200" s="155" t="s">
        <v>3207</v>
      </c>
      <c r="E200" s="158" t="s">
        <v>3208</v>
      </c>
      <c r="F200" s="161" t="s">
        <v>2722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3156</v>
      </c>
      <c r="B201" s="151" t="s">
        <v>3203</v>
      </c>
      <c r="C201" s="152" t="s">
        <v>3209</v>
      </c>
      <c r="D201" s="155" t="s">
        <v>3210</v>
      </c>
      <c r="E201" s="158" t="s">
        <v>3211</v>
      </c>
      <c r="F201" s="161" t="s">
        <v>2708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3156</v>
      </c>
      <c r="B202" s="151" t="s">
        <v>3203</v>
      </c>
      <c r="C202" s="152" t="s">
        <v>3212</v>
      </c>
      <c r="D202" s="155" t="s">
        <v>3213</v>
      </c>
      <c r="E202" s="158" t="s">
        <v>3214</v>
      </c>
      <c r="F202" s="161" t="s">
        <v>2708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3156</v>
      </c>
      <c r="B203" s="151" t="s">
        <v>3203</v>
      </c>
      <c r="C203" s="152" t="s">
        <v>3215</v>
      </c>
      <c r="D203" s="155" t="s">
        <v>3216</v>
      </c>
      <c r="E203" s="158" t="s">
        <v>3217</v>
      </c>
      <c r="F203" s="161" t="s">
        <v>2708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3156</v>
      </c>
      <c r="B204" s="151" t="s">
        <v>3203</v>
      </c>
      <c r="C204" s="152" t="s">
        <v>3218</v>
      </c>
      <c r="D204" s="155" t="s">
        <v>3219</v>
      </c>
      <c r="E204" s="158" t="s">
        <v>3220</v>
      </c>
      <c r="F204" s="161" t="s">
        <v>2708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3156</v>
      </c>
      <c r="B205" s="150" t="s">
        <v>3221</v>
      </c>
      <c r="C205" s="148" t="s">
        <v>3222</v>
      </c>
      <c r="D205" s="154" t="s">
        <v>3223</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3156</v>
      </c>
      <c r="B206" s="151" t="s">
        <v>3221</v>
      </c>
      <c r="C206" s="152" t="s">
        <v>3224</v>
      </c>
      <c r="D206" s="155" t="s">
        <v>3225</v>
      </c>
      <c r="E206" s="158" t="s">
        <v>3226</v>
      </c>
      <c r="F206" s="161" t="s">
        <v>2712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3156</v>
      </c>
      <c r="B207" s="151" t="s">
        <v>3221</v>
      </c>
      <c r="C207" s="152" t="s">
        <v>3227</v>
      </c>
      <c r="D207" s="155" t="s">
        <v>3228</v>
      </c>
      <c r="E207" s="158" t="s">
        <v>3229</v>
      </c>
      <c r="F207" s="161" t="s">
        <v>2712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3156</v>
      </c>
      <c r="B208" s="151" t="s">
        <v>3221</v>
      </c>
      <c r="C208" s="152" t="s">
        <v>3230</v>
      </c>
      <c r="D208" s="155" t="s">
        <v>3231</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3156</v>
      </c>
      <c r="B209" s="150" t="s">
        <v>3232</v>
      </c>
      <c r="C209" s="148" t="s">
        <v>3233</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3156</v>
      </c>
      <c r="B210" s="151" t="s">
        <v>3232</v>
      </c>
      <c r="C210" s="152" t="s">
        <v>3234</v>
      </c>
      <c r="D210" s="155" t="s">
        <v>3235</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3236</v>
      </c>
      <c r="B211" s="149" t="s">
        <v>19</v>
      </c>
      <c r="C211" s="147" t="s">
        <v>3237</v>
      </c>
      <c r="D211" s="153" t="s">
        <v>3238</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3236</v>
      </c>
      <c r="B212" s="150" t="s">
        <v>3239</v>
      </c>
      <c r="C212" s="148" t="s">
        <v>3240</v>
      </c>
      <c r="D212" s="154" t="s">
        <v>3241</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3236</v>
      </c>
      <c r="B213" s="151" t="s">
        <v>3239</v>
      </c>
      <c r="C213" s="152" t="s">
        <v>3242</v>
      </c>
      <c r="D213" s="155" t="s">
        <v>3243</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3236</v>
      </c>
      <c r="B214" s="151" t="s">
        <v>3239</v>
      </c>
      <c r="C214" s="152" t="s">
        <v>3244</v>
      </c>
      <c r="D214" s="155" t="s">
        <v>3245</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3236</v>
      </c>
      <c r="B215" s="151" t="s">
        <v>3239</v>
      </c>
      <c r="C215" s="152" t="s">
        <v>3246</v>
      </c>
      <c r="D215" s="155" t="s">
        <v>3247</v>
      </c>
      <c r="E215" s="158" t="s">
        <v>3248</v>
      </c>
      <c r="F215" s="161" t="s">
        <v>2712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3236</v>
      </c>
      <c r="B216" s="151" t="s">
        <v>3239</v>
      </c>
      <c r="C216" s="152" t="s">
        <v>3249</v>
      </c>
      <c r="D216" s="155" t="s">
        <v>3250</v>
      </c>
      <c r="E216" s="158" t="s">
        <v>3251</v>
      </c>
      <c r="F216" s="161" t="s">
        <v>2708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3236</v>
      </c>
      <c r="B217" s="150" t="s">
        <v>3197</v>
      </c>
      <c r="C217" s="148" t="s">
        <v>3252</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3236</v>
      </c>
      <c r="B218" s="151" t="s">
        <v>3197</v>
      </c>
      <c r="C218" s="152" t="s">
        <v>3253</v>
      </c>
      <c r="D218" s="155" t="s">
        <v>3254</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3236</v>
      </c>
      <c r="B219" s="151" t="s">
        <v>3197</v>
      </c>
      <c r="C219" s="152" t="s">
        <v>3255</v>
      </c>
      <c r="D219" s="155" t="s">
        <v>3256</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3236</v>
      </c>
      <c r="B220" s="150" t="s">
        <v>3257</v>
      </c>
      <c r="C220" s="148" t="s">
        <v>3258</v>
      </c>
      <c r="D220" s="154" t="s">
        <v>3259</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3236</v>
      </c>
      <c r="B221" s="151" t="s">
        <v>3257</v>
      </c>
      <c r="C221" s="152" t="s">
        <v>3260</v>
      </c>
      <c r="D221" s="155" t="s">
        <v>3261</v>
      </c>
      <c r="E221" s="158" t="s">
        <v>3262</v>
      </c>
      <c r="F221" s="161" t="s">
        <v>2708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3236</v>
      </c>
      <c r="B222" s="151" t="s">
        <v>3257</v>
      </c>
      <c r="C222" s="152" t="s">
        <v>3263</v>
      </c>
      <c r="D222" s="155" t="s">
        <v>3264</v>
      </c>
      <c r="E222" s="158" t="s">
        <v>3265</v>
      </c>
      <c r="F222" s="161" t="s">
        <v>2708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3236</v>
      </c>
      <c r="B223" s="151" t="s">
        <v>3257</v>
      </c>
      <c r="C223" s="152" t="s">
        <v>3266</v>
      </c>
      <c r="D223" s="155" t="s">
        <v>3267</v>
      </c>
      <c r="E223" s="158" t="s">
        <v>3268</v>
      </c>
      <c r="F223" s="161" t="s">
        <v>2708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3236</v>
      </c>
      <c r="B224" s="151" t="s">
        <v>3257</v>
      </c>
      <c r="C224" s="152" t="s">
        <v>3269</v>
      </c>
      <c r="D224" s="155" t="s">
        <v>3270</v>
      </c>
      <c r="E224" s="158" t="s">
        <v>3271</v>
      </c>
      <c r="F224" s="161" t="s">
        <v>2708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3236</v>
      </c>
      <c r="B225" s="151" t="s">
        <v>3257</v>
      </c>
      <c r="C225" s="152" t="s">
        <v>3272</v>
      </c>
      <c r="D225" s="155" t="s">
        <v>3273</v>
      </c>
      <c r="E225" s="158" t="s">
        <v>3274</v>
      </c>
      <c r="F225" s="161" t="s">
        <v>2708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3236</v>
      </c>
      <c r="B226" s="168" t="s">
        <v>3257</v>
      </c>
      <c r="C226" s="169" t="s">
        <v>3275</v>
      </c>
      <c r="D226" s="170" t="s">
        <v>3276</v>
      </c>
      <c r="E226" s="171" t="s">
        <v>3277</v>
      </c>
      <c r="F226" s="172" t="s">
        <v>2708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818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IFERROR(INDEX('Recommendations'!$G$2:$G$161, MATCH(H2,'Recommendations'!$A$2:$A$161,0))="Implemented", FALSE))</xm:f>
            <x14:dxf>
              <font>
                <color rgb="FF000000"/>
              </font>
              <fill>
                <patternFill>
                  <bgColor rgb="FF3C7D22"/>
                </patternFill>
              </fill>
            </x14:dxf>
          </x14:cfRule>
          <x14:cfRule type="expression" priority="2" id="{00000000-000E-0000-0700-000002000000}">
            <xm:f>AND(H2&lt;&gt;"", IFERROR(INDEX('Recommendations'!$G$2:$G$161, MATCH(H2,'Recommendations'!$A$2:$A$161,0))="Compensated", FALSE))</xm:f>
            <x14:dxf>
              <font>
                <color rgb="FF000000"/>
              </font>
              <fill>
                <patternFill>
                  <bgColor rgb="FFC6E0B4"/>
                </patternFill>
              </fill>
            </x14:dxf>
          </x14:cfRule>
          <x14:cfRule type="expression" priority="3" id="{00000000-000E-0000-0700-000003000000}">
            <xm:f>AND(H2&lt;&gt;"", IFERROR(INDEX('Recommendations'!$G$2:$G$161, MATCH(H2,'Recommendations'!$A$2:$A$161,0))="Testing", FALSE))</xm:f>
            <x14:dxf>
              <font>
                <color rgb="FF000000"/>
              </font>
              <fill>
                <patternFill>
                  <bgColor rgb="FFFFC000"/>
                </patternFill>
              </fill>
            </x14:dxf>
          </x14:cfRule>
          <x14:cfRule type="expression" priority="4" id="{00000000-000E-0000-0700-000004000000}">
            <xm:f>AND(H2&lt;&gt;"", IFERROR(INDEX('Recommendations'!$G$2:$G$161, MATCH(H2,'Recommendations'!$A$2:$A$161,0))="Failed", FALSE))</xm:f>
            <x14:dxf>
              <font>
                <color rgb="FF000000"/>
              </font>
              <fill>
                <patternFill>
                  <bgColor rgb="FFD82891"/>
                </patternFill>
              </fill>
            </x14:dxf>
          </x14:cfRule>
          <x14:cfRule type="expression" priority="5" id="{00000000-000E-0000-0700-000005000000}">
            <xm:f>AND(H2&lt;&gt;"", IFERROR(INDEX('Recommendations'!$G$2:$G$161, MATCH(H2,'Recommendations'!$A$2:$A$161,0))="Risk Accepted", FALSE))</xm:f>
            <x14:dxf>
              <font>
                <color rgb="FF000000"/>
              </font>
              <fill>
                <patternFill>
                  <bgColor rgb="FFD9D9D9"/>
                </patternFill>
              </fill>
            </x14:dxf>
          </x14:cfRule>
          <x14:cfRule type="expression" priority="6" id="{00000000-000E-0000-0700-000006000000}">
            <xm:f>AND(H2&lt;&gt;"", IFERROR(INDEX('Recommendations'!$G$2:$G$161, MATCH(H2,'Recommendations'!$A$2:$A$161,0))="N/A",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2695</v>
      </c>
      <c r="B1" s="207" t="s">
        <v>3278</v>
      </c>
      <c r="C1" s="207" t="s">
        <v>3279</v>
      </c>
      <c r="D1" s="207" t="s">
        <v>3280</v>
      </c>
      <c r="E1" s="207" t="s">
        <v>2004</v>
      </c>
      <c r="F1" s="207" t="s">
        <v>1063</v>
      </c>
      <c r="G1" s="207" t="s">
        <v>1064</v>
      </c>
      <c r="H1" s="207" t="s">
        <v>1065</v>
      </c>
      <c r="I1" s="207" t="s">
        <v>1066</v>
      </c>
      <c r="J1" s="207" t="s">
        <v>1067</v>
      </c>
      <c r="K1" s="207" t="s">
        <v>1068</v>
      </c>
      <c r="L1" s="207" t="s">
        <v>1069</v>
      </c>
      <c r="M1" s="207" t="s">
        <v>1070</v>
      </c>
      <c r="N1" s="207" t="s">
        <v>1071</v>
      </c>
      <c r="O1" s="207" t="s">
        <v>1072</v>
      </c>
      <c r="P1" s="207" t="s">
        <v>1073</v>
      </c>
      <c r="Q1" s="207" t="s">
        <v>1074</v>
      </c>
      <c r="R1" s="207" t="s">
        <v>1075</v>
      </c>
      <c r="S1" s="207" t="s">
        <v>1076</v>
      </c>
      <c r="T1" s="207" t="s">
        <v>1077</v>
      </c>
      <c r="U1" s="207" t="s">
        <v>1078</v>
      </c>
      <c r="V1" s="207" t="s">
        <v>1079</v>
      </c>
      <c r="W1" s="207" t="s">
        <v>1080</v>
      </c>
      <c r="X1" s="207" t="s">
        <v>1081</v>
      </c>
      <c r="Y1" s="207" t="s">
        <v>1082</v>
      </c>
      <c r="Z1" s="207" t="s">
        <v>1083</v>
      </c>
      <c r="AA1" s="207" t="s">
        <v>1084</v>
      </c>
      <c r="AB1" s="207" t="s">
        <v>1085</v>
      </c>
      <c r="AC1" s="207" t="s">
        <v>1086</v>
      </c>
      <c r="AD1" s="207" t="s">
        <v>1087</v>
      </c>
      <c r="AE1" s="207" t="s">
        <v>1088</v>
      </c>
      <c r="AF1" s="207" t="s">
        <v>1089</v>
      </c>
      <c r="AG1" s="207" t="s">
        <v>1090</v>
      </c>
      <c r="AH1" s="207" t="s">
        <v>1091</v>
      </c>
      <c r="AI1" s="207" t="s">
        <v>1092</v>
      </c>
      <c r="AJ1" s="207" t="s">
        <v>1093</v>
      </c>
      <c r="AK1" s="207" t="s">
        <v>1094</v>
      </c>
      <c r="AL1" s="207" t="s">
        <v>1095</v>
      </c>
      <c r="AM1" s="207" t="s">
        <v>1096</v>
      </c>
      <c r="AN1" s="207" t="s">
        <v>1097</v>
      </c>
      <c r="AO1" s="207" t="s">
        <v>1098</v>
      </c>
      <c r="AP1" s="207" t="s">
        <v>1099</v>
      </c>
      <c r="AQ1" s="207" t="s">
        <v>1100</v>
      </c>
      <c r="AR1" s="207" t="s">
        <v>1101</v>
      </c>
      <c r="AS1" s="207" t="s">
        <v>1102</v>
      </c>
      <c r="AT1" s="208" t="s">
        <v>1103</v>
      </c>
    </row>
    <row r="2" spans="1:46" ht="60" customHeight="1" outlineLevel="1" x14ac:dyDescent="0.35">
      <c r="A2" s="200" t="s">
        <v>905</v>
      </c>
      <c r="B2" s="186" t="s">
        <v>3281</v>
      </c>
      <c r="C2" s="186"/>
      <c r="D2" s="189" t="s">
        <v>3282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905</v>
      </c>
      <c r="B3" s="187" t="s">
        <v>3281</v>
      </c>
      <c r="C3" s="188" t="s">
        <v>3283</v>
      </c>
      <c r="D3" s="190" t="s">
        <v>3284</v>
      </c>
      <c r="E3" s="190" t="s">
        <v>3285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905</v>
      </c>
      <c r="B4" s="187" t="s">
        <v>3281</v>
      </c>
      <c r="C4" s="188" t="s">
        <v>3286</v>
      </c>
      <c r="D4" s="190" t="s">
        <v>3287</v>
      </c>
      <c r="E4" s="190" t="s">
        <v>3288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905</v>
      </c>
      <c r="B5" s="187" t="s">
        <v>3281</v>
      </c>
      <c r="C5" s="188" t="s">
        <v>3289</v>
      </c>
      <c r="D5" s="190" t="s">
        <v>3290</v>
      </c>
      <c r="E5" s="190" t="s">
        <v>3291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905</v>
      </c>
      <c r="B6" s="187" t="s">
        <v>3281</v>
      </c>
      <c r="C6" s="188" t="s">
        <v>3292</v>
      </c>
      <c r="D6" s="190" t="s">
        <v>3293</v>
      </c>
      <c r="E6" s="190" t="s">
        <v>3294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905</v>
      </c>
      <c r="B7" s="187" t="s">
        <v>3281</v>
      </c>
      <c r="C7" s="188" t="s">
        <v>3295</v>
      </c>
      <c r="D7" s="190" t="s">
        <v>3296</v>
      </c>
      <c r="E7" s="190" t="s">
        <v>3297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905</v>
      </c>
      <c r="B8" s="187" t="s">
        <v>3281</v>
      </c>
      <c r="C8" s="188" t="s">
        <v>3298</v>
      </c>
      <c r="D8" s="190" t="s">
        <v>3299</v>
      </c>
      <c r="E8" s="190" t="s">
        <v>3300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905</v>
      </c>
      <c r="B9" s="187" t="s">
        <v>3281</v>
      </c>
      <c r="C9" s="188" t="s">
        <v>3301</v>
      </c>
      <c r="D9" s="190" t="s">
        <v>3302</v>
      </c>
      <c r="E9" s="190" t="s">
        <v>3303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905</v>
      </c>
      <c r="B10" s="187" t="s">
        <v>3281</v>
      </c>
      <c r="C10" s="188" t="s">
        <v>3304</v>
      </c>
      <c r="D10" s="190" t="s">
        <v>3305</v>
      </c>
      <c r="E10" s="190" t="s">
        <v>3306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905</v>
      </c>
      <c r="B11" s="187" t="s">
        <v>3281</v>
      </c>
      <c r="C11" s="188" t="s">
        <v>3307</v>
      </c>
      <c r="D11" s="190" t="s">
        <v>3308</v>
      </c>
      <c r="E11" s="190" t="s">
        <v>3309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905</v>
      </c>
      <c r="B12" s="187" t="s">
        <v>3281</v>
      </c>
      <c r="C12" s="188" t="s">
        <v>3310</v>
      </c>
      <c r="D12" s="190" t="s">
        <v>3311</v>
      </c>
      <c r="E12" s="190" t="s">
        <v>3312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905</v>
      </c>
      <c r="B13" s="187" t="s">
        <v>3281</v>
      </c>
      <c r="C13" s="188" t="s">
        <v>3313</v>
      </c>
      <c r="D13" s="190" t="s">
        <v>3314</v>
      </c>
      <c r="E13" s="190" t="s">
        <v>3315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905</v>
      </c>
      <c r="B14" s="187" t="s">
        <v>3281</v>
      </c>
      <c r="C14" s="188" t="s">
        <v>3316</v>
      </c>
      <c r="D14" s="190" t="s">
        <v>3317</v>
      </c>
      <c r="E14" s="190" t="s">
        <v>3318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905</v>
      </c>
      <c r="B15" s="187" t="s">
        <v>3281</v>
      </c>
      <c r="C15" s="188" t="s">
        <v>3319</v>
      </c>
      <c r="D15" s="190" t="s">
        <v>3320</v>
      </c>
      <c r="E15" s="190" t="s">
        <v>3321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905</v>
      </c>
      <c r="B16" s="187" t="s">
        <v>3281</v>
      </c>
      <c r="C16" s="188" t="s">
        <v>3322</v>
      </c>
      <c r="D16" s="190" t="s">
        <v>3323</v>
      </c>
      <c r="E16" s="190" t="s">
        <v>3324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905</v>
      </c>
      <c r="B17" s="187" t="s">
        <v>3281</v>
      </c>
      <c r="C17" s="188" t="s">
        <v>3325</v>
      </c>
      <c r="D17" s="190" t="s">
        <v>3326</v>
      </c>
      <c r="E17" s="190" t="s">
        <v>3327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905</v>
      </c>
      <c r="B18" s="187" t="s">
        <v>3281</v>
      </c>
      <c r="C18" s="188" t="s">
        <v>3328</v>
      </c>
      <c r="D18" s="190" t="s">
        <v>3329</v>
      </c>
      <c r="E18" s="190" t="s">
        <v>3330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905</v>
      </c>
      <c r="B19" s="186" t="s">
        <v>3331</v>
      </c>
      <c r="C19" s="186"/>
      <c r="D19" s="189" t="s">
        <v>3332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905</v>
      </c>
      <c r="B20" s="187" t="s">
        <v>3331</v>
      </c>
      <c r="C20" s="188" t="s">
        <v>3333</v>
      </c>
      <c r="D20" s="190" t="s">
        <v>3334</v>
      </c>
      <c r="E20" s="190" t="s">
        <v>3335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905</v>
      </c>
      <c r="B21" s="187" t="s">
        <v>3331</v>
      </c>
      <c r="C21" s="188" t="s">
        <v>3336</v>
      </c>
      <c r="D21" s="190" t="s">
        <v>3337</v>
      </c>
      <c r="E21" s="190" t="s">
        <v>3338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905</v>
      </c>
      <c r="B22" s="187" t="s">
        <v>3331</v>
      </c>
      <c r="C22" s="188" t="s">
        <v>3339</v>
      </c>
      <c r="D22" s="190" t="s">
        <v>3340</v>
      </c>
      <c r="E22" s="190" t="s">
        <v>3341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905</v>
      </c>
      <c r="B23" s="187" t="s">
        <v>3331</v>
      </c>
      <c r="C23" s="188" t="s">
        <v>3342</v>
      </c>
      <c r="D23" s="190" t="s">
        <v>3343</v>
      </c>
      <c r="E23" s="190" t="s">
        <v>3344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905</v>
      </c>
      <c r="B24" s="187" t="s">
        <v>3331</v>
      </c>
      <c r="C24" s="188" t="s">
        <v>3345</v>
      </c>
      <c r="D24" s="190" t="s">
        <v>3346</v>
      </c>
      <c r="E24" s="190" t="s">
        <v>3347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905</v>
      </c>
      <c r="B25" s="187" t="s">
        <v>3331</v>
      </c>
      <c r="C25" s="188" t="s">
        <v>3348</v>
      </c>
      <c r="D25" s="190" t="s">
        <v>3349</v>
      </c>
      <c r="E25" s="190" t="s">
        <v>3350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905</v>
      </c>
      <c r="B26" s="187" t="s">
        <v>3331</v>
      </c>
      <c r="C26" s="188" t="s">
        <v>3351</v>
      </c>
      <c r="D26" s="190" t="s">
        <v>3352</v>
      </c>
      <c r="E26" s="190" t="s">
        <v>3353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905</v>
      </c>
      <c r="B27" s="187" t="s">
        <v>3331</v>
      </c>
      <c r="C27" s="188" t="s">
        <v>3354</v>
      </c>
      <c r="D27" s="190" t="s">
        <v>3355</v>
      </c>
      <c r="E27" s="190" t="s">
        <v>3356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905</v>
      </c>
      <c r="B28" s="187" t="s">
        <v>3331</v>
      </c>
      <c r="C28" s="188" t="s">
        <v>3357</v>
      </c>
      <c r="D28" s="190" t="s">
        <v>3358</v>
      </c>
      <c r="E28" s="190" t="s">
        <v>3359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905</v>
      </c>
      <c r="B29" s="187" t="s">
        <v>3331</v>
      </c>
      <c r="C29" s="188" t="s">
        <v>3360</v>
      </c>
      <c r="D29" s="190" t="s">
        <v>3361</v>
      </c>
      <c r="E29" s="190" t="s">
        <v>3362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905</v>
      </c>
      <c r="B30" s="187" t="s">
        <v>3331</v>
      </c>
      <c r="C30" s="188" t="s">
        <v>3363</v>
      </c>
      <c r="D30" s="190" t="s">
        <v>3364</v>
      </c>
      <c r="E30" s="190" t="s">
        <v>3365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905</v>
      </c>
      <c r="B31" s="187" t="s">
        <v>3331</v>
      </c>
      <c r="C31" s="188" t="s">
        <v>3366</v>
      </c>
      <c r="D31" s="190" t="s">
        <v>3367</v>
      </c>
      <c r="E31" s="190" t="s">
        <v>3368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3369</v>
      </c>
      <c r="B32" s="186"/>
      <c r="C32" s="186"/>
      <c r="D32" s="189" t="s">
        <v>3370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3369</v>
      </c>
      <c r="B33" s="187"/>
      <c r="C33" s="188" t="s">
        <v>3371</v>
      </c>
      <c r="D33" s="190" t="s">
        <v>3372</v>
      </c>
      <c r="E33" s="190" t="s">
        <v>3373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3369</v>
      </c>
      <c r="B34" s="187"/>
      <c r="C34" s="188" t="s">
        <v>3374</v>
      </c>
      <c r="D34" s="190" t="s">
        <v>3375</v>
      </c>
      <c r="E34" s="190" t="s">
        <v>3376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3369</v>
      </c>
      <c r="B35" s="187"/>
      <c r="C35" s="188" t="s">
        <v>3377</v>
      </c>
      <c r="D35" s="190" t="s">
        <v>3378</v>
      </c>
      <c r="E35" s="190" t="s">
        <v>3379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3369</v>
      </c>
      <c r="B36" s="186" t="s">
        <v>3380</v>
      </c>
      <c r="C36" s="186"/>
      <c r="D36" s="189" t="s">
        <v>3381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3369</v>
      </c>
      <c r="B37" s="187" t="s">
        <v>3380</v>
      </c>
      <c r="C37" s="188" t="s">
        <v>3382</v>
      </c>
      <c r="D37" s="190" t="s">
        <v>3383</v>
      </c>
      <c r="E37" s="190" t="s">
        <v>3384</v>
      </c>
      <c r="F37" s="192">
        <f>IF(COUNTIF(G37:AT37,"&lt;&gt;")=0,"",SUMPRODUCT(((Recommendations[ImplStatus]="Implemented")+(Recommendations[ImplStatus]="Compensated"))*ISNUMBER(MATCH(Recommendations[Id],G37:AT37,0)))/COUNTIF(G37:AT37,"&lt;&gt;"))</f>
        <v>0</v>
      </c>
      <c r="G37" s="194" t="s">
        <v>683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3369</v>
      </c>
      <c r="B38" s="187" t="s">
        <v>3380</v>
      </c>
      <c r="C38" s="188" t="s">
        <v>3385</v>
      </c>
      <c r="D38" s="190" t="s">
        <v>3386</v>
      </c>
      <c r="E38" s="190" t="s">
        <v>3387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3369</v>
      </c>
      <c r="B39" s="187" t="s">
        <v>3380</v>
      </c>
      <c r="C39" s="188" t="s">
        <v>3388</v>
      </c>
      <c r="D39" s="190" t="s">
        <v>3389</v>
      </c>
      <c r="E39" s="190" t="s">
        <v>3390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3369</v>
      </c>
      <c r="B40" s="187" t="s">
        <v>3380</v>
      </c>
      <c r="C40" s="188" t="s">
        <v>3391</v>
      </c>
      <c r="D40" s="190" t="s">
        <v>3392</v>
      </c>
      <c r="E40" s="190" t="s">
        <v>3393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3369</v>
      </c>
      <c r="B41" s="187" t="s">
        <v>3380</v>
      </c>
      <c r="C41" s="188" t="s">
        <v>3394</v>
      </c>
      <c r="D41" s="190" t="s">
        <v>3395</v>
      </c>
      <c r="E41" s="190" t="s">
        <v>3396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3369</v>
      </c>
      <c r="B42" s="187" t="s">
        <v>3380</v>
      </c>
      <c r="C42" s="188" t="s">
        <v>3397</v>
      </c>
      <c r="D42" s="190" t="s">
        <v>3398</v>
      </c>
      <c r="E42" s="190" t="s">
        <v>3399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3369</v>
      </c>
      <c r="B43" s="187" t="s">
        <v>3380</v>
      </c>
      <c r="C43" s="188" t="s">
        <v>3400</v>
      </c>
      <c r="D43" s="190" t="s">
        <v>3401</v>
      </c>
      <c r="E43" s="190" t="s">
        <v>3402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3369</v>
      </c>
      <c r="B44" s="187" t="s">
        <v>3380</v>
      </c>
      <c r="C44" s="188" t="s">
        <v>3403</v>
      </c>
      <c r="D44" s="190" t="s">
        <v>3404</v>
      </c>
      <c r="E44" s="190" t="s">
        <v>3405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3369</v>
      </c>
      <c r="B45" s="187" t="s">
        <v>3380</v>
      </c>
      <c r="C45" s="188" t="s">
        <v>3406</v>
      </c>
      <c r="D45" s="190" t="s">
        <v>3407</v>
      </c>
      <c r="E45" s="190" t="s">
        <v>3408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3369</v>
      </c>
      <c r="B46" s="187" t="s">
        <v>3380</v>
      </c>
      <c r="C46" s="188" t="s">
        <v>3409</v>
      </c>
      <c r="D46" s="190" t="s">
        <v>3410</v>
      </c>
      <c r="E46" s="190" t="s">
        <v>3411</v>
      </c>
      <c r="F46" s="192">
        <f>IF(COUNTIF(G46:AT46,"&lt;&gt;")=0,"",SUMPRODUCT(((Recommendations[ImplStatus]="Implemented")+(Recommendations[ImplStatus]="Compensated"))*ISNUMBER(MATCH(Recommendations[Id],G46:AT46,0)))/COUNTIF(G46:AT46,"&lt;&gt;"))</f>
        <v>0</v>
      </c>
      <c r="G46" s="194" t="s">
        <v>683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3369</v>
      </c>
      <c r="B47" s="187" t="s">
        <v>3380</v>
      </c>
      <c r="C47" s="188" t="s">
        <v>3412</v>
      </c>
      <c r="D47" s="190" t="s">
        <v>3413</v>
      </c>
      <c r="E47" s="190" t="s">
        <v>3414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3369</v>
      </c>
      <c r="B48" s="187" t="s">
        <v>3380</v>
      </c>
      <c r="C48" s="188" t="s">
        <v>3415</v>
      </c>
      <c r="D48" s="190" t="s">
        <v>3416</v>
      </c>
      <c r="E48" s="190" t="s">
        <v>3417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3369</v>
      </c>
      <c r="B49" s="187" t="s">
        <v>3380</v>
      </c>
      <c r="C49" s="188" t="s">
        <v>3418</v>
      </c>
      <c r="D49" s="190" t="s">
        <v>3419</v>
      </c>
      <c r="E49" s="190" t="s">
        <v>3420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3369</v>
      </c>
      <c r="B50" s="187" t="s">
        <v>3380</v>
      </c>
      <c r="C50" s="188" t="s">
        <v>3421</v>
      </c>
      <c r="D50" s="190" t="s">
        <v>3422</v>
      </c>
      <c r="E50" s="190" t="s">
        <v>3423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3369</v>
      </c>
      <c r="B51" s="186" t="s">
        <v>3424</v>
      </c>
      <c r="C51" s="186"/>
      <c r="D51" s="189" t="s">
        <v>3425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3369</v>
      </c>
      <c r="B52" s="187" t="s">
        <v>3424</v>
      </c>
      <c r="C52" s="188" t="s">
        <v>3426</v>
      </c>
      <c r="D52" s="190" t="s">
        <v>3427</v>
      </c>
      <c r="E52" s="190" t="s">
        <v>3428</v>
      </c>
      <c r="F52" s="192">
        <f>IF(COUNTIF(G52:AT52,"&lt;&gt;")=0,"",SUMPRODUCT(((Recommendations[ImplStatus]="Implemented")+(Recommendations[ImplStatus]="Compensated"))*ISNUMBER(MATCH(Recommendations[Id],G52:AT52,0)))/COUNTIF(G52:AT52,"&lt;&gt;"))</f>
        <v>0</v>
      </c>
      <c r="G52" s="194" t="s">
        <v>294</v>
      </c>
      <c r="H52" s="194" t="s">
        <v>299</v>
      </c>
      <c r="I52" s="194" t="s">
        <v>309</v>
      </c>
      <c r="J52" s="194" t="s">
        <v>314</v>
      </c>
      <c r="K52" s="194" t="s">
        <v>319</v>
      </c>
      <c r="L52" s="194" t="s">
        <v>324</v>
      </c>
      <c r="M52" s="194" t="s">
        <v>329</v>
      </c>
      <c r="N52" s="194" t="s">
        <v>334</v>
      </c>
      <c r="O52" s="194" t="s">
        <v>379</v>
      </c>
      <c r="P52" s="194" t="s">
        <v>399</v>
      </c>
      <c r="Q52" s="194" t="s">
        <v>429</v>
      </c>
      <c r="R52" s="194" t="s">
        <v>449</v>
      </c>
      <c r="S52" s="194" t="s">
        <v>479</v>
      </c>
      <c r="T52" s="194" t="s">
        <v>489</v>
      </c>
      <c r="U52" s="194" t="s">
        <v>494</v>
      </c>
      <c r="V52" s="194" t="s">
        <v>504</v>
      </c>
      <c r="W52" s="194" t="s">
        <v>549</v>
      </c>
      <c r="X52" s="194" t="s">
        <v>554</v>
      </c>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3369</v>
      </c>
      <c r="B53" s="187" t="s">
        <v>3424</v>
      </c>
      <c r="C53" s="188" t="s">
        <v>3429</v>
      </c>
      <c r="D53" s="190" t="s">
        <v>3430</v>
      </c>
      <c r="E53" s="190" t="s">
        <v>3431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3369</v>
      </c>
      <c r="B54" s="187" t="s">
        <v>3424</v>
      </c>
      <c r="C54" s="188" t="s">
        <v>3432</v>
      </c>
      <c r="D54" s="190" t="s">
        <v>3433</v>
      </c>
      <c r="E54" s="190" t="s">
        <v>3434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3369</v>
      </c>
      <c r="B55" s="187" t="s">
        <v>3424</v>
      </c>
      <c r="C55" s="188" t="s">
        <v>3435</v>
      </c>
      <c r="D55" s="190" t="s">
        <v>3436</v>
      </c>
      <c r="E55" s="190" t="s">
        <v>3437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3369</v>
      </c>
      <c r="B56" s="187" t="s">
        <v>3424</v>
      </c>
      <c r="C56" s="188" t="s">
        <v>3438</v>
      </c>
      <c r="D56" s="190" t="s">
        <v>3439</v>
      </c>
      <c r="E56" s="190" t="s">
        <v>3440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3369</v>
      </c>
      <c r="B57" s="187" t="s">
        <v>3424</v>
      </c>
      <c r="C57" s="188" t="s">
        <v>3441</v>
      </c>
      <c r="D57" s="190" t="s">
        <v>3442</v>
      </c>
      <c r="E57" s="190" t="s">
        <v>3443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3369</v>
      </c>
      <c r="B58" s="187" t="s">
        <v>3424</v>
      </c>
      <c r="C58" s="188" t="s">
        <v>3444</v>
      </c>
      <c r="D58" s="190" t="s">
        <v>3445</v>
      </c>
      <c r="E58" s="190" t="s">
        <v>3446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3369</v>
      </c>
      <c r="B59" s="187" t="s">
        <v>3424</v>
      </c>
      <c r="C59" s="188" t="s">
        <v>3447</v>
      </c>
      <c r="D59" s="190" t="s">
        <v>3448</v>
      </c>
      <c r="E59" s="190" t="s">
        <v>3449</v>
      </c>
      <c r="F59" s="192">
        <f>IF(COUNTIF(G59:AT59,"&lt;&gt;")=0,"",SUMPRODUCT(((Recommendations[ImplStatus]="Implemented")+(Recommendations[ImplStatus]="Compensated"))*ISNUMBER(MATCH(Recommendations[Id],G59:AT59,0)))/COUNTIF(G59:AT59,"&lt;&gt;"))</f>
        <v>0</v>
      </c>
      <c r="G59" s="194" t="s">
        <v>444</v>
      </c>
      <c r="H59" s="194" t="s">
        <v>459</v>
      </c>
      <c r="I59" s="194" t="s">
        <v>673</v>
      </c>
      <c r="J59" s="194" t="s">
        <v>728</v>
      </c>
      <c r="K59" s="194" t="s">
        <v>753</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3369</v>
      </c>
      <c r="B60" s="187" t="s">
        <v>3450</v>
      </c>
      <c r="C60" s="188" t="s">
        <v>3451</v>
      </c>
      <c r="D60" s="190" t="s">
        <v>3452</v>
      </c>
      <c r="E60" s="190" t="s">
        <v>3453</v>
      </c>
      <c r="F60" s="192">
        <f>IF(COUNTIF(G60:AT60,"&lt;&gt;")=0,"",SUMPRODUCT(((Recommendations[ImplStatus]="Implemented")+(Recommendations[ImplStatus]="Compensated"))*ISNUMBER(MATCH(Recommendations[Id],G60:AT60,0)))/COUNTIF(G60:AT60,"&lt;&gt;"))</f>
        <v>0</v>
      </c>
      <c r="G60" s="194" t="s">
        <v>678</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3369</v>
      </c>
      <c r="B61" s="187" t="s">
        <v>3450</v>
      </c>
      <c r="C61" s="188" t="s">
        <v>3454</v>
      </c>
      <c r="D61" s="190" t="s">
        <v>3455</v>
      </c>
      <c r="E61" s="190" t="s">
        <v>3456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3369</v>
      </c>
      <c r="B62" s="186" t="s">
        <v>3457</v>
      </c>
      <c r="C62" s="186"/>
      <c r="D62" s="189" t="s">
        <v>3458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3369</v>
      </c>
      <c r="B63" s="187" t="s">
        <v>3457</v>
      </c>
      <c r="C63" s="188" t="s">
        <v>3459</v>
      </c>
      <c r="D63" s="190" t="s">
        <v>3460</v>
      </c>
      <c r="E63" s="190" t="s">
        <v>3461</v>
      </c>
      <c r="F63" s="192">
        <f>IF(COUNTIF(G63:AT63,"&lt;&gt;")=0,"",SUMPRODUCT(((Recommendations[ImplStatus]="Implemented")+(Recommendations[ImplStatus]="Compensated"))*ISNUMBER(MATCH(Recommendations[Id],G63:AT63,0)))/COUNTIF(G63:AT63,"&lt;&gt;"))</f>
        <v>0</v>
      </c>
      <c r="G63" s="194" t="s">
        <v>773</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3369</v>
      </c>
      <c r="B64" s="187" t="s">
        <v>3457</v>
      </c>
      <c r="C64" s="188" t="s">
        <v>3462</v>
      </c>
      <c r="D64" s="190" t="s">
        <v>3463</v>
      </c>
      <c r="E64" s="190" t="s">
        <v>3464</v>
      </c>
      <c r="F64" s="192">
        <f>IF(COUNTIF(G64:AT64,"&lt;&gt;")=0,"",SUMPRODUCT(((Recommendations[ImplStatus]="Implemented")+(Recommendations[ImplStatus]="Compensated"))*ISNUMBER(MATCH(Recommendations[Id],G64:AT64,0)))/COUNTIF(G64:AT64,"&lt;&gt;"))</f>
        <v>0</v>
      </c>
      <c r="G64" s="194" t="s">
        <v>773</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3369</v>
      </c>
      <c r="B65" s="187" t="s">
        <v>3457</v>
      </c>
      <c r="C65" s="188" t="s">
        <v>3465</v>
      </c>
      <c r="D65" s="190" t="s">
        <v>3466</v>
      </c>
      <c r="E65" s="190" t="s">
        <v>3467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3369</v>
      </c>
      <c r="B66" s="187" t="s">
        <v>3457</v>
      </c>
      <c r="C66" s="188" t="s">
        <v>3468</v>
      </c>
      <c r="D66" s="190" t="s">
        <v>3469</v>
      </c>
      <c r="E66" s="190" t="s">
        <v>3470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3369</v>
      </c>
      <c r="B67" s="187" t="s">
        <v>3457</v>
      </c>
      <c r="C67" s="188" t="s">
        <v>3471</v>
      </c>
      <c r="D67" s="190" t="s">
        <v>3472</v>
      </c>
      <c r="E67" s="190" t="s">
        <v>3473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3369</v>
      </c>
      <c r="B68" s="187" t="s">
        <v>3457</v>
      </c>
      <c r="C68" s="188" t="s">
        <v>3474</v>
      </c>
      <c r="D68" s="190" t="s">
        <v>3475</v>
      </c>
      <c r="E68" s="190" t="s">
        <v>3476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3369</v>
      </c>
      <c r="B69" s="187" t="s">
        <v>3457</v>
      </c>
      <c r="C69" s="188" t="s">
        <v>3477</v>
      </c>
      <c r="D69" s="190" t="s">
        <v>3478</v>
      </c>
      <c r="E69" s="190" t="s">
        <v>3479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3369</v>
      </c>
      <c r="B70" s="187" t="s">
        <v>3457</v>
      </c>
      <c r="C70" s="188" t="s">
        <v>3480</v>
      </c>
      <c r="D70" s="190" t="s">
        <v>3481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3369</v>
      </c>
      <c r="B71" s="187" t="s">
        <v>3457</v>
      </c>
      <c r="C71" s="188" t="s">
        <v>3482</v>
      </c>
      <c r="D71" s="190" t="s">
        <v>3483</v>
      </c>
      <c r="E71" s="190" t="s">
        <v>3484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3369</v>
      </c>
      <c r="B72" s="187" t="s">
        <v>3457</v>
      </c>
      <c r="C72" s="188" t="s">
        <v>3485</v>
      </c>
      <c r="D72" s="190" t="s">
        <v>3486</v>
      </c>
      <c r="E72" s="190" t="s">
        <v>3487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3369</v>
      </c>
      <c r="B73" s="187" t="s">
        <v>3457</v>
      </c>
      <c r="C73" s="188" t="s">
        <v>3488</v>
      </c>
      <c r="D73" s="190" t="s">
        <v>3489</v>
      </c>
      <c r="E73" s="190" t="s">
        <v>3490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3369</v>
      </c>
      <c r="B74" s="187" t="s">
        <v>3457</v>
      </c>
      <c r="C74" s="188" t="s">
        <v>3491</v>
      </c>
      <c r="D74" s="190" t="s">
        <v>3492</v>
      </c>
      <c r="E74" s="190" t="s">
        <v>3493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3369</v>
      </c>
      <c r="B75" s="187" t="s">
        <v>3457</v>
      </c>
      <c r="C75" s="188" t="s">
        <v>3494</v>
      </c>
      <c r="D75" s="190" t="s">
        <v>3495</v>
      </c>
      <c r="E75" s="190" t="s">
        <v>3496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3369</v>
      </c>
      <c r="B76" s="187" t="s">
        <v>3457</v>
      </c>
      <c r="C76" s="188" t="s">
        <v>3497</v>
      </c>
      <c r="D76" s="190" t="s">
        <v>3498</v>
      </c>
      <c r="E76" s="190" t="s">
        <v>3499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3369</v>
      </c>
      <c r="B77" s="187" t="s">
        <v>3457</v>
      </c>
      <c r="C77" s="188" t="s">
        <v>3500</v>
      </c>
      <c r="D77" s="190" t="s">
        <v>3501</v>
      </c>
      <c r="E77" s="190" t="s">
        <v>3502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3369</v>
      </c>
      <c r="B78" s="187" t="s">
        <v>3457</v>
      </c>
      <c r="C78" s="188" t="s">
        <v>3503</v>
      </c>
      <c r="D78" s="190" t="s">
        <v>3504</v>
      </c>
      <c r="E78" s="190" t="s">
        <v>3505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3369</v>
      </c>
      <c r="B79" s="186" t="s">
        <v>3457</v>
      </c>
      <c r="C79" s="186"/>
      <c r="D79" s="189" t="s">
        <v>3506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3507</v>
      </c>
      <c r="B80" s="187"/>
      <c r="C80" s="188" t="s">
        <v>3508</v>
      </c>
      <c r="D80" s="190" t="s">
        <v>3509</v>
      </c>
      <c r="E80" s="190" t="s">
        <v>3510</v>
      </c>
      <c r="F80" s="192">
        <f>IF(COUNTIF(G80:AT80,"&lt;&gt;")=0,"",SUMPRODUCT(((Recommendations[ImplStatus]="Implemented")+(Recommendations[ImplStatus]="Compensated"))*ISNUMBER(MATCH(Recommendations[Id],G80:AT80,0)))/COUNTIF(G80:AT80,"&lt;&gt;"))</f>
        <v>0</v>
      </c>
      <c r="G80" s="194" t="s">
        <v>48</v>
      </c>
      <c r="H80" s="194" t="s">
        <v>464</v>
      </c>
      <c r="I80" s="194" t="s">
        <v>499</v>
      </c>
      <c r="J80" s="194" t="s">
        <v>643</v>
      </c>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3507</v>
      </c>
      <c r="B81" s="187"/>
      <c r="C81" s="188" t="s">
        <v>3511</v>
      </c>
      <c r="D81" s="190" t="s">
        <v>3512</v>
      </c>
      <c r="E81" s="190" t="s">
        <v>3513</v>
      </c>
      <c r="F81" s="192">
        <f>IF(COUNTIF(G81:AT81,"&lt;&gt;")=0,"",SUMPRODUCT(((Recommendations[ImplStatus]="Implemented")+(Recommendations[ImplStatus]="Compensated"))*ISNUMBER(MATCH(Recommendations[Id],G81:AT81,0)))/COUNTIF(G81:AT81,"&lt;&gt;"))</f>
        <v>0</v>
      </c>
      <c r="G81" s="194" t="s">
        <v>83</v>
      </c>
      <c r="H81" s="194" t="s">
        <v>464</v>
      </c>
      <c r="I81" s="194" t="s">
        <v>484</v>
      </c>
      <c r="J81" s="194" t="s">
        <v>688</v>
      </c>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3507</v>
      </c>
      <c r="B82" s="187"/>
      <c r="C82" s="188" t="s">
        <v>3514</v>
      </c>
      <c r="D82" s="190" t="s">
        <v>3515</v>
      </c>
      <c r="E82" s="190" t="s">
        <v>3516</v>
      </c>
      <c r="F82" s="192">
        <f>IF(COUNTIF(G82:AT82,"&lt;&gt;")=0,"",SUMPRODUCT(((Recommendations[ImplStatus]="Implemented")+(Recommendations[ImplStatus]="Compensated"))*ISNUMBER(MATCH(Recommendations[Id],G82:AT82,0)))/COUNTIF(G82:AT82,"&lt;&gt;"))</f>
        <v>0</v>
      </c>
      <c r="G82" s="194" t="s">
        <v>129</v>
      </c>
      <c r="H82" s="194" t="s">
        <v>269</v>
      </c>
      <c r="I82" s="194" t="s">
        <v>454</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3507</v>
      </c>
      <c r="B83" s="187"/>
      <c r="C83" s="188" t="s">
        <v>3517</v>
      </c>
      <c r="D83" s="190" t="s">
        <v>3518</v>
      </c>
      <c r="E83" s="190" t="s">
        <v>3519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3507</v>
      </c>
      <c r="B84" s="186"/>
      <c r="C84" s="186"/>
      <c r="D84" s="189" t="s">
        <v>3520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3521</v>
      </c>
      <c r="B85" s="187"/>
      <c r="C85" s="188" t="s">
        <v>3522</v>
      </c>
      <c r="D85" s="190" t="s">
        <v>3523</v>
      </c>
      <c r="E85" s="190" t="s">
        <v>3524</v>
      </c>
      <c r="F85" s="192">
        <f>IF(COUNTIF(G85:AT85,"&lt;&gt;")=0,"",SUMPRODUCT(((Recommendations[ImplStatus]="Implemented")+(Recommendations[ImplStatus]="Compensated"))*ISNUMBER(MATCH(Recommendations[Id],G85:AT85,0)))/COUNTIF(G85:AT85,"&lt;&gt;"))</f>
        <v>0</v>
      </c>
      <c r="G85" s="194" t="s">
        <v>124</v>
      </c>
      <c r="H85" s="194" t="s">
        <v>129</v>
      </c>
      <c r="I85" s="194" t="s">
        <v>269</v>
      </c>
      <c r="J85" s="194" t="s">
        <v>474</v>
      </c>
      <c r="K85" s="194" t="s">
        <v>808</v>
      </c>
      <c r="L85" s="194" t="s">
        <v>813</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3521</v>
      </c>
      <c r="B86" s="187"/>
      <c r="C86" s="188" t="s">
        <v>3525</v>
      </c>
      <c r="D86" s="190" t="s">
        <v>3526</v>
      </c>
      <c r="E86" s="190" t="s">
        <v>3527</v>
      </c>
      <c r="F86" s="192">
        <f>IF(COUNTIF(G86:AT86,"&lt;&gt;")=0,"",SUMPRODUCT(((Recommendations[ImplStatus]="Implemented")+(Recommendations[ImplStatus]="Compensated"))*ISNUMBER(MATCH(Recommendations[Id],G86:AT86,0)))/COUNTIF(G86:AT86,"&lt;&gt;"))</f>
        <v>0</v>
      </c>
      <c r="G86" s="194" t="s">
        <v>808</v>
      </c>
      <c r="H86" s="194" t="s">
        <v>813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3521</v>
      </c>
      <c r="B87" s="187"/>
      <c r="C87" s="188" t="s">
        <v>3528</v>
      </c>
      <c r="D87" s="190" t="s">
        <v>3529</v>
      </c>
      <c r="E87" s="190" t="s">
        <v>3530</v>
      </c>
      <c r="F87" s="192">
        <f>IF(COUNTIF(G87:AT87,"&lt;&gt;")=0,"",SUMPRODUCT(((Recommendations[ImplStatus]="Implemented")+(Recommendations[ImplStatus]="Compensated"))*ISNUMBER(MATCH(Recommendations[Id],G87:AT87,0)))/COUNTIF(G87:AT87,"&lt;&gt;"))</f>
        <v>0</v>
      </c>
      <c r="G87" s="194" t="s">
        <v>13</v>
      </c>
      <c r="H87" s="194" t="s">
        <v>23</v>
      </c>
      <c r="I87" s="194" t="s">
        <v>28</v>
      </c>
      <c r="J87" s="194" t="s">
        <v>38</v>
      </c>
      <c r="K87" s="194" t="s">
        <v>119</v>
      </c>
      <c r="L87" s="194" t="s">
        <v>154</v>
      </c>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3521</v>
      </c>
      <c r="B88" s="187"/>
      <c r="C88" s="188" t="s">
        <v>3531</v>
      </c>
      <c r="D88" s="190" t="s">
        <v>3532</v>
      </c>
      <c r="E88" s="190" t="s">
        <v>3533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3521</v>
      </c>
      <c r="B89" s="187"/>
      <c r="C89" s="188" t="s">
        <v>3534</v>
      </c>
      <c r="D89" s="190" t="s">
        <v>3535</v>
      </c>
      <c r="E89" s="190" t="s">
        <v>3536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3521</v>
      </c>
      <c r="B90" s="186" t="s">
        <v>3537</v>
      </c>
      <c r="C90" s="186"/>
      <c r="D90" s="189" t="s">
        <v>3538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3521</v>
      </c>
      <c r="B91" s="187" t="s">
        <v>3537</v>
      </c>
      <c r="C91" s="188" t="s">
        <v>3539</v>
      </c>
      <c r="D91" s="190" t="s">
        <v>3540</v>
      </c>
      <c r="E91" s="190" t="s">
        <v>3541</v>
      </c>
      <c r="F91" s="192">
        <f>IF(COUNTIF(G91:AT91,"&lt;&gt;")=0,"",SUMPRODUCT(((Recommendations[ImplStatus]="Implemented")+(Recommendations[ImplStatus]="Compensated"))*ISNUMBER(MATCH(Recommendations[Id],G91:AT91,0)))/COUNTIF(G91:AT91,"&lt;&gt;"))</f>
        <v>0</v>
      </c>
      <c r="G91" s="194" t="s">
        <v>33</v>
      </c>
      <c r="H91" s="194" t="s">
        <v>264</v>
      </c>
      <c r="I91" s="194" t="s">
        <v>289</v>
      </c>
      <c r="J91" s="194" t="s">
        <v>484</v>
      </c>
      <c r="K91" s="194" t="s">
        <v>574</v>
      </c>
      <c r="L91" s="194" t="s">
        <v>579</v>
      </c>
      <c r="M91" s="194" t="s">
        <v>584</v>
      </c>
      <c r="N91" s="194" t="s">
        <v>589</v>
      </c>
      <c r="O91" s="194" t="s">
        <v>609</v>
      </c>
      <c r="P91" s="194" t="s">
        <v>614</v>
      </c>
      <c r="Q91" s="194" t="s">
        <v>618</v>
      </c>
      <c r="R91" s="194" t="s">
        <v>623</v>
      </c>
      <c r="S91" s="194" t="s">
        <v>628</v>
      </c>
      <c r="T91" s="194" t="s">
        <v>633</v>
      </c>
      <c r="U91" s="194" t="s">
        <v>638</v>
      </c>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3521</v>
      </c>
      <c r="B92" s="187" t="s">
        <v>3537</v>
      </c>
      <c r="C92" s="188" t="s">
        <v>3542</v>
      </c>
      <c r="D92" s="190" t="s">
        <v>3543</v>
      </c>
      <c r="E92" s="190" t="s">
        <v>3544</v>
      </c>
      <c r="F92" s="192">
        <f>IF(COUNTIF(G92:AT92,"&lt;&gt;")=0,"",SUMPRODUCT(((Recommendations[ImplStatus]="Implemented")+(Recommendations[ImplStatus]="Compensated"))*ISNUMBER(MATCH(Recommendations[Id],G92:AT92,0)))/COUNTIF(G92:AT92,"&lt;&gt;"))</f>
        <v>0</v>
      </c>
      <c r="G92" s="194" t="s">
        <v>58</v>
      </c>
      <c r="H92" s="194" t="s">
        <v>114</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3537</v>
      </c>
      <c r="C93" s="188" t="s">
        <v>3545</v>
      </c>
      <c r="D93" s="190" t="s">
        <v>3546</v>
      </c>
      <c r="E93" s="190" t="s">
        <v>3547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3537</v>
      </c>
      <c r="C94" s="188" t="s">
        <v>3548</v>
      </c>
      <c r="D94" s="190" t="s">
        <v>3549</v>
      </c>
      <c r="E94" s="190" t="s">
        <v>3550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3537</v>
      </c>
      <c r="C95" s="188" t="s">
        <v>3551</v>
      </c>
      <c r="D95" s="190" t="s">
        <v>3552</v>
      </c>
      <c r="E95" s="190" t="s">
        <v>3553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3537</v>
      </c>
      <c r="C96" s="188" t="s">
        <v>3554</v>
      </c>
      <c r="D96" s="190" t="s">
        <v>3555</v>
      </c>
      <c r="E96" s="190" t="s">
        <v>3556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3537</v>
      </c>
      <c r="C97" s="188" t="s">
        <v>3557</v>
      </c>
      <c r="D97" s="190" t="s">
        <v>3558</v>
      </c>
      <c r="E97" s="190" t="s">
        <v>3559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3537</v>
      </c>
      <c r="C98" s="188" t="s">
        <v>3560</v>
      </c>
      <c r="D98" s="190" t="s">
        <v>3561</v>
      </c>
      <c r="E98" s="190" t="s">
        <v>3562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3563</v>
      </c>
      <c r="C99" s="186"/>
      <c r="D99" s="189" t="s">
        <v>3564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3563</v>
      </c>
      <c r="C100" s="188" t="s">
        <v>3565</v>
      </c>
      <c r="D100" s="190" t="s">
        <v>3566</v>
      </c>
      <c r="E100" s="190" t="s">
        <v>3567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3563</v>
      </c>
      <c r="C101" s="188" t="s">
        <v>3568</v>
      </c>
      <c r="D101" s="190" t="s">
        <v>3569</v>
      </c>
      <c r="E101" s="190" t="s">
        <v>3570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3563</v>
      </c>
      <c r="C102" s="188" t="s">
        <v>3571</v>
      </c>
      <c r="D102" s="190" t="s">
        <v>3572</v>
      </c>
      <c r="E102" s="190" t="s">
        <v>3573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3563</v>
      </c>
      <c r="C103" s="188" t="s">
        <v>3574</v>
      </c>
      <c r="D103" s="190" t="s">
        <v>3575</v>
      </c>
      <c r="E103" s="190" t="s">
        <v>3576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3563</v>
      </c>
      <c r="C104" s="196" t="s">
        <v>3577</v>
      </c>
      <c r="D104" s="197" t="s">
        <v>3578</v>
      </c>
      <c r="E104" s="197" t="s">
        <v>3579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818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IFERROR(INDEX('Recommendations'!$G$2:$G$161, MATCH(G2,'Recommendations'!$A$2:$A$161,0))="Implemented", FALSE))</xm:f>
            <x14:dxf>
              <font>
                <color rgb="FF000000"/>
              </font>
              <fill>
                <patternFill>
                  <bgColor rgb="FF3C7D22"/>
                </patternFill>
              </fill>
            </x14:dxf>
          </x14:cfRule>
          <x14:cfRule type="expression" priority="2" id="{00000000-000E-0000-0800-000002000000}">
            <xm:f>AND(G2&lt;&gt;"", IFERROR(INDEX('Recommendations'!$G$2:$G$161, MATCH(G2,'Recommendations'!$A$2:$A$161,0))="Compensated", FALSE))</xm:f>
            <x14:dxf>
              <font>
                <color rgb="FF000000"/>
              </font>
              <fill>
                <patternFill>
                  <bgColor rgb="FFC6E0B4"/>
                </patternFill>
              </fill>
            </x14:dxf>
          </x14:cfRule>
          <x14:cfRule type="expression" priority="3" id="{00000000-000E-0000-0800-000003000000}">
            <xm:f>AND(G2&lt;&gt;"", IFERROR(INDEX('Recommendations'!$G$2:$G$161, MATCH(G2,'Recommendations'!$A$2:$A$161,0))="Testing", FALSE))</xm:f>
            <x14:dxf>
              <font>
                <color rgb="FF000000"/>
              </font>
              <fill>
                <patternFill>
                  <bgColor rgb="FFFFC000"/>
                </patternFill>
              </fill>
            </x14:dxf>
          </x14:cfRule>
          <x14:cfRule type="expression" priority="4" id="{00000000-000E-0000-0800-000004000000}">
            <xm:f>AND(G2&lt;&gt;"", IFERROR(INDEX('Recommendations'!$G$2:$G$161, MATCH(G2,'Recommendations'!$A$2:$A$161,0))="Failed", FALSE))</xm:f>
            <x14:dxf>
              <font>
                <color rgb="FF000000"/>
              </font>
              <fill>
                <patternFill>
                  <bgColor rgb="FFD82891"/>
                </patternFill>
              </fill>
            </x14:dxf>
          </x14:cfRule>
          <x14:cfRule type="expression" priority="5" id="{00000000-000E-0000-0800-000005000000}">
            <xm:f>AND(G2&lt;&gt;"", IFERROR(INDEX('Recommendations'!$G$2:$G$161, MATCH(G2,'Recommendations'!$A$2:$A$161,0))="Risk Accepted", FALSE))</xm:f>
            <x14:dxf>
              <font>
                <color rgb="FF000000"/>
              </font>
              <fill>
                <patternFill>
                  <bgColor rgb="FFD9D9D9"/>
                </patternFill>
              </fill>
            </x14:dxf>
          </x14:cfRule>
          <x14:cfRule type="expression" priority="6" id="{00000000-000E-0000-0800-000006000000}">
            <xm:f>AND(G2&lt;&gt;"", IFERROR(INDEX('Recommendations'!$G$2:$G$161, MATCH(G2,'Recommendations'!$A$2:$A$161,0))="N/A",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macOS 15 (Sequoia) Security Technical Implementation Guide - SHGIR</dc:title>
  <dc:subject>Generated on: 2026-06-08 14:11:24</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2026-06-08T13:11:32Z</dcterms:modified>
  <cp:category>DISA-STIG</cp:category>
  <cp:contentStatus>Draft</cp:contentStatus>
</cp:coreProperties>
</file>